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30" windowHeight="12530" activeTab="2"/>
  </bookViews>
  <sheets>
    <sheet name="度量项定义" sheetId="5" r:id="rId2"/>
    <sheet name="产品&amp;项目质量汇总表" sheetId="1" r:id="rId3"/>
    <sheet name="物联网专业教学软件_V1.0.0" sheetId="6" r:id="rId4"/>
  </sheets>
  <definedNames/>
  <calcPr fullCalcOnLoad="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<sst xmlns="http://schemas.openxmlformats.org/spreadsheetml/2006/main" count="244" uniqueCount="126">
  <si>
    <t>序列号</t>
  </si>
  <si>
    <t>度量类别</t>
  </si>
  <si>
    <t>度量项</t>
  </si>
  <si>
    <t>度量单位</t>
  </si>
  <si>
    <t>度量项分类</t>
  </si>
  <si>
    <t>公式</t>
  </si>
  <si>
    <t>目标</t>
  </si>
  <si>
    <t>数据来源</t>
  </si>
  <si>
    <t>收集责任人</t>
  </si>
  <si>
    <t>搜集频率</t>
  </si>
  <si>
    <t>采集人</t>
  </si>
  <si>
    <t>采集时机</t>
  </si>
  <si>
    <t>验证人</t>
  </si>
  <si>
    <t>存储</t>
  </si>
  <si>
    <t>分析人</t>
  </si>
  <si>
    <t>分析时机</t>
  </si>
  <si>
    <t>报告</t>
  </si>
  <si>
    <t>质量</t>
  </si>
  <si>
    <t>缺陷遗留率</t>
  </si>
  <si>
    <t>%</t>
  </si>
  <si>
    <t>衍生</t>
  </si>
  <si>
    <t>项目结束时遗留BUG数量/禅道系统总的BUG数量</t>
  </si>
  <si>
    <t>&lt;=7.54%</t>
  </si>
  <si>
    <t>公式计算</t>
  </si>
  <si>
    <t>项目结束</t>
  </si>
  <si>
    <t>测试及交付阶段结束</t>
  </si>
  <si>
    <t>PQA</t>
  </si>
  <si>
    <t>组织级度量库</t>
  </si>
  <si>
    <t>迭代结束</t>
  </si>
  <si>
    <t>项目度量报告</t>
  </si>
  <si>
    <t>代码审查缺陷检出密度</t>
  </si>
  <si>
    <t>代码审查存在缺陷文件数/代码审查总文件数</t>
  </si>
  <si>
    <t>&gt;=48.34%</t>
  </si>
  <si>
    <t>项目开发阶段结束</t>
  </si>
  <si>
    <t>系统内部缺陷测试检出密度</t>
  </si>
  <si>
    <t>内部测试检出BUG测试用例数/项目总测试用例数</t>
  </si>
  <si>
    <t>&gt;=61.63%</t>
  </si>
  <si>
    <t>测试用例覆盖率</t>
  </si>
  <si>
    <t>测试用例数/总功能点数</t>
  </si>
  <si>
    <t>&gt;=86.83%</t>
  </si>
  <si>
    <t>项目结束时遗留BUG数量</t>
  </si>
  <si>
    <t>个</t>
  </si>
  <si>
    <t>基本</t>
  </si>
  <si>
    <t>取自项目结项时禅道系统中本项目未关闭的BUG数量</t>
  </si>
  <si>
    <t>禅道系统</t>
  </si>
  <si>
    <t>测试人员</t>
  </si>
  <si>
    <t>禅道系统总的BUG数量</t>
  </si>
  <si>
    <t>取自项目结项时禅道系统中本项目所有录入BUG的总数量</t>
  </si>
  <si>
    <t>测试用例数</t>
  </si>
  <si>
    <t>取自项目结项时禅道系统中本项目测试用例关联的需求</t>
  </si>
  <si>
    <t>测试用例评审通过</t>
  </si>
  <si>
    <t>功能点</t>
  </si>
  <si>
    <t>代码审查存在缺陷文件数</t>
  </si>
  <si>
    <t>取自评审的代码中存在缺陷部分对应的文件数</t>
  </si>
  <si>
    <t>代码评审记录</t>
  </si>
  <si>
    <t>开发人员</t>
  </si>
  <si>
    <t>代码评审通过</t>
  </si>
  <si>
    <t>代码审查总文件数</t>
  </si>
  <si>
    <t>取自评审的代码对应的总文件数</t>
  </si>
  <si>
    <t>内部测试检出BUG用例数</t>
  </si>
  <si>
    <t>取自项目结项时禅道系统中本项目内部测试检出BUG用例数量</t>
  </si>
  <si>
    <t>项目总功能点数</t>
  </si>
  <si>
    <t>取自项目结项时禅道系统中本项目功能点总数量</t>
  </si>
  <si>
    <t>项目估算评审通过</t>
  </si>
  <si>
    <t>需求</t>
  </si>
  <si>
    <t>总需求个数</t>
  </si>
  <si>
    <t>取自项目结项时禅道系统中本项目需求的总数量</t>
  </si>
  <si>
    <t>项目详细需求设计评审通过</t>
  </si>
  <si>
    <t xml:space="preserve"> </t>
  </si>
  <si>
    <t>序号</t>
  </si>
  <si>
    <t>产品/项目名称</t>
  </si>
  <si>
    <t>测试及bug</t>
  </si>
  <si>
    <t>XXX软件</t>
  </si>
  <si>
    <t>XXX软件_V1.0.0</t>
  </si>
  <si>
    <r>
      <rPr>
        <b/>
        <sz val="10"/>
        <rFont val="华文仿宋"/>
        <family val="2"/>
        <charset val="134"/>
      </rPr>
      <t>测试Bug结论：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</si>
  <si>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r>
      <rPr>
        <b/>
        <sz val="10"/>
        <rFont val="华文仿宋"/>
        <family val="2"/>
        <charset val="134"/>
      </rPr>
      <t>评审缺陷结论：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</si>
  <si>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r>
      <rPr>
        <b/>
        <sz val="10"/>
        <rFont val="华文仿宋"/>
        <family val="2"/>
        <charset val="134"/>
      </rPr>
      <t>QA不一致项结论：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</si>
  <si>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t>产品/项目模块名称</t>
  </si>
  <si>
    <t>产品/项目需求规模
（需求个数）</t>
  </si>
  <si>
    <t>产品/项目
任务个数</t>
  </si>
  <si>
    <t>产品/项目估算规模
（功能点数）</t>
  </si>
  <si>
    <t>产品/项目实际规模
（功能点数）</t>
  </si>
  <si>
    <t>评审人员平均工作经验（年）</t>
  </si>
  <si>
    <t>代码评审问题数（个）</t>
  </si>
  <si>
    <t>代码评审移除问题数（个）</t>
  </si>
  <si>
    <t>代码评审时间（小时）</t>
  </si>
  <si>
    <t>需求评审问题数（个）</t>
  </si>
  <si>
    <t>需求评审移除问题数（个）</t>
  </si>
  <si>
    <t>设计评审问题数（个）</t>
  </si>
  <si>
    <t>设计评审移除问题数（个）</t>
  </si>
  <si>
    <t>测试用例评审问题数（个）</t>
  </si>
  <si>
    <t>测试用例评审移除问题数（个）</t>
  </si>
  <si>
    <t>任务完成个数</t>
  </si>
  <si>
    <t>缺陷遗留率
（%）</t>
  </si>
  <si>
    <t>代码评审检出密度
（%）</t>
  </si>
  <si>
    <t>代码评审移除率
（%）</t>
  </si>
  <si>
    <t>需求评审检出密度
（%）</t>
  </si>
  <si>
    <t>需求评审移除率
（%）</t>
  </si>
  <si>
    <t>设计评审检出密度
（%）</t>
  </si>
  <si>
    <t>设计评审移除率
（%）</t>
  </si>
  <si>
    <t>系统测试检出密度
（%）</t>
  </si>
  <si>
    <t>系统测试移除率
（%）</t>
  </si>
  <si>
    <t>测试用例评审检出密度
（%）</t>
  </si>
  <si>
    <t>测试用例评审移除率
（%）</t>
  </si>
  <si>
    <t>测试用例覆盖密度
（%）</t>
  </si>
  <si>
    <t>任务完成率（%）</t>
  </si>
  <si>
    <t>备注</t>
  </si>
  <si>
    <t>全流程BUG总个数
（个）</t>
  </si>
  <si>
    <t>上线遗留Bug（个）</t>
  </si>
  <si>
    <t>测试BUG数（个）</t>
  </si>
  <si>
    <t>测试移除BUG数（个）</t>
  </si>
  <si>
    <t>测试BUG一次解决率（%）</t>
  </si>
  <si>
    <t>测试用例数（个）</t>
  </si>
  <si>
    <t>认知功能A1</t>
  </si>
  <si>
    <t>认知功能A2</t>
  </si>
  <si>
    <t>认知功能A3</t>
  </si>
  <si>
    <t>认知功能A4</t>
  </si>
  <si>
    <t>认知功能A5</t>
  </si>
  <si>
    <t>认知功能A6</t>
  </si>
  <si>
    <t>认知功能A7</t>
  </si>
  <si>
    <t>认知功能A8</t>
  </si>
  <si>
    <t>认知功能A9</t>
  </si>
  <si>
    <t>认知功能A10</t>
  </si>
  <si>
    <t>认知功能A11</t>
  </si>
  <si>
    <t>合计：</t>
  </si>
  <si>
    <t>彭朗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</si>
</sst>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8"/>
      <color theme="1"/>
      <name val="宋体"/>
      <family val="2"/>
      <charset val="134"/>
    </font>
    <font>
      <sz val="8"/>
      <color theme="1"/>
      <name val="宋体"/>
      <family val="2"/>
      <charset val="134"/>
      <scheme val="minor"/>
    </font>
    <font>
      <sz val="10"/>
      <color theme="1"/>
      <name val="华文仿宋"/>
      <family val="2"/>
      <charset val="134"/>
    </font>
    <font>
      <b/>
      <sz val="10"/>
      <name val="华文仿宋"/>
      <family val="2"/>
      <charset val="134"/>
    </font>
    <font>
      <sz val="10"/>
      <name val="华文仿宋"/>
      <family val="2"/>
    </font>
    <font>
      <sz val="8"/>
      <color theme="1"/>
      <name val="华文仿宋"/>
      <family val="2"/>
      <charset val="134"/>
    </font>
    <font>
      <b/>
      <i/>
      <sz val="10"/>
      <name val="仿宋"/>
      <family val="2"/>
      <charset val="134"/>
    </font>
    <font>
      <i/>
      <sz val="10"/>
      <name val="仿宋"/>
      <family val="2"/>
      <charset val="134"/>
    </font>
    <font>
      <b/>
      <sz val="10"/>
      <color theme="0"/>
      <name val="仿宋"/>
      <family val="2"/>
      <charset val="134"/>
    </font>
    <font>
      <sz val="10"/>
      <name val="仿宋"/>
      <family val="2"/>
      <charset val="134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7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indexed="17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/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12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3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14" fillId="6" borderId="0" applyNumberFormat="0" applyBorder="0" applyProtection="0">
      <alignment/>
    </xf>
    <xf numFmtId="0" fontId="15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16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14" fillId="8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21" fillId="0" borderId="3" applyNumberFormat="0" applyFill="0" applyProtection="0">
      <alignment/>
    </xf>
    <xf numFmtId="0" fontId="22" fillId="0" borderId="3" applyNumberFormat="0" applyFill="0" applyProtection="0">
      <alignment/>
    </xf>
    <xf numFmtId="0" fontId="14" fillId="9" borderId="0" applyNumberFormat="0" applyBorder="0" applyProtection="0">
      <alignment/>
    </xf>
    <xf numFmtId="0" fontId="17" fillId="0" borderId="4" applyNumberFormat="0" applyFill="0" applyProtection="0">
      <alignment/>
    </xf>
    <xf numFmtId="0" fontId="14" fillId="10" borderId="0" applyNumberFormat="0" applyBorder="0" applyProtection="0">
      <alignment/>
    </xf>
    <xf numFmtId="0" fontId="23" fillId="11" borderId="5" applyNumberFormat="0" applyProtection="0">
      <alignment/>
    </xf>
    <xf numFmtId="0" fontId="24" fillId="11" borderId="1" applyNumberFormat="0" applyProtection="0">
      <alignment/>
    </xf>
    <xf numFmtId="0" fontId="25" fillId="12" borderId="6" applyNumberFormat="0" applyProtection="0">
      <alignment/>
    </xf>
    <xf numFmtId="0" fontId="0" fillId="13" borderId="0" applyNumberFormat="0" applyBorder="0" applyProtection="0">
      <alignment/>
    </xf>
    <xf numFmtId="0" fontId="14" fillId="14" borderId="0" applyNumberFormat="0" applyBorder="0" applyProtection="0">
      <alignment/>
    </xf>
    <xf numFmtId="0" fontId="26" fillId="0" borderId="7" applyNumberFormat="0" applyFill="0" applyProtection="0">
      <alignment/>
    </xf>
    <xf numFmtId="0" fontId="27" fillId="0" borderId="8" applyNumberFormat="0" applyFill="0" applyProtection="0">
      <alignment/>
    </xf>
    <xf numFmtId="0" fontId="28" fillId="15" borderId="0" applyNumberFormat="0" applyBorder="0" applyProtection="0">
      <alignment/>
    </xf>
    <xf numFmtId="0" fontId="29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14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14" fillId="23" borderId="0" applyNumberFormat="0" applyBorder="0" applyProtection="0">
      <alignment/>
    </xf>
    <xf numFmtId="0" fontId="14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14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14" fillId="29" borderId="0" applyNumberFormat="0" applyBorder="0" applyProtection="0">
      <alignment/>
    </xf>
    <xf numFmtId="0" fontId="14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14" fillId="32" borderId="0" applyNumberFormat="0" applyBorder="0" applyProtection="0">
      <alignment/>
    </xf>
  </cellStyleXfs>
  <cellXfs count="71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176" fontId="2" fillId="33" borderId="15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177" fontId="2" fillId="0" borderId="14" xfId="0" applyNumberFormat="1" applyFont="1" applyBorder="1" applyAlignment="1">
      <alignment horizontal="center" vertical="center"/>
    </xf>
    <xf numFmtId="177" fontId="3" fillId="0" borderId="14" xfId="3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76" fontId="2" fillId="33" borderId="1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 wrapText="1"/>
    </xf>
    <xf numFmtId="10" fontId="3" fillId="0" borderId="14" xfId="30" applyNumberFormat="1" applyFont="1" applyFill="1" applyBorder="1" applyAlignment="1">
      <alignment horizontal="center" vertical="center" wrapText="1"/>
    </xf>
    <xf numFmtId="177" fontId="3" fillId="0" borderId="14" xfId="0" applyNumberFormat="1" applyFont="1" applyFill="1" applyBorder="1" applyAlignment="1">
      <alignment horizontal="center" vertical="center" wrapText="1"/>
    </xf>
    <xf numFmtId="10" fontId="2" fillId="26" borderId="14" xfId="0" applyNumberFormat="1" applyFont="1" applyFill="1" applyBorder="1" applyAlignment="1">
      <alignment horizontal="center" vertical="center"/>
    </xf>
    <xf numFmtId="10" fontId="3" fillId="26" borderId="14" xfId="30" applyNumberFormat="1" applyFont="1" applyFill="1" applyBorder="1" applyAlignment="1">
      <alignment horizontal="center" vertical="center" wrapText="1"/>
    </xf>
    <xf numFmtId="10" fontId="2" fillId="26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9" borderId="22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2" fillId="26" borderId="14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5" fillId="34" borderId="20" xfId="0" applyFont="1" applyFill="1" applyBorder="1" applyAlignment="1">
      <alignment horizontal="left" vertical="top" wrapText="1"/>
    </xf>
    <xf numFmtId="0" fontId="6" fillId="34" borderId="28" xfId="0" applyFont="1" applyFill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10" fontId="2" fillId="0" borderId="14" xfId="3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6" fillId="34" borderId="31" xfId="0" applyFont="1" applyFill="1" applyBorder="1" applyAlignment="1">
      <alignment vertical="top" wrapText="1"/>
    </xf>
    <xf numFmtId="10" fontId="2" fillId="26" borderId="14" xfId="30" applyNumberFormat="1" applyFont="1" applyFill="1" applyBorder="1" applyAlignment="1">
      <alignment horizontal="center" vertical="center"/>
    </xf>
    <xf numFmtId="0" fontId="2" fillId="35" borderId="10" xfId="0" applyFont="1" applyFill="1" applyBorder="1" applyAlignment="1">
      <alignment horizontal="center" vertical="center" wrapText="1"/>
    </xf>
    <xf numFmtId="0" fontId="2" fillId="35" borderId="13" xfId="0" applyFont="1" applyFill="1" applyBorder="1" applyAlignment="1">
      <alignment horizontal="center" vertical="center" wrapText="1"/>
    </xf>
    <xf numFmtId="0" fontId="8" fillId="34" borderId="0" xfId="0" applyFont="1" applyFill="1" applyBorder="1" applyAlignment="1">
      <alignment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/>
    </xf>
    <xf numFmtId="0" fontId="8" fillId="0" borderId="0" xfId="0" applyFont="1" applyFill="1" applyBorder="1" applyAlignment="1">
      <alignment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10" fillId="36" borderId="13" xfId="0" applyFont="1" applyFill="1" applyBorder="1" applyAlignment="1">
      <alignment horizontal="left" vertical="center"/>
    </xf>
    <xf numFmtId="0" fontId="10" fillId="36" borderId="13" xfId="0" applyFont="1" applyFill="1" applyBorder="1" applyAlignment="1">
      <alignment horizontal="center" vertical="center"/>
    </xf>
    <xf numFmtId="0" fontId="10" fillId="36" borderId="13" xfId="0" applyNumberFormat="1" applyFont="1" applyFill="1" applyBorder="1" applyAlignment="1">
      <alignment horizontal="left" vertical="center"/>
    </xf>
    <xf numFmtId="0" fontId="10" fillId="36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36" borderId="14" xfId="0" applyNumberFormat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9" fontId="11" fillId="0" borderId="14" xfId="0" applyNumberFormat="1" applyFont="1" applyFill="1" applyBorder="1" applyAlignment="1">
      <alignment horizontal="left" vertical="center" wrapText="1"/>
    </xf>
    <xf numFmtId="9" fontId="11" fillId="0" borderId="14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10" fontId="11" fillId="0" borderId="14" xfId="0" applyNumberFormat="1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9" fontId="11" fillId="0" borderId="14" xfId="0" applyNumberFormat="1" applyFont="1" applyFill="1" applyBorder="1" applyAlignment="1">
      <alignment horizontal="left"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Q14"/>
  <sheetViews>
    <sheetView showGridLines="0" workbookViewId="0" topLeftCell="A1">
      <selection pane="topLeft" activeCell="F21" sqref="F21"/>
    </sheetView>
  </sheetViews>
  <sheetFormatPr defaultColWidth="8.0025" defaultRowHeight="13.5"/>
  <cols>
    <col min="1" max="2" width="7.5" style="52"/>
    <col min="3" max="3" width="28.125" style="50" customWidth="1"/>
    <col min="4" max="4" width="7.75" style="52"/>
    <col min="5" max="5" width="9.5" style="53"/>
    <col min="6" max="6" width="28.25" style="50" customWidth="1"/>
    <col min="7" max="7" width="11.75" style="52" customWidth="1"/>
    <col min="8" max="8" width="12.375" style="54" customWidth="1"/>
    <col min="9" max="9" width="15" style="52" customWidth="1"/>
    <col min="10" max="10" width="11.25" style="52" customWidth="1"/>
    <col min="11" max="11" width="9.375" style="52" customWidth="1"/>
    <col min="12" max="12" width="21.75" style="52" customWidth="1"/>
    <col min="13" max="13" width="6.375" style="52" customWidth="1"/>
    <col min="14" max="14" width="11.25" style="52" customWidth="1"/>
    <col min="15" max="15" width="8.75" style="52" customWidth="1"/>
    <col min="16" max="16" width="9.375" style="52" customWidth="1"/>
    <col min="17" max="17" width="11.25" style="52" customWidth="1"/>
    <col min="18" max="16384" width="8" style="52"/>
  </cols>
  <sheetData>
    <row r="1" spans="1:17" s="49" customFormat="1" ht="13">
      <c r="A1" s="55" t="s">
        <v>0</v>
      </c>
      <c r="B1" s="55" t="s">
        <v>1</v>
      </c>
      <c r="C1" s="55" t="s">
        <v>2</v>
      </c>
      <c r="D1" s="55" t="s">
        <v>3</v>
      </c>
      <c r="E1" s="56" t="s">
        <v>4</v>
      </c>
      <c r="F1" s="57" t="s">
        <v>5</v>
      </c>
      <c r="G1" s="55" t="s">
        <v>6</v>
      </c>
      <c r="H1" s="58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</row>
    <row r="2" spans="1:17" ht="12.75" customHeight="1">
      <c r="A2" s="59"/>
      <c r="B2" s="59"/>
      <c r="C2" s="59"/>
      <c r="D2" s="59"/>
      <c r="E2" s="60"/>
      <c r="F2" s="61"/>
      <c r="G2" s="59"/>
      <c r="H2" s="62"/>
      <c r="I2" s="59"/>
      <c r="J2" s="59"/>
      <c r="K2" s="59"/>
      <c r="L2" s="59"/>
      <c r="M2" s="59"/>
      <c r="N2" s="59"/>
      <c r="O2" s="59"/>
      <c r="P2" s="59"/>
      <c r="Q2" s="59"/>
    </row>
    <row r="3" spans="1:17" s="50" customFormat="1" ht="33" customHeight="1">
      <c r="A3" s="63">
        <v>1</v>
      </c>
      <c r="B3" s="63" t="s">
        <v>17</v>
      </c>
      <c r="C3" s="64" t="s">
        <v>18</v>
      </c>
      <c r="D3" s="65" t="s">
        <v>19</v>
      </c>
      <c r="E3" s="66" t="s">
        <v>20</v>
      </c>
      <c r="F3" s="67" t="s">
        <v>21</v>
      </c>
      <c r="G3" s="68" t="s">
        <v>22</v>
      </c>
      <c r="H3" s="65" t="s">
        <v>23</v>
      </c>
      <c r="I3" s="70" t="s">
        <v>125</v>
      </c>
      <c r="J3" s="70" t="s">
        <v>24</v>
      </c>
      <c r="K3" s="70" t="s">
        <v>125</v>
      </c>
      <c r="L3" s="70" t="s">
        <v>25</v>
      </c>
      <c r="M3" s="70" t="s">
        <v>26</v>
      </c>
      <c r="N3" s="70" t="s">
        <v>27</v>
      </c>
      <c r="O3" s="70" t="s">
        <v>125</v>
      </c>
      <c r="P3" s="70" t="s">
        <v>28</v>
      </c>
      <c r="Q3" s="70" t="s">
        <v>29</v>
      </c>
    </row>
    <row r="4" spans="1:17" s="51" customFormat="1" ht="33" customHeight="1">
      <c r="A4" s="63">
        <v>2</v>
      </c>
      <c r="B4" s="63"/>
      <c r="C4" s="64" t="s">
        <v>30</v>
      </c>
      <c r="D4" s="65" t="s">
        <v>19</v>
      </c>
      <c r="E4" s="66"/>
      <c r="F4" s="67" t="s">
        <v>31</v>
      </c>
      <c r="G4" s="68" t="s">
        <v>32</v>
      </c>
      <c r="H4" s="65" t="s">
        <v>23</v>
      </c>
      <c r="I4" s="70" t="s">
        <v>125</v>
      </c>
      <c r="J4" s="70" t="s">
        <v>24</v>
      </c>
      <c r="K4" s="70" t="s">
        <v>125</v>
      </c>
      <c r="L4" s="70" t="s">
        <v>33</v>
      </c>
      <c r="M4" s="70" t="s">
        <v>26</v>
      </c>
      <c r="N4" s="70" t="s">
        <v>27</v>
      </c>
      <c r="O4" s="70" t="s">
        <v>125</v>
      </c>
      <c r="P4" s="70" t="s">
        <v>28</v>
      </c>
      <c r="Q4" s="70" t="s">
        <v>29</v>
      </c>
    </row>
    <row r="5" spans="1:17" s="51" customFormat="1" ht="33" customHeight="1">
      <c r="A5" s="63">
        <v>3</v>
      </c>
      <c r="B5" s="63"/>
      <c r="C5" s="67" t="s">
        <v>34</v>
      </c>
      <c r="D5" s="65" t="s">
        <v>19</v>
      </c>
      <c r="E5" s="66"/>
      <c r="F5" s="67" t="s">
        <v>35</v>
      </c>
      <c r="G5" s="68" t="s">
        <v>36</v>
      </c>
      <c r="H5" s="65" t="s">
        <v>23</v>
      </c>
      <c r="I5" s="70" t="s">
        <v>125</v>
      </c>
      <c r="J5" s="70" t="s">
        <v>24</v>
      </c>
      <c r="K5" s="70" t="s">
        <v>125</v>
      </c>
      <c r="L5" s="70" t="s">
        <v>25</v>
      </c>
      <c r="M5" s="70" t="s">
        <v>26</v>
      </c>
      <c r="N5" s="70" t="s">
        <v>27</v>
      </c>
      <c r="O5" s="70" t="s">
        <v>125</v>
      </c>
      <c r="P5" s="70" t="s">
        <v>28</v>
      </c>
      <c r="Q5" s="70" t="s">
        <v>29</v>
      </c>
    </row>
    <row r="6" spans="1:17" s="51" customFormat="1" ht="33" customHeight="1">
      <c r="A6" s="63">
        <v>4</v>
      </c>
      <c r="B6" s="63"/>
      <c r="C6" s="67" t="s">
        <v>37</v>
      </c>
      <c r="D6" s="65" t="s">
        <v>19</v>
      </c>
      <c r="E6" s="66"/>
      <c r="F6" s="67" t="s">
        <v>38</v>
      </c>
      <c r="G6" s="68" t="s">
        <v>39</v>
      </c>
      <c r="H6" s="65" t="s">
        <v>23</v>
      </c>
      <c r="I6" s="70" t="s">
        <v>125</v>
      </c>
      <c r="J6" s="70" t="s">
        <v>24</v>
      </c>
      <c r="K6" s="70" t="s">
        <v>125</v>
      </c>
      <c r="L6" s="70" t="s">
        <v>25</v>
      </c>
      <c r="M6" s="70" t="s">
        <v>26</v>
      </c>
      <c r="N6" s="70" t="s">
        <v>27</v>
      </c>
      <c r="O6" s="70" t="s">
        <v>125</v>
      </c>
      <c r="P6" s="70" t="s">
        <v>28</v>
      </c>
      <c r="Q6" s="70" t="s">
        <v>29</v>
      </c>
    </row>
    <row r="7" spans="1:17" s="51" customFormat="1" ht="33" customHeight="1">
      <c r="A7" s="63">
        <v>5</v>
      </c>
      <c r="B7" s="63"/>
      <c r="C7" s="64" t="s">
        <v>40</v>
      </c>
      <c r="D7" s="65" t="s">
        <v>41</v>
      </c>
      <c r="E7" s="66" t="s">
        <v>42</v>
      </c>
      <c r="F7" s="69" t="s">
        <v>43</v>
      </c>
      <c r="G7" s="68"/>
      <c r="H7" s="65" t="s">
        <v>44</v>
      </c>
      <c r="I7" s="70" t="s">
        <v>45</v>
      </c>
      <c r="J7" s="70" t="s">
        <v>24</v>
      </c>
      <c r="K7" s="70" t="s">
        <v>125</v>
      </c>
      <c r="L7" s="70" t="s">
        <v>25</v>
      </c>
      <c r="M7" s="70" t="s">
        <v>26</v>
      </c>
      <c r="N7" s="70" t="s">
        <v>27</v>
      </c>
      <c r="O7" s="70" t="s">
        <v>125</v>
      </c>
      <c r="P7" s="70" t="s">
        <v>28</v>
      </c>
      <c r="Q7" s="70" t="s">
        <v>29</v>
      </c>
    </row>
    <row r="8" spans="1:17" s="51" customFormat="1" ht="33" customHeight="1">
      <c r="A8" s="63">
        <v>6</v>
      </c>
      <c r="B8" s="63"/>
      <c r="C8" s="64" t="s">
        <v>46</v>
      </c>
      <c r="D8" s="65" t="s">
        <v>41</v>
      </c>
      <c r="E8" s="66"/>
      <c r="F8" s="69" t="s">
        <v>47</v>
      </c>
      <c r="G8" s="68"/>
      <c r="H8" s="65" t="s">
        <v>44</v>
      </c>
      <c r="I8" s="70" t="s">
        <v>45</v>
      </c>
      <c r="J8" s="70" t="s">
        <v>24</v>
      </c>
      <c r="K8" s="70" t="s">
        <v>125</v>
      </c>
      <c r="L8" s="70" t="s">
        <v>25</v>
      </c>
      <c r="M8" s="70" t="s">
        <v>26</v>
      </c>
      <c r="N8" s="70" t="s">
        <v>27</v>
      </c>
      <c r="O8" s="70" t="s">
        <v>125</v>
      </c>
      <c r="P8" s="70" t="s">
        <v>28</v>
      </c>
      <c r="Q8" s="70" t="s">
        <v>29</v>
      </c>
    </row>
    <row r="9" spans="1:17" s="51" customFormat="1" ht="33" customHeight="1">
      <c r="A9" s="63">
        <v>7</v>
      </c>
      <c r="B9" s="63"/>
      <c r="C9" s="64" t="s">
        <v>48</v>
      </c>
      <c r="D9" s="65" t="s">
        <v>41</v>
      </c>
      <c r="E9" s="66"/>
      <c r="F9" s="69" t="s">
        <v>49</v>
      </c>
      <c r="G9" s="68"/>
      <c r="H9" s="65" t="s">
        <v>44</v>
      </c>
      <c r="I9" s="70" t="s">
        <v>45</v>
      </c>
      <c r="J9" s="70" t="s">
        <v>24</v>
      </c>
      <c r="K9" s="70" t="s">
        <v>125</v>
      </c>
      <c r="L9" s="70" t="s">
        <v>50</v>
      </c>
      <c r="M9" s="70" t="s">
        <v>26</v>
      </c>
      <c r="N9" s="70" t="s">
        <v>27</v>
      </c>
      <c r="O9" s="70" t="s">
        <v>125</v>
      </c>
      <c r="P9" s="70" t="s">
        <v>28</v>
      </c>
      <c r="Q9" s="70" t="s">
        <v>29</v>
      </c>
    </row>
    <row r="10" spans="1:17" s="51" customFormat="1" ht="33" customHeight="1">
      <c r="A10" s="63">
        <v>8</v>
      </c>
      <c r="B10" s="63" t="s">
        <v>51</v>
      </c>
      <c r="C10" s="64" t="s">
        <v>52</v>
      </c>
      <c r="D10" s="65" t="s">
        <v>41</v>
      </c>
      <c r="E10" s="66" t="s">
        <v>42</v>
      </c>
      <c r="F10" s="69" t="s">
        <v>53</v>
      </c>
      <c r="G10" s="68"/>
      <c r="H10" s="65" t="s">
        <v>54</v>
      </c>
      <c r="I10" s="70" t="s">
        <v>55</v>
      </c>
      <c r="J10" s="70" t="s">
        <v>24</v>
      </c>
      <c r="K10" s="70" t="s">
        <v>125</v>
      </c>
      <c r="L10" s="70" t="s">
        <v>56</v>
      </c>
      <c r="M10" s="70" t="s">
        <v>26</v>
      </c>
      <c r="N10" s="70" t="s">
        <v>27</v>
      </c>
      <c r="O10" s="70" t="s">
        <v>125</v>
      </c>
      <c r="P10" s="70" t="s">
        <v>28</v>
      </c>
      <c r="Q10" s="70" t="s">
        <v>29</v>
      </c>
    </row>
    <row r="11" spans="1:17" s="51" customFormat="1" ht="33" customHeight="1">
      <c r="A11" s="63">
        <v>9</v>
      </c>
      <c r="B11" s="63"/>
      <c r="C11" s="64" t="s">
        <v>57</v>
      </c>
      <c r="D11" s="65" t="s">
        <v>41</v>
      </c>
      <c r="E11" s="66"/>
      <c r="F11" s="69" t="s">
        <v>58</v>
      </c>
      <c r="G11" s="68"/>
      <c r="H11" s="65" t="s">
        <v>54</v>
      </c>
      <c r="I11" s="70" t="s">
        <v>55</v>
      </c>
      <c r="J11" s="70" t="s">
        <v>24</v>
      </c>
      <c r="K11" s="70" t="s">
        <v>125</v>
      </c>
      <c r="L11" s="70" t="s">
        <v>56</v>
      </c>
      <c r="M11" s="70" t="s">
        <v>26</v>
      </c>
      <c r="N11" s="70" t="s">
        <v>27</v>
      </c>
      <c r="O11" s="70" t="s">
        <v>125</v>
      </c>
      <c r="P11" s="70" t="s">
        <v>28</v>
      </c>
      <c r="Q11" s="70" t="s">
        <v>29</v>
      </c>
    </row>
    <row r="12" spans="1:17" s="51" customFormat="1" ht="33" customHeight="1">
      <c r="A12" s="63">
        <v>10</v>
      </c>
      <c r="B12" s="63"/>
      <c r="C12" s="64" t="s">
        <v>59</v>
      </c>
      <c r="D12" s="65" t="s">
        <v>41</v>
      </c>
      <c r="E12" s="66"/>
      <c r="F12" s="69" t="s">
        <v>60</v>
      </c>
      <c r="G12" s="68"/>
      <c r="H12" s="65" t="s">
        <v>44</v>
      </c>
      <c r="I12" s="70" t="s">
        <v>125</v>
      </c>
      <c r="J12" s="70" t="s">
        <v>24</v>
      </c>
      <c r="K12" s="70" t="s">
        <v>125</v>
      </c>
      <c r="L12" s="70" t="s">
        <v>25</v>
      </c>
      <c r="M12" s="70" t="s">
        <v>26</v>
      </c>
      <c r="N12" s="70" t="s">
        <v>27</v>
      </c>
      <c r="O12" s="70" t="s">
        <v>125</v>
      </c>
      <c r="P12" s="70" t="s">
        <v>28</v>
      </c>
      <c r="Q12" s="70" t="s">
        <v>29</v>
      </c>
    </row>
    <row r="13" spans="1:17" s="51" customFormat="1" ht="33" customHeight="1">
      <c r="A13" s="63">
        <v>11</v>
      </c>
      <c r="B13" s="63"/>
      <c r="C13" s="64" t="s">
        <v>61</v>
      </c>
      <c r="D13" s="65" t="s">
        <v>41</v>
      </c>
      <c r="E13" s="66"/>
      <c r="F13" s="69" t="s">
        <v>62</v>
      </c>
      <c r="G13" s="68"/>
      <c r="H13" s="65" t="s">
        <v>44</v>
      </c>
      <c r="I13" s="70" t="s">
        <v>125</v>
      </c>
      <c r="J13" s="70" t="s">
        <v>24</v>
      </c>
      <c r="K13" s="70" t="s">
        <v>125</v>
      </c>
      <c r="L13" s="70" t="s">
        <v>63</v>
      </c>
      <c r="M13" s="70" t="s">
        <v>26</v>
      </c>
      <c r="N13" s="70" t="s">
        <v>27</v>
      </c>
      <c r="O13" s="70" t="s">
        <v>125</v>
      </c>
      <c r="P13" s="70" t="s">
        <v>28</v>
      </c>
      <c r="Q13" s="70" t="s">
        <v>29</v>
      </c>
    </row>
    <row r="14" spans="1:17" s="51" customFormat="1" ht="33" customHeight="1">
      <c r="A14" s="63">
        <v>12</v>
      </c>
      <c r="B14" s="63" t="s">
        <v>64</v>
      </c>
      <c r="C14" s="64" t="s">
        <v>65</v>
      </c>
      <c r="D14" s="65" t="s">
        <v>41</v>
      </c>
      <c r="E14" s="66" t="s">
        <v>42</v>
      </c>
      <c r="F14" s="69" t="s">
        <v>66</v>
      </c>
      <c r="G14" s="68"/>
      <c r="H14" s="65" t="s">
        <v>44</v>
      </c>
      <c r="I14" s="70" t="s">
        <v>125</v>
      </c>
      <c r="J14" s="70" t="s">
        <v>24</v>
      </c>
      <c r="K14" s="70" t="s">
        <v>125</v>
      </c>
      <c r="L14" s="70" t="s">
        <v>67</v>
      </c>
      <c r="M14" s="70" t="s">
        <v>26</v>
      </c>
      <c r="N14" s="70" t="s">
        <v>27</v>
      </c>
      <c r="O14" s="70" t="s">
        <v>125</v>
      </c>
      <c r="P14" s="70" t="s">
        <v>28</v>
      </c>
      <c r="Q14" s="70" t="s">
        <v>29</v>
      </c>
    </row>
  </sheetData>
  <mergeCells count="22">
    <mergeCell ref="A1:A2"/>
    <mergeCell ref="B1:B2"/>
    <mergeCell ref="B3:B9"/>
    <mergeCell ref="B10:B13"/>
    <mergeCell ref="C1:C2"/>
    <mergeCell ref="D1:D2"/>
    <mergeCell ref="E1:E2"/>
    <mergeCell ref="E3:E6"/>
    <mergeCell ref="E7:E9"/>
    <mergeCell ref="E10:E13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dataValidations count="1">
    <dataValidation type="list" allowBlank="1" showInputMessage="1" showErrorMessage="1" sqref="E3 E7 E10 E14">
      <formula1>"基本,衍生"</formula1>
    </dataValidation>
  </dataValidations>
  <pageMargins left="0.75" right="0.75" top="1" bottom="1" header="0.511805555555556" footer="0.51180555555555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AL36"/>
  <sheetViews>
    <sheetView showGridLines="0" zoomScale="115" zoomScaleNormal="115" workbookViewId="0" topLeftCell="A1">
      <pane xSplit="2" ySplit="3" topLeftCell="P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20" sqref="R20"/>
    </sheetView>
  </sheetViews>
  <sheetFormatPr defaultColWidth="9.0025" defaultRowHeight="9.75"/>
  <cols>
    <col min="1" max="1" width="0.75" style="1" customWidth="1"/>
    <col min="2" max="2" width="5.625" style="1" customWidth="1"/>
    <col min="3" max="3" width="20.125" style="2" customWidth="1"/>
    <col min="4" max="4" width="13.625" style="1" customWidth="1"/>
    <col min="5" max="5" width="10.5" style="1" customWidth="1"/>
    <col min="6" max="6" width="7.875" style="1" customWidth="1"/>
    <col min="7" max="7" width="9.25" style="1" customWidth="1"/>
    <col min="8" max="8" width="15.25" style="1" customWidth="1"/>
    <col min="9" max="9" width="10.625" style="1" customWidth="1"/>
    <col min="10" max="10" width="15.625" style="1" customWidth="1"/>
    <col min="11" max="11" width="14.25" style="1" customWidth="1"/>
    <col min="12" max="12" width="15.625" style="1" customWidth="1"/>
    <col min="13" max="13" width="12.625" style="1" customWidth="1"/>
    <col min="14" max="14" width="10.625" style="1" customWidth="1"/>
    <col min="15" max="15" width="30.625" style="1" customWidth="1"/>
    <col min="16" max="16384" width="9" style="1"/>
  </cols>
  <sheetData>
    <row r="1" spans="1:38" ht="5.1" customHeight="1" thickBot="1">
      <c r="A1" s="1" t="s">
        <v>68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customHeight="1">
      <c r="A2" s="1"/>
      <c r="B2" s="3" t="s">
        <v>69</v>
      </c>
      <c r="C2" s="4" t="s">
        <v>70</v>
      </c>
      <c r="D2" s="5" t="str">
        <f>'物联网专业教学软件_V1.0.0'!D2</f>
        <v>产品/项目需求规模
（需求个数）</v>
      </c>
      <c r="E2" s="5" t="str">
        <f>'物联网专业教学软件_V1.0.0'!E2</f>
        <v>产品/项目
任务个数</v>
      </c>
      <c r="F2" s="5" t="str">
        <f>'物联网专业教学软件_V1.0.0'!F2</f>
        <v>产品/项目估算规模
（功能点数）</v>
      </c>
      <c r="G2" s="5" t="str">
        <f>'物联网专业教学软件_V1.0.0'!G2</f>
        <v>产品/项目实际规模
（功能点数）</v>
      </c>
      <c r="H2" s="6" t="s">
        <v>71</v>
      </c>
      <c r="I2" s="19"/>
      <c r="J2" s="19"/>
      <c r="K2" s="19"/>
      <c r="L2" s="19"/>
      <c r="M2" s="19"/>
      <c r="N2" s="5" t="str">
        <f>'物联网专业教学软件_V1.0.0'!N2</f>
        <v>评审人员平均工作经验（年）</v>
      </c>
      <c r="O2" s="5" t="str">
        <f>'物联网专业教学软件_V1.0.0'!O2</f>
        <v>代码评审问题数（个）</v>
      </c>
      <c r="P2" s="5" t="str">
        <f>'物联网专业教学软件_V1.0.0'!P2</f>
        <v>代码评审移除问题数（个）</v>
      </c>
      <c r="Q2" s="5" t="str">
        <f>'物联网专业教学软件_V1.0.0'!Q2</f>
        <v>代码评审时间（小时）</v>
      </c>
      <c r="R2" s="5" t="str">
        <f>'物联网专业教学软件_V1.0.0'!R2</f>
        <v>需求评审问题数（个）</v>
      </c>
      <c r="S2" s="5" t="str">
        <f>'物联网专业教学软件_V1.0.0'!S2</f>
        <v>需求评审移除问题数（个）</v>
      </c>
      <c r="T2" s="5" t="str">
        <f>'物联网专业教学软件_V1.0.0'!T2</f>
        <v>设计评审问题数（个）</v>
      </c>
      <c r="U2" s="5" t="str">
        <f>'物联网专业教学软件_V1.0.0'!U2</f>
        <v>设计评审移除问题数（个）</v>
      </c>
      <c r="V2" s="5" t="str">
        <f>'物联网专业教学软件_V1.0.0'!V2</f>
        <v>测试用例评审问题数（个）</v>
      </c>
      <c r="W2" s="5" t="str">
        <f>'物联网专业教学软件_V1.0.0'!W2</f>
        <v>测试用例评审移除问题数（个）</v>
      </c>
      <c r="X2" s="5" t="str">
        <f>'物联网专业教学软件_V1.0.0'!X2</f>
        <v>任务完成个数</v>
      </c>
      <c r="Y2" s="47" t="str">
        <f>'物联网专业教学软件_V1.0.0'!Y2</f>
        <v>缺陷遗留率
（%）</v>
      </c>
      <c r="Z2" s="47" t="str">
        <f>'物联网专业教学软件_V1.0.0'!Z2</f>
        <v>代码评审检出密度
（%）</v>
      </c>
      <c r="AA2" s="47" t="str">
        <f>'物联网专业教学软件_V1.0.0'!AA2</f>
        <v>代码评审移除率
（%）</v>
      </c>
      <c r="AB2" s="47" t="str">
        <f>'物联网专业教学软件_V1.0.0'!AB2</f>
        <v>需求评审检出密度
（%）</v>
      </c>
      <c r="AC2" s="47" t="str">
        <f>'物联网专业教学软件_V1.0.0'!AC2</f>
        <v>需求评审移除率
（%）</v>
      </c>
      <c r="AD2" s="47" t="str">
        <f>'物联网专业教学软件_V1.0.0'!AD2</f>
        <v>设计评审检出密度
（%）</v>
      </c>
      <c r="AE2" s="47" t="str">
        <f>'物联网专业教学软件_V1.0.0'!AE2</f>
        <v>设计评审移除率
（%）</v>
      </c>
      <c r="AF2" s="47" t="str">
        <f>'物联网专业教学软件_V1.0.0'!AF2</f>
        <v>系统测试检出密度
（%）</v>
      </c>
      <c r="AG2" s="47" t="str">
        <f>'物联网专业教学软件_V1.0.0'!AG2</f>
        <v>系统测试移除率
（%）</v>
      </c>
      <c r="AH2" s="47" t="str">
        <f>'物联网专业教学软件_V1.0.0'!AH2</f>
        <v>测试用例评审检出密度
（%）</v>
      </c>
      <c r="AI2" s="47" t="str">
        <f>'物联网专业教学软件_V1.0.0'!AI2</f>
        <v>测试用例评审移除率
（%）</v>
      </c>
      <c r="AJ2" s="47" t="str">
        <f>'物联网专业教学软件_V1.0.0'!AJ2</f>
        <v>测试用例覆盖密度
（%）</v>
      </c>
      <c r="AK2" s="47" t="str">
        <f>'物联网专业教学软件_V1.0.0'!AK2</f>
        <v>任务完成率（%）</v>
      </c>
      <c r="AL2" s="5" t="str">
        <f>'物联网专业教学软件_V1.0.0'!AL2</f>
        <v>备注</v>
      </c>
    </row>
    <row r="3" spans="1:38" ht="27" customHeight="1">
      <c r="A3" s="1"/>
      <c r="B3" s="7"/>
      <c r="C3" s="8"/>
      <c r="D3" s="9"/>
      <c r="E3" s="9"/>
      <c r="F3" s="9"/>
      <c r="G3" s="9"/>
      <c r="H3" s="10" t="str">
        <f>'物联网专业教学软件_V1.0.0'!H3</f>
        <v>全流程BUG总个数
（个）</v>
      </c>
      <c r="I3" s="10" t="str">
        <f>'物联网专业教学软件_V1.0.0'!I3</f>
        <v>上线遗留Bug（个）</v>
      </c>
      <c r="J3" s="10" t="str">
        <f>'物联网专业教学软件_V1.0.0'!J3</f>
        <v>测试BUG数（个）</v>
      </c>
      <c r="K3" s="10" t="str">
        <f>'物联网专业教学软件_V1.0.0'!K3</f>
        <v>测试移除BUG数（个）</v>
      </c>
      <c r="L3" s="10" t="str">
        <f>'物联网专业教学软件_V1.0.0'!L3</f>
        <v>测试BUG一次解决率（%）</v>
      </c>
      <c r="M3" s="10" t="str">
        <f>'物联网专业教学软件_V1.0.0'!M3</f>
        <v>测试用例数（个）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9"/>
    </row>
    <row r="4" spans="1:38" ht="20.1" customHeight="1">
      <c r="A4" s="1"/>
      <c r="B4" s="11">
        <f>ROW()-3</f>
        <v>1</v>
      </c>
      <c r="C4" s="12" t="s">
        <v>72</v>
      </c>
      <c r="D4" s="33">
        <f>SUM(D5:D6)</f>
        <v>46</v>
      </c>
      <c r="E4" s="33">
        <f>SUM(E5:E6)</f>
        <v>175</v>
      </c>
      <c r="F4" s="33">
        <f>SUM(F5:F6)</f>
        <v>123</v>
      </c>
      <c r="G4" s="33">
        <f>SUM(G5:G6)</f>
        <v>123</v>
      </c>
      <c r="H4" s="33">
        <f t="shared" si="0" ref="H4:N4">SUM(H5:H6)</f>
        <v>141</v>
      </c>
      <c r="I4" s="33">
        <f t="shared" si="0"/>
        <v>10</v>
      </c>
      <c r="J4" s="33">
        <f t="shared" si="0"/>
        <v>131</v>
      </c>
      <c r="K4" s="33">
        <f t="shared" si="0"/>
        <v>125</v>
      </c>
      <c r="L4" s="24">
        <f>K4/J4</f>
        <v>0.95419847328244278</v>
      </c>
      <c r="M4" s="33">
        <f t="shared" si="0"/>
        <v>217</v>
      </c>
      <c r="N4" s="33">
        <f>AVERAGE(N5:N6)</f>
        <v>49</v>
      </c>
      <c r="O4" s="33">
        <f>SUM(O5:O6)</f>
        <v>41</v>
      </c>
      <c r="P4" s="33">
        <f>SUM(P5:P6)</f>
        <v>41</v>
      </c>
      <c r="Q4" s="33">
        <f t="shared" si="1" ref="Q4:AK4">SUM(Q5:Q6)</f>
        <v>41</v>
      </c>
      <c r="R4" s="33">
        <f t="shared" si="1"/>
        <v>74</v>
      </c>
      <c r="S4" s="33">
        <f t="shared" si="1"/>
        <v>63</v>
      </c>
      <c r="T4" s="33">
        <f t="shared" si="1"/>
        <v>63</v>
      </c>
      <c r="U4" s="33">
        <f t="shared" si="1"/>
        <v>63</v>
      </c>
      <c r="V4" s="33">
        <f t="shared" si="1"/>
        <v>41</v>
      </c>
      <c r="W4" s="33">
        <f t="shared" si="1"/>
        <v>41</v>
      </c>
      <c r="X4" s="46">
        <f t="shared" si="1"/>
        <v>123</v>
      </c>
      <c r="Y4" s="46">
        <f t="shared" si="1"/>
        <v>0.081300813008130079</v>
      </c>
      <c r="Z4" s="46">
        <f t="shared" si="1"/>
        <v>0.33333333333333331</v>
      </c>
      <c r="AA4" s="46">
        <f t="shared" si="1"/>
        <v>1</v>
      </c>
      <c r="AB4" s="46">
        <f t="shared" si="1"/>
        <v>0.60162601626016265</v>
      </c>
      <c r="AC4" s="46">
        <f t="shared" si="1"/>
        <v>0.85135135135135132</v>
      </c>
      <c r="AD4" s="46">
        <f t="shared" si="1"/>
        <v>0.51219512195121952</v>
      </c>
      <c r="AE4" s="46">
        <f t="shared" si="1"/>
        <v>1</v>
      </c>
      <c r="AF4" s="46">
        <f t="shared" si="1"/>
        <v>1.065040650406504</v>
      </c>
      <c r="AG4" s="46">
        <f t="shared" si="1"/>
        <v>0.95419847328244278</v>
      </c>
      <c r="AH4" s="46">
        <f t="shared" si="1"/>
        <v>0.33333333333333331</v>
      </c>
      <c r="AI4" s="46">
        <f t="shared" si="1"/>
        <v>1</v>
      </c>
      <c r="AJ4" s="46">
        <f t="shared" si="1"/>
        <v>1.7642276422764227</v>
      </c>
      <c r="AK4" s="46">
        <f t="shared" si="1"/>
        <v>0.70285714285714285</v>
      </c>
      <c r="AL4" s="33"/>
    </row>
    <row r="5" spans="1:38" ht="20.1" customHeight="1">
      <c r="A5" s="1"/>
      <c r="B5" s="11">
        <f t="shared" si="2" ref="B5:B14">ROW()-3</f>
        <v>2</v>
      </c>
      <c r="C5" s="12" t="s">
        <v>73</v>
      </c>
      <c r="D5" s="13">
        <f>'物联网专业教学软件_V1.0.0'!D29</f>
        <v>46</v>
      </c>
      <c r="E5" s="13">
        <f>'物联网专业教学软件_V1.0.0'!E29</f>
        <v>175</v>
      </c>
      <c r="F5" s="13">
        <f>'物联网专业教学软件_V1.0.0'!F29</f>
        <v>123</v>
      </c>
      <c r="G5" s="13">
        <f>'物联网专业教学软件_V1.0.0'!G29</f>
        <v>123</v>
      </c>
      <c r="H5" s="13">
        <f>'物联网专业教学软件_V1.0.0'!H29</f>
        <v>141</v>
      </c>
      <c r="I5" s="13">
        <f>'物联网专业教学软件_V1.0.0'!I29</f>
        <v>10</v>
      </c>
      <c r="J5" s="13">
        <f>'物联网专业教学软件_V1.0.0'!J29</f>
        <v>131</v>
      </c>
      <c r="K5" s="13">
        <f>'物联网专业教学软件_V1.0.0'!K29</f>
        <v>125</v>
      </c>
      <c r="L5" s="41">
        <f>'物联网专业教学软件_V1.0.0'!L29</f>
        <v>0.95419847328244278</v>
      </c>
      <c r="M5" s="13">
        <f>'物联网专业教学软件_V1.0.0'!M29</f>
        <v>217</v>
      </c>
      <c r="N5" s="13">
        <f>'物联网专业教学软件_V1.0.0'!N29</f>
        <v>49</v>
      </c>
      <c r="O5" s="13">
        <f>'物联网专业教学软件_V1.0.0'!O29</f>
        <v>41</v>
      </c>
      <c r="P5" s="13">
        <f>'物联网专业教学软件_V1.0.0'!P29</f>
        <v>41</v>
      </c>
      <c r="Q5" s="13">
        <f>'物联网专业教学软件_V1.0.0'!Q29</f>
        <v>41</v>
      </c>
      <c r="R5" s="13">
        <f>'物联网专业教学软件_V1.0.0'!R29</f>
        <v>74</v>
      </c>
      <c r="S5" s="13">
        <f>'物联网专业教学软件_V1.0.0'!S29</f>
        <v>63</v>
      </c>
      <c r="T5" s="13">
        <f>'物联网专业教学软件_V1.0.0'!T29</f>
        <v>63</v>
      </c>
      <c r="U5" s="13">
        <f>'物联网专业教学软件_V1.0.0'!U29</f>
        <v>63</v>
      </c>
      <c r="V5" s="13">
        <f>'物联网专业教学软件_V1.0.0'!V29</f>
        <v>41</v>
      </c>
      <c r="W5" s="13">
        <f>'物联网专业教学软件_V1.0.0'!W29</f>
        <v>41</v>
      </c>
      <c r="X5" s="13">
        <f>'物联网专业教学软件_V1.0.0'!X29</f>
        <v>123</v>
      </c>
      <c r="Y5" s="41">
        <f>'物联网专业教学软件_V1.0.0'!Y29</f>
        <v>0.081300813008130079</v>
      </c>
      <c r="Z5" s="41">
        <f>'物联网专业教学软件_V1.0.0'!Z29</f>
        <v>0.33333333333333331</v>
      </c>
      <c r="AA5" s="41">
        <f>'物联网专业教学软件_V1.0.0'!AA29</f>
        <v>1</v>
      </c>
      <c r="AB5" s="41">
        <f>'物联网专业教学软件_V1.0.0'!AB29</f>
        <v>0.60162601626016265</v>
      </c>
      <c r="AC5" s="41">
        <f>'物联网专业教学软件_V1.0.0'!AC29</f>
        <v>0.85135135135135132</v>
      </c>
      <c r="AD5" s="41">
        <f>'物联网专业教学软件_V1.0.0'!AD29</f>
        <v>0.51219512195121952</v>
      </c>
      <c r="AE5" s="41">
        <f>'物联网专业教学软件_V1.0.0'!AE29</f>
        <v>1</v>
      </c>
      <c r="AF5" s="41">
        <f>'物联网专业教学软件_V1.0.0'!AF29</f>
        <v>1.065040650406504</v>
      </c>
      <c r="AG5" s="41">
        <f>'物联网专业教学软件_V1.0.0'!AG29</f>
        <v>0.95419847328244278</v>
      </c>
      <c r="AH5" s="41">
        <f>'物联网专业教学软件_V1.0.0'!AH29</f>
        <v>0.33333333333333331</v>
      </c>
      <c r="AI5" s="41">
        <f>'物联网专业教学软件_V1.0.0'!AI29</f>
        <v>1</v>
      </c>
      <c r="AJ5" s="41">
        <f>'物联网专业教学软件_V1.0.0'!AJ29</f>
        <v>1.7642276422764227</v>
      </c>
      <c r="AK5" s="13">
        <f>'物联网专业教学软件_V1.0.0'!AK29</f>
        <v>0.70285714285714285</v>
      </c>
      <c r="AL5" s="13"/>
    </row>
    <row r="6" spans="1:38" ht="20.1" customHeight="1">
      <c r="A6" s="1"/>
      <c r="B6" s="11">
        <f t="shared" si="2"/>
        <v>3</v>
      </c>
      <c r="C6" s="12"/>
      <c r="D6" s="13"/>
      <c r="E6" s="13"/>
      <c r="F6" s="14"/>
      <c r="G6" s="14"/>
      <c r="H6" s="14"/>
      <c r="I6" s="13"/>
      <c r="J6" s="22"/>
      <c r="K6" s="23"/>
      <c r="L6" s="24"/>
      <c r="M6" s="23"/>
      <c r="N6" s="23"/>
      <c r="O6" s="30"/>
      <c r="P6" s="13"/>
      <c r="Q6" s="13"/>
      <c r="R6" s="14"/>
      <c r="S6" s="14"/>
      <c r="T6" s="14"/>
      <c r="U6" s="14"/>
      <c r="V6" s="13"/>
      <c r="W6" s="22"/>
      <c r="X6" s="22"/>
      <c r="Y6" s="22"/>
      <c r="Z6" s="22"/>
      <c r="AA6" s="22"/>
      <c r="AB6" s="30"/>
      <c r="AC6" s="13"/>
      <c r="AD6" s="13"/>
      <c r="AE6" s="14"/>
      <c r="AF6" s="14"/>
      <c r="AG6" s="14"/>
      <c r="AH6" s="14"/>
      <c r="AI6" s="14"/>
      <c r="AJ6" s="14"/>
      <c r="AK6" s="14"/>
      <c r="AL6" s="14"/>
    </row>
    <row r="7" spans="1:38" ht="5.1" customHeight="1">
      <c r="A7" s="1"/>
      <c r="B7" s="11">
        <f t="shared" si="2"/>
        <v>4</v>
      </c>
      <c r="C7" s="34"/>
      <c r="D7" s="35"/>
      <c r="E7" s="35"/>
      <c r="F7" s="35"/>
      <c r="G7" s="35"/>
      <c r="H7" s="35"/>
      <c r="I7" s="35"/>
      <c r="J7" s="35"/>
      <c r="K7" s="42"/>
      <c r="L7" s="35"/>
      <c r="M7" s="35"/>
      <c r="N7" s="35"/>
      <c r="O7" s="43"/>
      <c r="P7" s="35"/>
      <c r="Q7" s="35"/>
      <c r="R7" s="35"/>
      <c r="S7" s="35"/>
      <c r="T7" s="35"/>
      <c r="U7" s="35"/>
      <c r="V7" s="35"/>
      <c r="W7" s="35"/>
      <c r="X7" s="42"/>
      <c r="Y7" s="35"/>
      <c r="Z7" s="35"/>
      <c r="AA7" s="35"/>
      <c r="AB7" s="43"/>
      <c r="AC7" s="35"/>
      <c r="AD7" s="35"/>
      <c r="AE7" s="35"/>
      <c r="AF7" s="35"/>
      <c r="AG7" s="35"/>
      <c r="AH7" s="35"/>
      <c r="AI7" s="35"/>
      <c r="AJ7" s="35"/>
      <c r="AK7" s="35"/>
      <c r="AL7" s="35"/>
    </row>
    <row r="8" spans="1:38" ht="20.1" customHeight="1">
      <c r="A8" s="1"/>
      <c r="B8" s="11">
        <f t="shared" si="2"/>
        <v>5</v>
      </c>
      <c r="C8" s="1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ht="20.1" customHeight="1">
      <c r="A9" s="1"/>
      <c r="B9" s="11">
        <f t="shared" si="2"/>
        <v>6</v>
      </c>
      <c r="C9" s="1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ht="20.1" customHeight="1">
      <c r="A10" s="1"/>
      <c r="B10" s="11">
        <f t="shared" si="2"/>
        <v>7</v>
      </c>
      <c r="C10" s="1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ht="20.1" customHeight="1">
      <c r="A11" s="1"/>
      <c r="B11" s="11">
        <f t="shared" si="2"/>
        <v>8</v>
      </c>
      <c r="C11" s="1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ht="20.1" customHeight="1">
      <c r="A12" s="1"/>
      <c r="B12" s="11">
        <f t="shared" si="2"/>
        <v>9</v>
      </c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ht="20.1" customHeight="1">
      <c r="A13" s="1"/>
      <c r="B13" s="11">
        <f t="shared" si="2"/>
        <v>10</v>
      </c>
      <c r="C13" s="1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ht="20.1" customHeight="1">
      <c r="A14" s="1"/>
      <c r="B14" s="11">
        <f t="shared" si="2"/>
        <v>11</v>
      </c>
      <c r="C14" s="1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ht="20.1" customHeight="1">
      <c r="A15" s="1"/>
      <c r="B15" s="11">
        <f t="shared" si="3" ref="B15:B29">ROW()-3</f>
        <v>12</v>
      </c>
      <c r="C15" s="1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ht="20.1" customHeight="1">
      <c r="A16" s="1"/>
      <c r="B16" s="11">
        <f t="shared" si="3"/>
        <v>13</v>
      </c>
      <c r="C16" s="1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20.1" customHeight="1">
      <c r="A17" s="1"/>
      <c r="B17" s="11">
        <f t="shared" si="3"/>
        <v>14</v>
      </c>
      <c r="C17" s="1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20.1" customHeight="1">
      <c r="A18" s="1"/>
      <c r="B18" s="11">
        <f t="shared" si="3"/>
        <v>15</v>
      </c>
      <c r="C18" s="1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ht="20.1" customHeight="1">
      <c r="A19" s="1"/>
      <c r="B19" s="11">
        <f t="shared" si="3"/>
        <v>16</v>
      </c>
      <c r="C19" s="1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ht="20.1" customHeight="1">
      <c r="A20" s="1"/>
      <c r="B20" s="11">
        <f t="shared" si="3"/>
        <v>17</v>
      </c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ht="20.1" customHeight="1">
      <c r="A21" s="1"/>
      <c r="B21" s="11">
        <f t="shared" si="3"/>
        <v>18</v>
      </c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ht="20.1" customHeight="1">
      <c r="A22" s="1"/>
      <c r="B22" s="11">
        <f t="shared" si="3"/>
        <v>19</v>
      </c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ht="20.1" customHeight="1">
      <c r="A23" s="1"/>
      <c r="B23" s="11">
        <f t="shared" si="3"/>
        <v>20</v>
      </c>
      <c r="C23" s="1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ht="20.1" customHeight="1">
      <c r="A24" s="1"/>
      <c r="B24" s="11">
        <f t="shared" si="3"/>
        <v>21</v>
      </c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ht="20.1" customHeight="1">
      <c r="A25" s="1"/>
      <c r="B25" s="11">
        <f t="shared" si="3"/>
        <v>22</v>
      </c>
      <c r="C25" s="1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ht="20.1" customHeight="1">
      <c r="A26" s="1"/>
      <c r="B26" s="11">
        <f t="shared" si="3"/>
        <v>23</v>
      </c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ht="20.1" customHeight="1">
      <c r="A27" s="1"/>
      <c r="B27" s="11">
        <f t="shared" si="3"/>
        <v>24</v>
      </c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ht="20.1" customHeight="1">
      <c r="A28" s="1"/>
      <c r="B28" s="11">
        <f t="shared" si="3"/>
        <v>25</v>
      </c>
      <c r="C28" s="1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ht="20.1" customHeight="1" thickBot="1">
      <c r="A29" s="1"/>
      <c r="B29" s="11">
        <f t="shared" si="3"/>
        <v>26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37"/>
      <c r="AL29" s="37"/>
    </row>
    <row r="30" spans="1:38" ht="20.1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20.1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2" customFormat="1" ht="121" customHeight="1">
      <c r="A32" s="32"/>
      <c r="B32" s="32"/>
      <c r="C32" s="38" t="s">
        <v>74</v>
      </c>
      <c r="D32" s="39"/>
      <c r="E32" s="39"/>
      <c r="F32" s="39"/>
      <c r="G32" s="39"/>
      <c r="H32" s="39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1:38" s="32" customFormat="1" ht="20.1" customHeight="1">
      <c r="A33" s="32"/>
      <c r="B33" s="32"/>
      <c r="C33" s="40"/>
      <c r="D33" s="40"/>
      <c r="E33" s="40"/>
      <c r="F33" s="40"/>
      <c r="G33" s="40"/>
      <c r="H33" s="40"/>
      <c r="I33" s="4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1:38" s="32" customFormat="1" ht="118" customHeight="1">
      <c r="A34" s="32"/>
      <c r="B34" s="32"/>
      <c r="C34" s="38" t="s">
        <v>75</v>
      </c>
      <c r="D34" s="39"/>
      <c r="E34" s="39"/>
      <c r="F34" s="39"/>
      <c r="G34" s="39"/>
      <c r="H34" s="39"/>
      <c r="I34" s="4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pans="1:38" s="32" customFormat="1" ht="20.1" customHeight="1">
      <c r="A35" s="32"/>
      <c r="B35" s="32"/>
      <c r="C35" s="40"/>
      <c r="D35" s="40"/>
      <c r="E35" s="40"/>
      <c r="F35" s="40"/>
      <c r="G35" s="40"/>
      <c r="H35" s="40"/>
      <c r="I35" s="4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pans="1:38" s="32" customFormat="1" ht="111" customHeight="1">
      <c r="A36" s="32"/>
      <c r="B36" s="32"/>
      <c r="C36" s="38" t="s">
        <v>76</v>
      </c>
      <c r="D36" s="39"/>
      <c r="E36" s="39"/>
      <c r="F36" s="39"/>
      <c r="G36" s="39"/>
      <c r="H36" s="39"/>
      <c r="I36" s="4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</sheetData>
  <mergeCells count="35">
    <mergeCell ref="H2:M2"/>
    <mergeCell ref="C32:I32"/>
    <mergeCell ref="C34:I34"/>
    <mergeCell ref="C36:I36"/>
    <mergeCell ref="B2:B3"/>
    <mergeCell ref="C2:C3"/>
    <mergeCell ref="D2:D3"/>
    <mergeCell ref="E2:E3"/>
    <mergeCell ref="F2:F3"/>
    <mergeCell ref="G2:G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AL48"/>
  <sheetViews>
    <sheetView tabSelected="1" workbookViewId="0" topLeftCell="A1">
      <selection pane="topLeft" activeCell="I18" sqref="I18"/>
    </sheetView>
  </sheetViews>
  <sheetFormatPr defaultColWidth="9.0025" defaultRowHeight="9.75"/>
  <cols>
    <col min="1" max="1" width="0.75" style="1" customWidth="1"/>
    <col min="2" max="2" width="5.625" style="1" customWidth="1"/>
    <col min="3" max="3" width="14.8125" style="2" customWidth="1"/>
    <col min="4" max="4" width="10.25" style="1" customWidth="1"/>
    <col min="5" max="5" width="9" style="1" customWidth="1"/>
    <col min="6" max="6" width="12.8125" style="1" customWidth="1"/>
    <col min="7" max="7" width="12.75" style="1" customWidth="1"/>
    <col min="8" max="8" width="12.375" style="1" customWidth="1"/>
    <col min="9" max="9" width="10.5625" style="1" customWidth="1"/>
    <col min="10" max="12" width="12.25" style="1" customWidth="1"/>
    <col min="13" max="14" width="15.25" style="1" customWidth="1"/>
    <col min="15" max="23" width="15.625" style="1" customWidth="1"/>
    <col min="24" max="24" width="12.3125" style="1" customWidth="1"/>
    <col min="25" max="25" width="14.25" style="1" customWidth="1"/>
    <col min="26" max="26" width="15.625" style="1" customWidth="1"/>
    <col min="27" max="27" width="12.625" style="1" customWidth="1"/>
    <col min="28" max="36" width="10.625" style="1" customWidth="1"/>
    <col min="37" max="37" width="8.0625" style="1" customWidth="1"/>
    <col min="38" max="38" width="30.625" style="1" customWidth="1"/>
    <col min="39" max="16384" width="9" style="1"/>
  </cols>
  <sheetData>
    <row r="1" spans="1:38" s="1" customFormat="1" ht="5.1" customHeight="1" thickBot="1">
      <c r="A1" s="1" t="s">
        <v>68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1" customFormat="1" ht="30" customHeight="1">
      <c r="A2" s="1"/>
      <c r="B2" s="3" t="s">
        <v>69</v>
      </c>
      <c r="C2" s="4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6" t="s">
        <v>71</v>
      </c>
      <c r="I2" s="19"/>
      <c r="J2" s="19"/>
      <c r="K2" s="19"/>
      <c r="L2" s="19"/>
      <c r="M2" s="19"/>
      <c r="N2" s="20" t="s">
        <v>82</v>
      </c>
      <c r="O2" s="20" t="s">
        <v>83</v>
      </c>
      <c r="P2" s="20" t="s">
        <v>84</v>
      </c>
      <c r="Q2" s="20" t="s">
        <v>85</v>
      </c>
      <c r="R2" s="20" t="s">
        <v>86</v>
      </c>
      <c r="S2" s="20" t="s">
        <v>87</v>
      </c>
      <c r="T2" s="20" t="s">
        <v>88</v>
      </c>
      <c r="U2" s="20" t="s">
        <v>89</v>
      </c>
      <c r="V2" s="20" t="s">
        <v>90</v>
      </c>
      <c r="W2" s="20" t="s">
        <v>91</v>
      </c>
      <c r="X2" s="20" t="s">
        <v>92</v>
      </c>
      <c r="Y2" s="5" t="s">
        <v>93</v>
      </c>
      <c r="Z2" s="5" t="s">
        <v>94</v>
      </c>
      <c r="AA2" s="5" t="s">
        <v>95</v>
      </c>
      <c r="AB2" s="5" t="s">
        <v>96</v>
      </c>
      <c r="AC2" s="5" t="s">
        <v>97</v>
      </c>
      <c r="AD2" s="5" t="s">
        <v>98</v>
      </c>
      <c r="AE2" s="5" t="s">
        <v>99</v>
      </c>
      <c r="AF2" s="5" t="s">
        <v>100</v>
      </c>
      <c r="AG2" s="5" t="s">
        <v>101</v>
      </c>
      <c r="AH2" s="5" t="s">
        <v>102</v>
      </c>
      <c r="AI2" s="5" t="s">
        <v>103</v>
      </c>
      <c r="AJ2" s="5" t="s">
        <v>104</v>
      </c>
      <c r="AK2" s="5" t="s">
        <v>105</v>
      </c>
      <c r="AL2" s="28" t="s">
        <v>106</v>
      </c>
    </row>
    <row r="3" spans="1:38" s="1" customFormat="1" ht="27" customHeight="1">
      <c r="A3" s="1"/>
      <c r="B3" s="7"/>
      <c r="C3" s="8"/>
      <c r="D3" s="9"/>
      <c r="E3" s="9"/>
      <c r="F3" s="9"/>
      <c r="G3" s="9"/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111</v>
      </c>
      <c r="M3" s="10" t="s">
        <v>112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29"/>
    </row>
    <row r="4" spans="1:38" s="1" customFormat="1" ht="20.1" customHeight="1">
      <c r="A4" s="1"/>
      <c r="B4" s="11">
        <f>ROW()-3</f>
        <v>1</v>
      </c>
      <c r="C4" s="12" t="s">
        <v>113</v>
      </c>
      <c r="D4" s="13">
        <v>3</v>
      </c>
      <c r="E4" s="13">
        <v>12</v>
      </c>
      <c r="F4" s="13">
        <v>8</v>
      </c>
      <c r="G4" s="13">
        <v>8</v>
      </c>
      <c r="H4" s="14">
        <f>SUM(I4:J4)</f>
        <v>24</v>
      </c>
      <c r="I4" s="14">
        <v>2</v>
      </c>
      <c r="J4" s="14">
        <v>22</v>
      </c>
      <c r="K4" s="14">
        <v>20</v>
      </c>
      <c r="L4" s="21">
        <f>K4/J4</f>
        <v>0.90909090909090906</v>
      </c>
      <c r="M4" s="14">
        <v>15</v>
      </c>
      <c r="N4" s="14">
        <v>3</v>
      </c>
      <c r="O4" s="22">
        <v>3</v>
      </c>
      <c r="P4" s="22">
        <v>3</v>
      </c>
      <c r="Q4" s="22">
        <v>3</v>
      </c>
      <c r="R4" s="22">
        <v>6</v>
      </c>
      <c r="S4" s="22">
        <v>5</v>
      </c>
      <c r="T4" s="22">
        <v>5</v>
      </c>
      <c r="U4" s="22">
        <v>5</v>
      </c>
      <c r="V4" s="22">
        <v>3</v>
      </c>
      <c r="W4" s="22">
        <v>3</v>
      </c>
      <c r="X4" s="13">
        <v>8</v>
      </c>
      <c r="Y4" s="23">
        <f>I4/G4</f>
        <v>0.25</v>
      </c>
      <c r="Z4" s="24">
        <f>O4/G4</f>
        <v>0.375</v>
      </c>
      <c r="AA4" s="23">
        <f>P4/O4</f>
        <v>1</v>
      </c>
      <c r="AB4" s="23">
        <f>R4/G4</f>
        <v>0.75</v>
      </c>
      <c r="AC4" s="25">
        <f>S4/R4</f>
        <v>0.83333333333333337</v>
      </c>
      <c r="AD4" s="25">
        <f>T4/G4</f>
        <v>0.625</v>
      </c>
      <c r="AE4" s="25">
        <f>U4/T4</f>
        <v>1</v>
      </c>
      <c r="AF4" s="25">
        <f>J4/G4</f>
        <v>2.75</v>
      </c>
      <c r="AG4" s="25">
        <f>K4/J4</f>
        <v>0.90909090909090906</v>
      </c>
      <c r="AH4" s="25">
        <f>V4/G4</f>
        <v>0.375</v>
      </c>
      <c r="AI4" s="25">
        <f>W4/V4</f>
        <v>1</v>
      </c>
      <c r="AJ4" s="25">
        <f>M4/G4</f>
        <v>1.875</v>
      </c>
      <c r="AK4" s="25">
        <f>X4/E4</f>
        <v>0.66666666666666663</v>
      </c>
      <c r="AL4" s="30"/>
    </row>
    <row r="5" spans="1:38" s="1" customFormat="1" ht="20.1" customHeight="1">
      <c r="A5" s="1"/>
      <c r="B5" s="11">
        <f t="shared" si="0" ref="B5:B14">ROW()-3</f>
        <v>2</v>
      </c>
      <c r="C5" s="12" t="s">
        <v>114</v>
      </c>
      <c r="D5" s="13">
        <v>4</v>
      </c>
      <c r="E5" s="13">
        <v>16</v>
      </c>
      <c r="F5" s="13">
        <v>11</v>
      </c>
      <c r="G5" s="13">
        <v>11</v>
      </c>
      <c r="H5" s="14">
        <f t="shared" si="1" ref="H5:H14">SUM(I5:J5)</f>
        <v>12</v>
      </c>
      <c r="I5" s="14">
        <v>1</v>
      </c>
      <c r="J5" s="14">
        <v>11</v>
      </c>
      <c r="K5" s="14">
        <v>11</v>
      </c>
      <c r="L5" s="21">
        <f t="shared" si="2" ref="L5:L14">K5/J5</f>
        <v>1</v>
      </c>
      <c r="M5" s="14">
        <v>18</v>
      </c>
      <c r="N5" s="14">
        <v>4</v>
      </c>
      <c r="O5" s="22">
        <v>4</v>
      </c>
      <c r="P5" s="22">
        <v>4</v>
      </c>
      <c r="Q5" s="22">
        <v>4</v>
      </c>
      <c r="R5" s="22">
        <v>7</v>
      </c>
      <c r="S5" s="22">
        <v>6</v>
      </c>
      <c r="T5" s="22">
        <v>6</v>
      </c>
      <c r="U5" s="22">
        <v>6</v>
      </c>
      <c r="V5" s="22">
        <v>4</v>
      </c>
      <c r="W5" s="22">
        <v>4</v>
      </c>
      <c r="X5" s="13">
        <v>11</v>
      </c>
      <c r="Y5" s="23">
        <f t="shared" si="3" ref="Y5:Y14">I5/G5</f>
        <v>0.090909090909090912</v>
      </c>
      <c r="Z5" s="24">
        <f t="shared" si="4" ref="Z5:Z14">O5/G5</f>
        <v>0.36363636363636365</v>
      </c>
      <c r="AA5" s="23">
        <f t="shared" si="5" ref="AA5:AA14">P5/O5</f>
        <v>1</v>
      </c>
      <c r="AB5" s="23">
        <f t="shared" si="6" ref="AB5:AB14">R5/G5</f>
        <v>0.63636363636363635</v>
      </c>
      <c r="AC5" s="25">
        <f t="shared" si="7" ref="AC5:AC14">S5/R5</f>
        <v>0.8571428571428571</v>
      </c>
      <c r="AD5" s="25">
        <f t="shared" si="8" ref="AD5:AD14">T5/G5</f>
        <v>0.54545454545454541</v>
      </c>
      <c r="AE5" s="25">
        <f t="shared" si="9" ref="AE5:AE14">U5/T5</f>
        <v>1</v>
      </c>
      <c r="AF5" s="25">
        <f t="shared" si="10" ref="AF5:AF14">J5/G5</f>
        <v>1</v>
      </c>
      <c r="AG5" s="25">
        <f t="shared" si="11" ref="AG5:AG14">K5/J5</f>
        <v>1</v>
      </c>
      <c r="AH5" s="25">
        <f t="shared" si="12" ref="AH5:AH14">V5/G5</f>
        <v>0.36363636363636365</v>
      </c>
      <c r="AI5" s="25">
        <f t="shared" si="13" ref="AI5:AI14">W5/V5</f>
        <v>1</v>
      </c>
      <c r="AJ5" s="25">
        <f t="shared" si="14" ref="AJ5:AJ14">M5/G5</f>
        <v>1.6363636363636365</v>
      </c>
      <c r="AK5" s="25">
        <f t="shared" si="15" ref="AK5:AK14">X5/E5</f>
        <v>0.6875</v>
      </c>
      <c r="AL5" s="30"/>
    </row>
    <row r="6" spans="1:38" s="1" customFormat="1" ht="20.1" customHeight="1">
      <c r="A6" s="1"/>
      <c r="B6" s="11">
        <f t="shared" si="0"/>
        <v>3</v>
      </c>
      <c r="C6" s="12" t="s">
        <v>115</v>
      </c>
      <c r="D6" s="13">
        <v>5</v>
      </c>
      <c r="E6" s="13">
        <v>15</v>
      </c>
      <c r="F6" s="13">
        <v>13</v>
      </c>
      <c r="G6" s="13">
        <v>13</v>
      </c>
      <c r="H6" s="14">
        <f t="shared" si="1"/>
        <v>16</v>
      </c>
      <c r="I6" s="14">
        <v>1</v>
      </c>
      <c r="J6" s="14">
        <v>15</v>
      </c>
      <c r="K6" s="14">
        <v>12</v>
      </c>
      <c r="L6" s="21">
        <f t="shared" si="2"/>
        <v>0.80000000000000004</v>
      </c>
      <c r="M6" s="14">
        <v>20</v>
      </c>
      <c r="N6" s="14">
        <v>4</v>
      </c>
      <c r="O6" s="22">
        <v>5</v>
      </c>
      <c r="P6" s="22">
        <v>5</v>
      </c>
      <c r="Q6" s="22">
        <v>5</v>
      </c>
      <c r="R6" s="22">
        <v>8</v>
      </c>
      <c r="S6" s="22">
        <v>7</v>
      </c>
      <c r="T6" s="22">
        <v>7</v>
      </c>
      <c r="U6" s="22">
        <v>7</v>
      </c>
      <c r="V6" s="22">
        <v>5</v>
      </c>
      <c r="W6" s="22">
        <v>5</v>
      </c>
      <c r="X6" s="13">
        <v>13</v>
      </c>
      <c r="Y6" s="23">
        <f t="shared" si="3"/>
        <v>0.076923076923076927</v>
      </c>
      <c r="Z6" s="24">
        <f t="shared" si="4"/>
        <v>0.38461538461538464</v>
      </c>
      <c r="AA6" s="23">
        <f t="shared" si="5"/>
        <v>1</v>
      </c>
      <c r="AB6" s="23">
        <f t="shared" si="6"/>
        <v>0.61538461538461542</v>
      </c>
      <c r="AC6" s="25">
        <f t="shared" si="7"/>
        <v>0.875</v>
      </c>
      <c r="AD6" s="25">
        <f t="shared" si="8"/>
        <v>0.53846153846153844</v>
      </c>
      <c r="AE6" s="25">
        <f t="shared" si="9"/>
        <v>1</v>
      </c>
      <c r="AF6" s="25">
        <f t="shared" si="10"/>
        <v>1.1538461538461537</v>
      </c>
      <c r="AG6" s="25">
        <f t="shared" si="11"/>
        <v>0.80000000000000004</v>
      </c>
      <c r="AH6" s="25">
        <f t="shared" si="12"/>
        <v>0.38461538461538464</v>
      </c>
      <c r="AI6" s="25">
        <f t="shared" si="13"/>
        <v>1</v>
      </c>
      <c r="AJ6" s="25">
        <f t="shared" si="14"/>
        <v>1.5384615384615386</v>
      </c>
      <c r="AK6" s="25">
        <f t="shared" si="15"/>
        <v>0.8666666666666667</v>
      </c>
      <c r="AL6" s="30"/>
    </row>
    <row r="7" spans="1:38" s="1" customFormat="1" ht="20.1" customHeight="1">
      <c r="A7" s="1"/>
      <c r="B7" s="11">
        <f t="shared" si="0"/>
        <v>4</v>
      </c>
      <c r="C7" s="12" t="s">
        <v>116</v>
      </c>
      <c r="D7" s="13">
        <v>3</v>
      </c>
      <c r="E7" s="13">
        <v>12</v>
      </c>
      <c r="F7" s="13">
        <v>9</v>
      </c>
      <c r="G7" s="13">
        <v>9</v>
      </c>
      <c r="H7" s="14">
        <f t="shared" si="1"/>
        <v>10</v>
      </c>
      <c r="I7" s="14">
        <v>0</v>
      </c>
      <c r="J7" s="14">
        <v>10</v>
      </c>
      <c r="K7" s="14">
        <v>10</v>
      </c>
      <c r="L7" s="21">
        <f t="shared" si="2"/>
        <v>1</v>
      </c>
      <c r="M7" s="14">
        <v>16</v>
      </c>
      <c r="N7" s="14">
        <v>5</v>
      </c>
      <c r="O7" s="22">
        <v>3</v>
      </c>
      <c r="P7" s="22">
        <v>3</v>
      </c>
      <c r="Q7" s="22">
        <v>3</v>
      </c>
      <c r="R7" s="22">
        <v>6</v>
      </c>
      <c r="S7" s="22">
        <v>5</v>
      </c>
      <c r="T7" s="22">
        <v>5</v>
      </c>
      <c r="U7" s="22">
        <v>5</v>
      </c>
      <c r="V7" s="22">
        <v>3</v>
      </c>
      <c r="W7" s="22">
        <v>3</v>
      </c>
      <c r="X7" s="13">
        <v>9</v>
      </c>
      <c r="Y7" s="23">
        <f t="shared" si="3"/>
        <v>0</v>
      </c>
      <c r="Z7" s="24">
        <f t="shared" si="4"/>
        <v>0.33333333333333331</v>
      </c>
      <c r="AA7" s="23">
        <f t="shared" si="5"/>
        <v>1</v>
      </c>
      <c r="AB7" s="23">
        <f t="shared" si="6"/>
        <v>0.66666666666666663</v>
      </c>
      <c r="AC7" s="25">
        <f t="shared" si="7"/>
        <v>0.83333333333333337</v>
      </c>
      <c r="AD7" s="25">
        <f t="shared" si="8"/>
        <v>0.55555555555555558</v>
      </c>
      <c r="AE7" s="25">
        <f t="shared" si="9"/>
        <v>1</v>
      </c>
      <c r="AF7" s="25">
        <f t="shared" si="10"/>
        <v>1.1111111111111112</v>
      </c>
      <c r="AG7" s="25">
        <f t="shared" si="11"/>
        <v>1</v>
      </c>
      <c r="AH7" s="25">
        <f t="shared" si="12"/>
        <v>0.33333333333333331</v>
      </c>
      <c r="AI7" s="25">
        <f t="shared" si="13"/>
        <v>1</v>
      </c>
      <c r="AJ7" s="25">
        <f t="shared" si="14"/>
        <v>1.7777777777777777</v>
      </c>
      <c r="AK7" s="25">
        <f t="shared" si="15"/>
        <v>0.75</v>
      </c>
      <c r="AL7" s="30"/>
    </row>
    <row r="8" spans="1:38" s="1" customFormat="1" ht="20.1" customHeight="1">
      <c r="A8" s="1"/>
      <c r="B8" s="11">
        <f t="shared" si="0"/>
        <v>5</v>
      </c>
      <c r="C8" s="12" t="s">
        <v>117</v>
      </c>
      <c r="D8" s="13">
        <v>6</v>
      </c>
      <c r="E8" s="13">
        <v>24</v>
      </c>
      <c r="F8" s="13">
        <v>15</v>
      </c>
      <c r="G8" s="13">
        <v>15</v>
      </c>
      <c r="H8" s="14">
        <f t="shared" si="1"/>
        <v>9</v>
      </c>
      <c r="I8" s="14">
        <v>2</v>
      </c>
      <c r="J8" s="14">
        <v>7</v>
      </c>
      <c r="K8" s="14">
        <v>7</v>
      </c>
      <c r="L8" s="21">
        <f t="shared" si="2"/>
        <v>1</v>
      </c>
      <c r="M8" s="14">
        <v>25</v>
      </c>
      <c r="N8" s="14">
        <v>4</v>
      </c>
      <c r="O8" s="22">
        <v>4</v>
      </c>
      <c r="P8" s="22">
        <v>4</v>
      </c>
      <c r="Q8" s="22">
        <v>4</v>
      </c>
      <c r="R8" s="22">
        <v>7</v>
      </c>
      <c r="S8" s="22">
        <v>6</v>
      </c>
      <c r="T8" s="22">
        <v>6</v>
      </c>
      <c r="U8" s="22">
        <v>6</v>
      </c>
      <c r="V8" s="22">
        <v>4</v>
      </c>
      <c r="W8" s="22">
        <v>4</v>
      </c>
      <c r="X8" s="13">
        <v>15</v>
      </c>
      <c r="Y8" s="23">
        <f t="shared" si="3"/>
        <v>0.13333333333333333</v>
      </c>
      <c r="Z8" s="24">
        <f t="shared" si="4"/>
        <v>0.26666666666666666</v>
      </c>
      <c r="AA8" s="23">
        <f t="shared" si="5"/>
        <v>1</v>
      </c>
      <c r="AB8" s="23">
        <f t="shared" si="6"/>
        <v>0.46666666666666667</v>
      </c>
      <c r="AC8" s="25">
        <f t="shared" si="7"/>
        <v>0.8571428571428571</v>
      </c>
      <c r="AD8" s="25">
        <f t="shared" si="8"/>
        <v>0.40000000000000002</v>
      </c>
      <c r="AE8" s="25">
        <f t="shared" si="9"/>
        <v>1</v>
      </c>
      <c r="AF8" s="25">
        <f t="shared" si="10"/>
        <v>0.46666666666666667</v>
      </c>
      <c r="AG8" s="25">
        <f t="shared" si="11"/>
        <v>1</v>
      </c>
      <c r="AH8" s="25">
        <f t="shared" si="12"/>
        <v>0.26666666666666666</v>
      </c>
      <c r="AI8" s="25">
        <f t="shared" si="13"/>
        <v>1</v>
      </c>
      <c r="AJ8" s="25">
        <f t="shared" si="14"/>
        <v>1.6666666666666667</v>
      </c>
      <c r="AK8" s="25">
        <f t="shared" si="15"/>
        <v>0.625</v>
      </c>
      <c r="AL8" s="30"/>
    </row>
    <row r="9" spans="1:38" s="1" customFormat="1" ht="20.1" customHeight="1">
      <c r="A9" s="1"/>
      <c r="B9" s="11">
        <f t="shared" si="0"/>
        <v>6</v>
      </c>
      <c r="C9" s="12" t="s">
        <v>118</v>
      </c>
      <c r="D9" s="13">
        <v>4</v>
      </c>
      <c r="E9" s="13">
        <v>12</v>
      </c>
      <c r="F9" s="13">
        <v>11</v>
      </c>
      <c r="G9" s="13">
        <v>11</v>
      </c>
      <c r="H9" s="14">
        <f t="shared" si="1"/>
        <v>13</v>
      </c>
      <c r="I9" s="14">
        <v>1</v>
      </c>
      <c r="J9" s="14">
        <v>12</v>
      </c>
      <c r="K9" s="14">
        <v>12</v>
      </c>
      <c r="L9" s="21">
        <f t="shared" si="2"/>
        <v>1</v>
      </c>
      <c r="M9" s="14">
        <v>21</v>
      </c>
      <c r="N9" s="14">
        <v>5</v>
      </c>
      <c r="O9" s="22">
        <v>5</v>
      </c>
      <c r="P9" s="22">
        <v>5</v>
      </c>
      <c r="Q9" s="22">
        <v>5</v>
      </c>
      <c r="R9" s="22">
        <v>8</v>
      </c>
      <c r="S9" s="22">
        <v>7</v>
      </c>
      <c r="T9" s="22">
        <v>7</v>
      </c>
      <c r="U9" s="22">
        <v>7</v>
      </c>
      <c r="V9" s="22">
        <v>5</v>
      </c>
      <c r="W9" s="22">
        <v>5</v>
      </c>
      <c r="X9" s="13">
        <v>11</v>
      </c>
      <c r="Y9" s="23">
        <f t="shared" si="3"/>
        <v>0.090909090909090912</v>
      </c>
      <c r="Z9" s="24">
        <f t="shared" si="4"/>
        <v>0.45454545454545453</v>
      </c>
      <c r="AA9" s="23">
        <f t="shared" si="5"/>
        <v>1</v>
      </c>
      <c r="AB9" s="23">
        <f t="shared" si="6"/>
        <v>0.72727272727272729</v>
      </c>
      <c r="AC9" s="25">
        <f t="shared" si="7"/>
        <v>0.875</v>
      </c>
      <c r="AD9" s="25">
        <f t="shared" si="8"/>
        <v>0.63636363636363635</v>
      </c>
      <c r="AE9" s="25">
        <f t="shared" si="9"/>
        <v>1</v>
      </c>
      <c r="AF9" s="25">
        <f t="shared" si="10"/>
        <v>1.0909090909090908</v>
      </c>
      <c r="AG9" s="25">
        <f t="shared" si="11"/>
        <v>1</v>
      </c>
      <c r="AH9" s="25">
        <f t="shared" si="12"/>
        <v>0.45454545454545453</v>
      </c>
      <c r="AI9" s="25">
        <f t="shared" si="13"/>
        <v>1</v>
      </c>
      <c r="AJ9" s="25">
        <f t="shared" si="14"/>
        <v>1.9090909090909092</v>
      </c>
      <c r="AK9" s="25">
        <f t="shared" si="15"/>
        <v>0.91666666666666663</v>
      </c>
      <c r="AL9" s="30"/>
    </row>
    <row r="10" spans="1:38" s="1" customFormat="1" ht="20.1" customHeight="1">
      <c r="A10" s="1"/>
      <c r="B10" s="11">
        <f t="shared" si="0"/>
        <v>7</v>
      </c>
      <c r="C10" s="12" t="s">
        <v>119</v>
      </c>
      <c r="D10" s="13">
        <v>3</v>
      </c>
      <c r="E10" s="13">
        <v>12</v>
      </c>
      <c r="F10" s="13">
        <v>8</v>
      </c>
      <c r="G10" s="13">
        <v>8</v>
      </c>
      <c r="H10" s="14">
        <f t="shared" si="1"/>
        <v>17</v>
      </c>
      <c r="I10" s="14">
        <v>1</v>
      </c>
      <c r="J10" s="14">
        <v>16</v>
      </c>
      <c r="K10" s="14">
        <v>15</v>
      </c>
      <c r="L10" s="21">
        <f t="shared" si="2"/>
        <v>0.9375</v>
      </c>
      <c r="M10" s="14">
        <v>15</v>
      </c>
      <c r="N10" s="14">
        <v>4</v>
      </c>
      <c r="O10" s="22">
        <v>3</v>
      </c>
      <c r="P10" s="22">
        <v>3</v>
      </c>
      <c r="Q10" s="22">
        <v>3</v>
      </c>
      <c r="R10" s="22">
        <v>6</v>
      </c>
      <c r="S10" s="22">
        <v>5</v>
      </c>
      <c r="T10" s="22">
        <v>5</v>
      </c>
      <c r="U10" s="22">
        <v>5</v>
      </c>
      <c r="V10" s="22">
        <v>3</v>
      </c>
      <c r="W10" s="22">
        <v>3</v>
      </c>
      <c r="X10" s="13">
        <v>8</v>
      </c>
      <c r="Y10" s="23">
        <f t="shared" si="3"/>
        <v>0.125</v>
      </c>
      <c r="Z10" s="24">
        <f t="shared" si="4"/>
        <v>0.375</v>
      </c>
      <c r="AA10" s="23">
        <f t="shared" si="5"/>
        <v>1</v>
      </c>
      <c r="AB10" s="23">
        <f t="shared" si="6"/>
        <v>0.75</v>
      </c>
      <c r="AC10" s="25">
        <f t="shared" si="7"/>
        <v>0.83333333333333337</v>
      </c>
      <c r="AD10" s="25">
        <f t="shared" si="8"/>
        <v>0.625</v>
      </c>
      <c r="AE10" s="25">
        <f t="shared" si="9"/>
        <v>1</v>
      </c>
      <c r="AF10" s="25">
        <f t="shared" si="10"/>
        <v>2</v>
      </c>
      <c r="AG10" s="25">
        <f t="shared" si="11"/>
        <v>0.9375</v>
      </c>
      <c r="AH10" s="25">
        <f t="shared" si="12"/>
        <v>0.375</v>
      </c>
      <c r="AI10" s="25">
        <f t="shared" si="13"/>
        <v>1</v>
      </c>
      <c r="AJ10" s="25">
        <f t="shared" si="14"/>
        <v>1.875</v>
      </c>
      <c r="AK10" s="25">
        <f t="shared" si="15"/>
        <v>0.66666666666666663</v>
      </c>
      <c r="AL10" s="30"/>
    </row>
    <row r="11" spans="1:38" s="1" customFormat="1" ht="20.1" customHeight="1">
      <c r="A11" s="1"/>
      <c r="B11" s="11">
        <f t="shared" si="0"/>
        <v>8</v>
      </c>
      <c r="C11" s="12" t="s">
        <v>120</v>
      </c>
      <c r="D11" s="13">
        <v>4</v>
      </c>
      <c r="E11" s="13">
        <v>16</v>
      </c>
      <c r="F11" s="13">
        <v>11</v>
      </c>
      <c r="G11" s="13">
        <v>11</v>
      </c>
      <c r="H11" s="14">
        <f t="shared" si="1"/>
        <v>10</v>
      </c>
      <c r="I11" s="14">
        <v>0</v>
      </c>
      <c r="J11" s="14">
        <v>10</v>
      </c>
      <c r="K11" s="14">
        <v>10</v>
      </c>
      <c r="L11" s="21">
        <f t="shared" si="2"/>
        <v>1</v>
      </c>
      <c r="M11" s="14">
        <v>21</v>
      </c>
      <c r="N11" s="14">
        <v>5</v>
      </c>
      <c r="O11" s="22">
        <v>4</v>
      </c>
      <c r="P11" s="22">
        <v>4</v>
      </c>
      <c r="Q11" s="22">
        <v>4</v>
      </c>
      <c r="R11" s="22">
        <v>7</v>
      </c>
      <c r="S11" s="22">
        <v>6</v>
      </c>
      <c r="T11" s="22">
        <v>6</v>
      </c>
      <c r="U11" s="22">
        <v>6</v>
      </c>
      <c r="V11" s="22">
        <v>4</v>
      </c>
      <c r="W11" s="22">
        <v>4</v>
      </c>
      <c r="X11" s="13">
        <v>11</v>
      </c>
      <c r="Y11" s="23">
        <f t="shared" si="3"/>
        <v>0</v>
      </c>
      <c r="Z11" s="24">
        <f t="shared" si="4"/>
        <v>0.36363636363636365</v>
      </c>
      <c r="AA11" s="23">
        <f t="shared" si="5"/>
        <v>1</v>
      </c>
      <c r="AB11" s="23">
        <f t="shared" si="6"/>
        <v>0.63636363636363635</v>
      </c>
      <c r="AC11" s="25">
        <f t="shared" si="7"/>
        <v>0.8571428571428571</v>
      </c>
      <c r="AD11" s="25">
        <f t="shared" si="8"/>
        <v>0.54545454545454541</v>
      </c>
      <c r="AE11" s="25">
        <f t="shared" si="9"/>
        <v>1</v>
      </c>
      <c r="AF11" s="25">
        <f t="shared" si="10"/>
        <v>0.90909090909090906</v>
      </c>
      <c r="AG11" s="25">
        <f t="shared" si="11"/>
        <v>1</v>
      </c>
      <c r="AH11" s="25">
        <f t="shared" si="12"/>
        <v>0.36363636363636365</v>
      </c>
      <c r="AI11" s="25">
        <f t="shared" si="13"/>
        <v>1</v>
      </c>
      <c r="AJ11" s="25">
        <f t="shared" si="14"/>
        <v>1.9090909090909092</v>
      </c>
      <c r="AK11" s="25">
        <f t="shared" si="15"/>
        <v>0.6875</v>
      </c>
      <c r="AL11" s="30"/>
    </row>
    <row r="12" spans="1:38" s="1" customFormat="1" ht="20.1" customHeight="1">
      <c r="A12" s="1"/>
      <c r="B12" s="11">
        <f t="shared" si="0"/>
        <v>9</v>
      </c>
      <c r="C12" s="12" t="s">
        <v>121</v>
      </c>
      <c r="D12" s="13">
        <v>5</v>
      </c>
      <c r="E12" s="13">
        <v>20</v>
      </c>
      <c r="F12" s="13">
        <v>13</v>
      </c>
      <c r="G12" s="13">
        <v>13</v>
      </c>
      <c r="H12" s="14">
        <f t="shared" si="1"/>
        <v>8</v>
      </c>
      <c r="I12" s="14">
        <v>0</v>
      </c>
      <c r="J12" s="14">
        <v>8</v>
      </c>
      <c r="K12" s="14">
        <v>8</v>
      </c>
      <c r="L12" s="21">
        <f t="shared" si="2"/>
        <v>1</v>
      </c>
      <c r="M12" s="14">
        <v>22</v>
      </c>
      <c r="N12" s="14">
        <v>5</v>
      </c>
      <c r="O12" s="22">
        <v>5</v>
      </c>
      <c r="P12" s="22">
        <v>5</v>
      </c>
      <c r="Q12" s="22">
        <v>5</v>
      </c>
      <c r="R12" s="22">
        <v>8</v>
      </c>
      <c r="S12" s="22">
        <v>7</v>
      </c>
      <c r="T12" s="22">
        <v>7</v>
      </c>
      <c r="U12" s="22">
        <v>7</v>
      </c>
      <c r="V12" s="22">
        <v>5</v>
      </c>
      <c r="W12" s="22">
        <v>5</v>
      </c>
      <c r="X12" s="13">
        <v>13</v>
      </c>
      <c r="Y12" s="23">
        <f t="shared" si="3"/>
        <v>0</v>
      </c>
      <c r="Z12" s="24">
        <f t="shared" si="4"/>
        <v>0.38461538461538464</v>
      </c>
      <c r="AA12" s="23">
        <f t="shared" si="5"/>
        <v>1</v>
      </c>
      <c r="AB12" s="23">
        <f t="shared" si="6"/>
        <v>0.61538461538461542</v>
      </c>
      <c r="AC12" s="25">
        <f t="shared" si="7"/>
        <v>0.875</v>
      </c>
      <c r="AD12" s="25">
        <f t="shared" si="8"/>
        <v>0.53846153846153844</v>
      </c>
      <c r="AE12" s="25">
        <f t="shared" si="9"/>
        <v>1</v>
      </c>
      <c r="AF12" s="25">
        <f t="shared" si="10"/>
        <v>0.61538461538461542</v>
      </c>
      <c r="AG12" s="25">
        <f t="shared" si="11"/>
        <v>1</v>
      </c>
      <c r="AH12" s="25">
        <f t="shared" si="12"/>
        <v>0.38461538461538464</v>
      </c>
      <c r="AI12" s="25">
        <f t="shared" si="13"/>
        <v>1</v>
      </c>
      <c r="AJ12" s="25">
        <f t="shared" si="14"/>
        <v>1.6923076923076923</v>
      </c>
      <c r="AK12" s="25">
        <f t="shared" si="15"/>
        <v>0.65000000000000002</v>
      </c>
      <c r="AL12" s="30"/>
    </row>
    <row r="13" spans="1:38" s="1" customFormat="1" ht="20.1" customHeight="1">
      <c r="A13" s="1"/>
      <c r="B13" s="11">
        <f t="shared" si="0"/>
        <v>10</v>
      </c>
      <c r="C13" s="12" t="s">
        <v>122</v>
      </c>
      <c r="D13" s="13">
        <v>3</v>
      </c>
      <c r="E13" s="13">
        <v>12</v>
      </c>
      <c r="F13" s="13">
        <v>9</v>
      </c>
      <c r="G13" s="13">
        <v>9</v>
      </c>
      <c r="H13" s="14">
        <f t="shared" si="1"/>
        <v>10</v>
      </c>
      <c r="I13" s="14">
        <v>1</v>
      </c>
      <c r="J13" s="14">
        <v>9</v>
      </c>
      <c r="K13" s="14">
        <v>9</v>
      </c>
      <c r="L13" s="21">
        <f t="shared" si="2"/>
        <v>1</v>
      </c>
      <c r="M13" s="14">
        <v>17</v>
      </c>
      <c r="N13" s="14">
        <v>5</v>
      </c>
      <c r="O13" s="22">
        <v>2</v>
      </c>
      <c r="P13" s="22">
        <v>2</v>
      </c>
      <c r="Q13" s="22">
        <v>2</v>
      </c>
      <c r="R13" s="22">
        <v>5</v>
      </c>
      <c r="S13" s="22">
        <v>4</v>
      </c>
      <c r="T13" s="22">
        <v>4</v>
      </c>
      <c r="U13" s="22">
        <v>4</v>
      </c>
      <c r="V13" s="22">
        <v>2</v>
      </c>
      <c r="W13" s="22">
        <v>2</v>
      </c>
      <c r="X13" s="13">
        <v>9</v>
      </c>
      <c r="Y13" s="23">
        <f t="shared" si="3"/>
        <v>0.11111111111111111</v>
      </c>
      <c r="Z13" s="24">
        <f t="shared" si="4"/>
        <v>0.22222222222222221</v>
      </c>
      <c r="AA13" s="23">
        <f t="shared" si="5"/>
        <v>1</v>
      </c>
      <c r="AB13" s="23">
        <f t="shared" si="6"/>
        <v>0.55555555555555558</v>
      </c>
      <c r="AC13" s="25">
        <f t="shared" si="7"/>
        <v>0.80000000000000004</v>
      </c>
      <c r="AD13" s="25">
        <f t="shared" si="8"/>
        <v>0.44444444444444442</v>
      </c>
      <c r="AE13" s="25">
        <f t="shared" si="9"/>
        <v>1</v>
      </c>
      <c r="AF13" s="25">
        <f t="shared" si="10"/>
        <v>1</v>
      </c>
      <c r="AG13" s="25">
        <f t="shared" si="11"/>
        <v>1</v>
      </c>
      <c r="AH13" s="25">
        <f t="shared" si="12"/>
        <v>0.22222222222222221</v>
      </c>
      <c r="AI13" s="25">
        <f t="shared" si="13"/>
        <v>1</v>
      </c>
      <c r="AJ13" s="25">
        <f t="shared" si="14"/>
        <v>1.8888888888888888</v>
      </c>
      <c r="AK13" s="25">
        <f t="shared" si="15"/>
        <v>0.75</v>
      </c>
      <c r="AL13" s="30"/>
    </row>
    <row r="14" spans="1:38" s="1" customFormat="1" ht="20.1" customHeight="1">
      <c r="A14" s="1"/>
      <c r="B14" s="11">
        <f t="shared" si="0"/>
        <v>11</v>
      </c>
      <c r="C14" s="12" t="s">
        <v>123</v>
      </c>
      <c r="D14" s="13">
        <v>6</v>
      </c>
      <c r="E14" s="13">
        <v>24</v>
      </c>
      <c r="F14" s="13">
        <v>15</v>
      </c>
      <c r="G14" s="13">
        <v>15</v>
      </c>
      <c r="H14" s="14">
        <f t="shared" si="1"/>
        <v>12</v>
      </c>
      <c r="I14" s="14">
        <v>1</v>
      </c>
      <c r="J14" s="14">
        <v>11</v>
      </c>
      <c r="K14" s="14">
        <v>11</v>
      </c>
      <c r="L14" s="21">
        <f t="shared" si="2"/>
        <v>1</v>
      </c>
      <c r="M14" s="14">
        <v>27</v>
      </c>
      <c r="N14" s="14">
        <v>5</v>
      </c>
      <c r="O14" s="22">
        <v>3</v>
      </c>
      <c r="P14" s="22">
        <v>3</v>
      </c>
      <c r="Q14" s="22">
        <v>3</v>
      </c>
      <c r="R14" s="22">
        <v>6</v>
      </c>
      <c r="S14" s="22">
        <v>5</v>
      </c>
      <c r="T14" s="22">
        <v>5</v>
      </c>
      <c r="U14" s="22">
        <v>5</v>
      </c>
      <c r="V14" s="22">
        <v>3</v>
      </c>
      <c r="W14" s="22">
        <v>3</v>
      </c>
      <c r="X14" s="13">
        <v>15</v>
      </c>
      <c r="Y14" s="23">
        <f t="shared" si="3"/>
        <v>0.066666666666666666</v>
      </c>
      <c r="Z14" s="24">
        <f t="shared" si="4"/>
        <v>0.20000000000000001</v>
      </c>
      <c r="AA14" s="23">
        <f t="shared" si="5"/>
        <v>1</v>
      </c>
      <c r="AB14" s="23">
        <f t="shared" si="6"/>
        <v>0.40000000000000002</v>
      </c>
      <c r="AC14" s="25">
        <f t="shared" si="7"/>
        <v>0.83333333333333337</v>
      </c>
      <c r="AD14" s="25">
        <f t="shared" si="8"/>
        <v>0.33333333333333331</v>
      </c>
      <c r="AE14" s="25">
        <f t="shared" si="9"/>
        <v>1</v>
      </c>
      <c r="AF14" s="25">
        <f t="shared" si="10"/>
        <v>0.73333333333333328</v>
      </c>
      <c r="AG14" s="25">
        <f t="shared" si="11"/>
        <v>1</v>
      </c>
      <c r="AH14" s="25">
        <f t="shared" si="12"/>
        <v>0.20000000000000001</v>
      </c>
      <c r="AI14" s="25">
        <f t="shared" si="13"/>
        <v>1</v>
      </c>
      <c r="AJ14" s="25">
        <f t="shared" si="14"/>
        <v>1.8</v>
      </c>
      <c r="AK14" s="25">
        <f t="shared" si="15"/>
        <v>0.625</v>
      </c>
      <c r="AL14" s="30"/>
    </row>
    <row r="15" spans="1:38" s="1" customFormat="1" ht="20.1" customHeight="1">
      <c r="A15" s="1"/>
      <c r="B15" s="11">
        <f t="shared" si="16" ref="B15:B28">ROW()-3</f>
        <v>12</v>
      </c>
      <c r="C15" s="12"/>
      <c r="D15" s="13"/>
      <c r="E15" s="13"/>
      <c r="F15" s="13"/>
      <c r="G15" s="13"/>
      <c r="H15" s="15"/>
      <c r="I15" s="15"/>
      <c r="J15" s="15"/>
      <c r="K15" s="15"/>
      <c r="L15" s="15"/>
      <c r="M15" s="15"/>
      <c r="N15" s="15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15"/>
      <c r="Z15" s="15"/>
      <c r="AA15" s="15"/>
      <c r="AB15" s="15"/>
      <c r="AC15" s="26"/>
      <c r="AD15" s="26"/>
      <c r="AE15" s="26"/>
      <c r="AF15" s="26"/>
      <c r="AG15" s="26"/>
      <c r="AH15" s="26"/>
      <c r="AI15" s="26"/>
      <c r="AJ15" s="26"/>
      <c r="AK15" s="26"/>
      <c r="AL15" s="30"/>
    </row>
    <row r="16" spans="1:38" s="1" customFormat="1" ht="20.1" customHeight="1">
      <c r="A16" s="1"/>
      <c r="B16" s="11">
        <f t="shared" si="16"/>
        <v>13</v>
      </c>
      <c r="C16" s="1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26"/>
      <c r="AD16" s="26"/>
      <c r="AE16" s="26"/>
      <c r="AF16" s="26"/>
      <c r="AG16" s="26"/>
      <c r="AH16" s="26"/>
      <c r="AI16" s="26"/>
      <c r="AJ16" s="26"/>
      <c r="AK16" s="26"/>
      <c r="AL16" s="30"/>
    </row>
    <row r="17" spans="1:38" s="1" customFormat="1" ht="20.1" customHeight="1">
      <c r="A17" s="1"/>
      <c r="B17" s="11">
        <f t="shared" si="16"/>
        <v>14</v>
      </c>
      <c r="C17" s="1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26"/>
      <c r="AD17" s="26"/>
      <c r="AE17" s="26"/>
      <c r="AF17" s="26"/>
      <c r="AG17" s="26"/>
      <c r="AH17" s="26"/>
      <c r="AI17" s="26"/>
      <c r="AJ17" s="26"/>
      <c r="AK17" s="26"/>
      <c r="AL17" s="30"/>
    </row>
    <row r="18" spans="1:38" s="1" customFormat="1" ht="20.1" customHeight="1">
      <c r="A18" s="1"/>
      <c r="B18" s="11">
        <f t="shared" si="16"/>
        <v>15</v>
      </c>
      <c r="C18" s="1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26"/>
      <c r="AD18" s="26"/>
      <c r="AE18" s="26"/>
      <c r="AF18" s="26"/>
      <c r="AG18" s="26"/>
      <c r="AH18" s="26"/>
      <c r="AI18" s="26"/>
      <c r="AJ18" s="26"/>
      <c r="AK18" s="26"/>
      <c r="AL18" s="30"/>
    </row>
    <row r="19" spans="1:38" s="1" customFormat="1" ht="20.1" customHeight="1">
      <c r="A19" s="1"/>
      <c r="B19" s="11">
        <f t="shared" si="16"/>
        <v>16</v>
      </c>
      <c r="C19" s="1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26"/>
      <c r="AD19" s="26"/>
      <c r="AE19" s="26"/>
      <c r="AF19" s="26"/>
      <c r="AG19" s="26"/>
      <c r="AH19" s="26"/>
      <c r="AI19" s="26"/>
      <c r="AJ19" s="26"/>
      <c r="AK19" s="26"/>
      <c r="AL19" s="30"/>
    </row>
    <row r="20" spans="1:38" s="1" customFormat="1" ht="20.1" customHeight="1">
      <c r="A20" s="1"/>
      <c r="B20" s="11">
        <f t="shared" si="16"/>
        <v>17</v>
      </c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26"/>
      <c r="AD20" s="26"/>
      <c r="AE20" s="26"/>
      <c r="AF20" s="26"/>
      <c r="AG20" s="26"/>
      <c r="AH20" s="26"/>
      <c r="AI20" s="26"/>
      <c r="AJ20" s="26"/>
      <c r="AK20" s="26"/>
      <c r="AL20" s="30"/>
    </row>
    <row r="21" spans="1:38" s="1" customFormat="1" ht="20.1" customHeight="1">
      <c r="A21" s="1"/>
      <c r="B21" s="11">
        <f t="shared" si="16"/>
        <v>18</v>
      </c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26"/>
      <c r="AD21" s="26"/>
      <c r="AE21" s="26"/>
      <c r="AF21" s="26"/>
      <c r="AG21" s="26"/>
      <c r="AH21" s="26"/>
      <c r="AI21" s="26"/>
      <c r="AJ21" s="26"/>
      <c r="AK21" s="26"/>
      <c r="AL21" s="30"/>
    </row>
    <row r="22" spans="1:38" s="1" customFormat="1" ht="20.1" customHeight="1">
      <c r="A22" s="1"/>
      <c r="B22" s="11">
        <f t="shared" si="16"/>
        <v>19</v>
      </c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6"/>
      <c r="AD22" s="26"/>
      <c r="AE22" s="26"/>
      <c r="AF22" s="26"/>
      <c r="AG22" s="26"/>
      <c r="AH22" s="26"/>
      <c r="AI22" s="26"/>
      <c r="AJ22" s="26"/>
      <c r="AK22" s="26"/>
      <c r="AL22" s="30"/>
    </row>
    <row r="23" spans="1:38" s="1" customFormat="1" ht="20.1" customHeight="1">
      <c r="A23" s="1"/>
      <c r="B23" s="11">
        <f t="shared" si="16"/>
        <v>20</v>
      </c>
      <c r="C23" s="1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26"/>
      <c r="AD23" s="26"/>
      <c r="AE23" s="26"/>
      <c r="AF23" s="26"/>
      <c r="AG23" s="26"/>
      <c r="AH23" s="26"/>
      <c r="AI23" s="26"/>
      <c r="AJ23" s="26"/>
      <c r="AK23" s="26"/>
      <c r="AL23" s="30"/>
    </row>
    <row r="24" spans="1:38" s="1" customFormat="1" ht="20.1" customHeight="1">
      <c r="A24" s="1"/>
      <c r="B24" s="11">
        <f t="shared" si="16"/>
        <v>21</v>
      </c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26"/>
      <c r="AD24" s="26"/>
      <c r="AE24" s="26"/>
      <c r="AF24" s="26"/>
      <c r="AG24" s="26"/>
      <c r="AH24" s="26"/>
      <c r="AI24" s="26"/>
      <c r="AJ24" s="26"/>
      <c r="AK24" s="26"/>
      <c r="AL24" s="30"/>
    </row>
    <row r="25" spans="1:38" s="1" customFormat="1" ht="20.1" customHeight="1">
      <c r="A25" s="1"/>
      <c r="B25" s="11">
        <f t="shared" si="16"/>
        <v>22</v>
      </c>
      <c r="C25" s="1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26"/>
      <c r="AD25" s="26"/>
      <c r="AE25" s="26"/>
      <c r="AF25" s="26"/>
      <c r="AG25" s="26"/>
      <c r="AH25" s="26"/>
      <c r="AI25" s="26"/>
      <c r="AJ25" s="26"/>
      <c r="AK25" s="26"/>
      <c r="AL25" s="30"/>
    </row>
    <row r="26" spans="1:38" s="1" customFormat="1" ht="20.1" customHeight="1">
      <c r="A26" s="1"/>
      <c r="B26" s="11">
        <f t="shared" si="16"/>
        <v>23</v>
      </c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26"/>
      <c r="AE26" s="26"/>
      <c r="AF26" s="26"/>
      <c r="AG26" s="26"/>
      <c r="AH26" s="26"/>
      <c r="AI26" s="26"/>
      <c r="AJ26" s="26"/>
      <c r="AK26" s="26"/>
      <c r="AL26" s="30"/>
    </row>
    <row r="27" spans="1:38" s="1" customFormat="1" ht="20.1" customHeight="1">
      <c r="A27" s="1"/>
      <c r="B27" s="11">
        <f t="shared" si="16"/>
        <v>24</v>
      </c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6"/>
      <c r="AD27" s="26"/>
      <c r="AE27" s="26"/>
      <c r="AF27" s="26"/>
      <c r="AG27" s="26"/>
      <c r="AH27" s="26"/>
      <c r="AI27" s="26"/>
      <c r="AJ27" s="26"/>
      <c r="AK27" s="26"/>
      <c r="AL27" s="30"/>
    </row>
    <row r="28" spans="1:38" s="1" customFormat="1" ht="20.1" customHeight="1">
      <c r="A28" s="1"/>
      <c r="B28" s="16">
        <f t="shared" si="16"/>
        <v>25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27"/>
      <c r="AD28" s="27"/>
      <c r="AE28" s="27"/>
      <c r="AF28" s="27"/>
      <c r="AG28" s="27"/>
      <c r="AH28" s="27"/>
      <c r="AI28" s="27"/>
      <c r="AJ28" s="27"/>
      <c r="AK28" s="27"/>
      <c r="AL28" s="31"/>
    </row>
    <row r="29" spans="1:38" s="1" customFormat="1" ht="20.1" customHeight="1">
      <c r="A29" s="1"/>
      <c r="B29" s="15" t="s">
        <v>124</v>
      </c>
      <c r="C29" s="15">
        <f>SUM(C4:C28)</f>
        <v>0</v>
      </c>
      <c r="D29" s="15">
        <f t="shared" si="17" ref="D29:AL29">SUM(D4:D28)</f>
        <v>46</v>
      </c>
      <c r="E29" s="15">
        <f t="shared" si="17"/>
        <v>175</v>
      </c>
      <c r="F29" s="15">
        <f t="shared" si="17"/>
        <v>123</v>
      </c>
      <c r="G29" s="15">
        <f t="shared" si="17"/>
        <v>123</v>
      </c>
      <c r="H29" s="15">
        <f t="shared" si="17"/>
        <v>141</v>
      </c>
      <c r="I29" s="15">
        <f t="shared" si="17"/>
        <v>10</v>
      </c>
      <c r="J29" s="15">
        <f t="shared" si="17"/>
        <v>131</v>
      </c>
      <c r="K29" s="15">
        <f t="shared" si="17"/>
        <v>125</v>
      </c>
      <c r="L29" s="21">
        <f>K29/J29</f>
        <v>0.95419847328244278</v>
      </c>
      <c r="M29" s="15">
        <f t="shared" si="17"/>
        <v>217</v>
      </c>
      <c r="N29" s="15">
        <f t="shared" si="17"/>
        <v>49</v>
      </c>
      <c r="O29" s="15">
        <f t="shared" si="17"/>
        <v>41</v>
      </c>
      <c r="P29" s="15">
        <f t="shared" si="17"/>
        <v>41</v>
      </c>
      <c r="Q29" s="15">
        <f t="shared" si="17"/>
        <v>41</v>
      </c>
      <c r="R29" s="15">
        <f t="shared" si="17"/>
        <v>74</v>
      </c>
      <c r="S29" s="15">
        <f t="shared" si="17"/>
        <v>63</v>
      </c>
      <c r="T29" s="15">
        <f t="shared" si="17"/>
        <v>63</v>
      </c>
      <c r="U29" s="15">
        <f t="shared" si="17"/>
        <v>63</v>
      </c>
      <c r="V29" s="15">
        <f t="shared" si="17"/>
        <v>41</v>
      </c>
      <c r="W29" s="15">
        <f t="shared" si="17"/>
        <v>41</v>
      </c>
      <c r="X29" s="15">
        <f t="shared" si="17"/>
        <v>123</v>
      </c>
      <c r="Y29" s="23">
        <f>I29/G29</f>
        <v>0.081300813008130079</v>
      </c>
      <c r="Z29" s="24">
        <f>O29/G29</f>
        <v>0.33333333333333331</v>
      </c>
      <c r="AA29" s="23">
        <f>P29/O29</f>
        <v>1</v>
      </c>
      <c r="AB29" s="23">
        <f>R29/G29</f>
        <v>0.60162601626016265</v>
      </c>
      <c r="AC29" s="23">
        <f>S29/R29</f>
        <v>0.85135135135135132</v>
      </c>
      <c r="AD29" s="23">
        <f>T29/G29</f>
        <v>0.51219512195121952</v>
      </c>
      <c r="AE29" s="23">
        <f>U29/T29</f>
        <v>1</v>
      </c>
      <c r="AF29" s="23">
        <f>J29/G29</f>
        <v>1.065040650406504</v>
      </c>
      <c r="AG29" s="23">
        <f>K29/J29</f>
        <v>0.95419847328244278</v>
      </c>
      <c r="AH29" s="23">
        <f>V29/G29</f>
        <v>0.33333333333333331</v>
      </c>
      <c r="AI29" s="23">
        <f>W29/V29</f>
        <v>1</v>
      </c>
      <c r="AJ29" s="23">
        <f>M29/G29</f>
        <v>1.7642276422764227</v>
      </c>
      <c r="AK29" s="23">
        <f>X29/E29</f>
        <v>0.70285714285714285</v>
      </c>
      <c r="AL29" s="12"/>
    </row>
    <row r="30" spans="3:3" s="1" customFormat="1" ht="20.1" customHeight="1">
      <c r="C30" s="2"/>
    </row>
    <row r="31" spans="3:3" s="1" customFormat="1" ht="20.1" customHeight="1">
      <c r="C31" s="2"/>
    </row>
    <row r="32" spans="3:3" s="1" customFormat="1" ht="20.1" customHeight="1">
      <c r="C32" s="2"/>
    </row>
    <row r="33" spans="3:3" s="1" customFormat="1" ht="20.1" customHeight="1">
      <c r="C33" s="2"/>
    </row>
    <row r="34" spans="3:3" s="1" customFormat="1" ht="20.1" customHeight="1">
      <c r="C34" s="2"/>
    </row>
    <row r="35" spans="3:3" s="1" customFormat="1" ht="20.1" customHeight="1">
      <c r="C35" s="2"/>
    </row>
    <row r="36" spans="3:3" s="1" customFormat="1" ht="20.1" customHeight="1">
      <c r="C36" s="2"/>
    </row>
    <row r="37" spans="3:3" s="1" customFormat="1" ht="20.1" customHeight="1">
      <c r="C37" s="2"/>
    </row>
    <row r="38" spans="3:3" s="1" customFormat="1" ht="20.1" customHeight="1">
      <c r="C38" s="2"/>
    </row>
    <row r="39" spans="3:3" s="1" customFormat="1" ht="20.1" customHeight="1">
      <c r="C39" s="2"/>
    </row>
    <row r="40" spans="3:3" s="1" customFormat="1" ht="20.1" customHeight="1">
      <c r="C40" s="2"/>
    </row>
    <row r="41" spans="3:3" s="1" customFormat="1" ht="20.1" customHeight="1">
      <c r="C41" s="2"/>
    </row>
    <row r="42" spans="3:3" s="1" customFormat="1" ht="20.1" customHeight="1">
      <c r="C42" s="2"/>
    </row>
    <row r="43" spans="3:3" s="1" customFormat="1" ht="20.1" customHeight="1">
      <c r="C43" s="2"/>
    </row>
    <row r="44" spans="3:3" s="1" customFormat="1" ht="20.1" customHeight="1">
      <c r="C44" s="2"/>
    </row>
    <row r="45" spans="3:3" s="1" customFormat="1" ht="20.1" customHeight="1">
      <c r="C45" s="2"/>
    </row>
    <row r="46" spans="3:3" s="1" customFormat="1" ht="20.1" customHeight="1">
      <c r="C46" s="2"/>
    </row>
    <row r="47" spans="3:3" s="1" customFormat="1" ht="20.1" customHeight="1">
      <c r="C47" s="2"/>
    </row>
    <row r="48" spans="3:3" s="1" customFormat="1" ht="20.1" customHeight="1">
      <c r="C48" s="2"/>
    </row>
  </sheetData>
  <mergeCells count="32">
    <mergeCell ref="H2:M2"/>
    <mergeCell ref="B2:B3"/>
    <mergeCell ref="C2:C3"/>
    <mergeCell ref="D2:D3"/>
    <mergeCell ref="E2:E3"/>
    <mergeCell ref="F2:F3"/>
    <mergeCell ref="G2:G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XiaoYi</dc:creator>
  <cp:keywords/>
  <dc:description/>
  <cp:lastModifiedBy>网络维护，餐饮系统代理</cp:lastModifiedBy>
  <dcterms:created xsi:type="dcterms:W3CDTF">2022-04-09T11:46:00Z</dcterms:created>
  <dcterms:modified xsi:type="dcterms:W3CDTF">2022-07-29T08:29:28Z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commondata">
    <vt:lpwstr>eyJoZGlkIjoiYzQ4N2I0NWEzNTFiOGEwZmJlNDcyYzcxNWY4ODk0ZDEifQ==</vt:lpwstr>
  </property>
  <property fmtid="{D5CDD505-2E9C-101B-9397-08002B2CF9AE}" pid="4" name="ICV">
    <vt:lpwstr>73F124F14FE946A29D8B53DED53A5D73</vt:lpwstr>
  </property>
</Properties>
</file>