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143" documentId="13_ncr:1_{0128D462-482E-40FC-BDD9-3BC2319AD459}" xr6:coauthVersionLast="47" xr6:coauthVersionMax="47" xr10:uidLastSave="{76F5A924-F8D6-4167-B485-4CC683079EF7}"/>
  <bookViews>
    <workbookView xWindow="-120" yWindow="-120" windowWidth="51840" windowHeight="21240" xr2:uid="{00000000-000D-0000-FFFF-FFFF00000000}"/>
  </bookViews>
  <sheets>
    <sheet name="Kosten" sheetId="2" r:id="rId1"/>
    <sheet name="Performance" sheetId="1" r:id="rId2"/>
  </sheets>
  <definedNames>
    <definedName name="_xlnm._FilterDatabase" localSheetId="1" hidden="1">Performance!$A$5:$F$5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2" l="1"/>
  <c r="F28" i="2"/>
  <c r="F27" i="2"/>
  <c r="F26" i="2"/>
  <c r="F30" i="2" s="1"/>
  <c r="G14" i="2"/>
  <c r="F14" i="2"/>
  <c r="E14" i="2"/>
  <c r="D14" i="2"/>
  <c r="C14" i="2"/>
  <c r="B14" i="2"/>
  <c r="G9" i="1" l="1"/>
  <c r="C4" i="2" s="1"/>
  <c r="C6" i="2" s="1"/>
  <c r="G10" i="1"/>
  <c r="B4" i="2" s="1"/>
  <c r="B6" i="2" s="1"/>
  <c r="G7" i="1"/>
  <c r="E4" i="2" s="1"/>
  <c r="E6" i="2" s="1"/>
  <c r="E9" i="2" s="1"/>
  <c r="G8" i="1"/>
  <c r="D4" i="2" s="1"/>
  <c r="D6" i="2" s="1"/>
  <c r="G6" i="1"/>
  <c r="F4" i="2" s="1"/>
  <c r="F6" i="2" s="1"/>
  <c r="F9" i="2" s="1"/>
  <c r="D9" i="2" l="1"/>
  <c r="G9" i="2" s="1"/>
  <c r="G6" i="2"/>
  <c r="B18" i="2" l="1"/>
  <c r="B17" i="2"/>
</calcChain>
</file>

<file path=xl/sharedStrings.xml><?xml version="1.0" encoding="utf-8"?>
<sst xmlns="http://schemas.openxmlformats.org/spreadsheetml/2006/main" count="22" uniqueCount="20">
  <si>
    <t>MSCI World</t>
  </si>
  <si>
    <t>Date</t>
  </si>
  <si>
    <t>Index</t>
  </si>
  <si>
    <t>AUM</t>
  </si>
  <si>
    <t>NAV</t>
  </si>
  <si>
    <t>Outstanding Shares</t>
  </si>
  <si>
    <t>MCAP</t>
  </si>
  <si>
    <t>Gross index ($)</t>
  </si>
  <si>
    <t>IWDA ($)</t>
  </si>
  <si>
    <t>Diff</t>
  </si>
  <si>
    <t>AVG TD-3</t>
  </si>
  <si>
    <t>Invesco MSCI World</t>
  </si>
  <si>
    <t>TER</t>
  </si>
  <si>
    <t>VT lek</t>
  </si>
  <si>
    <t>Data spreadsheet created on 6 Jul 21 06:51 UTC</t>
  </si>
  <si>
    <t>Invesco beter dan IWDA</t>
  </si>
  <si>
    <t>Invesco minder dan met juiste lek</t>
  </si>
  <si>
    <t>│ │ ├─ USA</t>
  </si>
  <si>
    <t>│ │ ├─ Europe</t>
  </si>
  <si>
    <t>│ │ ├─ 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</si>
</sst>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24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8"/>
      <color theme="3"/>
      <name val="Cambria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21"/>
      <color indexed="8"/>
      <name val="Arial"/>
      <family val="2"/>
    </font>
    <font>
      <sz val="12"/>
      <color indexed="8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none"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1" fillId="32" borderId="8" applyNumberFormat="0" applyFont="0" applyAlignment="0" applyProtection="0"/>
    <xf numFmtId="0" fontId="15" fillId="2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8" fillId="0" borderId="0" xfId="0" applyFont="1" applyAlignment="1"/>
    <xf numFmtId="49" fontId="19" fillId="0" borderId="0" xfId="0" applyNumberFormat="1" applyFont="1"/>
    <xf numFmtId="0" fontId="18" fillId="0" borderId="0" xfId="0" applyFont="1"/>
    <xf numFmtId="49" fontId="20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 wrapText="1"/>
    </xf>
    <xf numFmtId="14" fontId="22" fillId="0" borderId="1" xfId="0" applyNumberFormat="1" applyFont="1" applyBorder="1"/>
    <xf numFmtId="49" fontId="22" fillId="33" borderId="11" xfId="0" applyNumberFormat="1" applyFont="1" applyFill="1" applyBorder="1" applyAlignment="1">
      <alignment horizontal="right"/>
    </xf>
    <xf numFmtId="1" fontId="22" fillId="0" borderId="1" xfId="0" applyNumberFormat="1" applyFont="1" applyBorder="1" applyAlignment="1"/>
    <xf numFmtId="0" fontId="21" fillId="34" borderId="1" xfId="0" applyFont="1" applyFill="1" applyBorder="1" applyAlignment="1">
      <alignment horizontal="center" vertical="center"/>
    </xf>
    <xf numFmtId="0" fontId="23" fillId="0" borderId="0" xfId="0" applyFont="1"/>
    <xf numFmtId="164" fontId="22" fillId="0" borderId="1" xfId="0" applyNumberFormat="1" applyFont="1" applyBorder="1" applyAlignment="1"/>
    <xf numFmtId="164" fontId="22" fillId="0" borderId="1" xfId="0" applyNumberFormat="1" applyFont="1" applyBorder="1" applyAlignment="1"/>
    <xf numFmtId="164" fontId="22" fillId="0" borderId="1" xfId="0" applyNumberFormat="1" applyFont="1" applyBorder="1" applyAlignment="1"/>
    <xf numFmtId="10" fontId="18" fillId="0" borderId="0" xfId="42" applyNumberFormat="1" applyFont="1"/>
    <xf numFmtId="10" fontId="18" fillId="0" borderId="0" xfId="0" applyNumberFormat="1" applyFont="1"/>
    <xf numFmtId="14" fontId="22" fillId="0" borderId="11" xfId="0" applyNumberFormat="1" applyFont="1" applyBorder="1"/>
    <xf numFmtId="164" fontId="22" fillId="0" borderId="11" xfId="0" applyNumberFormat="1" applyFont="1" applyBorder="1"/>
    <xf numFmtId="1" fontId="22" fillId="0" borderId="11" xfId="0" applyNumberFormat="1" applyFont="1" applyBorder="1"/>
    <xf numFmtId="10" fontId="18" fillId="33" borderId="0" xfId="0" applyNumberFormat="1" applyFont="1" applyFill="1" applyBorder="1"/>
    <xf numFmtId="0" fontId="18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6" builtinId="22" customBuiltin="1"/>
    <cellStyle name="Controlecel" xfId="27" builtinId="23" customBuiltin="1"/>
    <cellStyle name="Gekoppelde cel" xfId="35" builtinId="24" customBuiltin="1"/>
    <cellStyle name="Goed" xfId="29" builtinId="26" customBuiltin="1"/>
    <cellStyle name="Invoer" xfId="34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6" builtinId="28" customBuiltin="1"/>
    <cellStyle name="Notitie" xfId="37" builtinId="10" customBuiltin="1"/>
    <cellStyle name="Ongeldig" xfId="25" builtinId="27" customBuiltin="1"/>
    <cellStyle name="Procent" xfId="42" builtinId="5"/>
    <cellStyle name="Standaard" xfId="0" builtinId="0"/>
    <cellStyle name="Titel" xfId="39" builtinId="15" customBuiltin="1"/>
    <cellStyle name="Totaal" xfId="40" builtinId="25" customBuiltin="1"/>
    <cellStyle name="Uitvoer" xfId="38" builtinId="21" customBuiltin="1"/>
    <cellStyle name="Verklarende tekst" xfId="28" builtinId="53" customBuiltin="1"/>
    <cellStyle name="Waarschuwingsteks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977900</xdr:colOff>
      <xdr:row>0</xdr:row>
      <xdr:rowOff>823566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BB5A93-EC8C-0A42-A0B1-F17BFDBBE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2700"/>
          <a:ext cx="965200" cy="810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Custom 4">
      <a:dk1>
        <a:srgbClr val="000000"/>
      </a:dk1>
      <a:lt1>
        <a:srgbClr val="FFFFFF"/>
      </a:lt1>
      <a:dk2>
        <a:srgbClr val="1450D2"/>
      </a:dk2>
      <a:lt2>
        <a:srgbClr val="E5E5E5"/>
      </a:lt2>
      <a:accent1>
        <a:srgbClr val="001A7B"/>
      </a:accent1>
      <a:accent2>
        <a:srgbClr val="0051DA"/>
      </a:accent2>
      <a:accent3>
        <a:srgbClr val="00C1B5"/>
      </a:accent3>
      <a:accent4>
        <a:srgbClr val="E10091"/>
      </a:accent4>
      <a:accent5>
        <a:srgbClr val="6D28AA"/>
      </a:accent5>
      <a:accent6>
        <a:srgbClr val="FE3B00"/>
      </a:accent6>
      <a:hlink>
        <a:srgbClr val="1450D2"/>
      </a:hlink>
      <a:folHlink>
        <a:srgbClr val="560C7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spAutoFit/>
      </a:bodyPr>
      <a:lstStyle>
        <a:defPPr>
          <a:defRPr dirty="0"/>
        </a:defPPr>
      </a:lstStyle>
    </a:txDef>
  </a:objectDefaults>
  <a:extraClrSchemeLst/>
  <a:custClrLst>
    <a:custClr name="R226 G35 B26">
      <a:srgbClr val="E2231A"/>
    </a:custClr>
    <a:custClr name="R175 G35 B165">
      <a:srgbClr val="AF23A5"/>
    </a:custClr>
    <a:custClr name="R0 G155 B250">
      <a:srgbClr val="009BFA"/>
    </a:custClr>
    <a:custClr name="R0 G140 B130">
      <a:srgbClr val="008C82"/>
    </a:custClr>
    <a:custClr name="R0 G183 B96">
      <a:srgbClr val="00B760"/>
    </a:custClr>
    <a:custClr name="R140 G200 B0">
      <a:srgbClr val="8CC800"/>
    </a:custClr>
  </a:custClrLst>
  <a:extLst>
    <a:ext uri="{05A4C25C-085E-4340-85A3-A5531E510DB2}">
      <thm15:themeFamily xmlns:thm15="http://schemas.microsoft.com/office/thememl/2012/main" name="Theme1" id="{CBA47CF3-B336-A641-A8DA-5EDE0FEAF410}" vid="{7D7B48C6-3F2C-8D48-8C19-7144FBD42ACB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F261-F35D-4366-9985-5F1DFE201882}">
  <dimension ref="A1:I33"/>
  <sheetViews>
    <sheetView tabSelected="1" workbookViewId="0">
      <selection activeCell="F18" sqref="F18"/>
    </sheetView>
  </sheetViews>
  <sheetFormatPr defaultRowHeight="14.25" x14ac:dyDescent="0.2"/>
  <cols>
    <col min="1" max="1" width="31.125" bestFit="1" customWidth="1"/>
  </cols>
  <sheetData>
    <row r="1" spans="1:9" s="3" customFormat="1" x14ac:dyDescent="0.2"/>
    <row r="2" spans="1:9" s="3" customFormat="1" ht="15" x14ac:dyDescent="0.25">
      <c r="G2" s="10" t="s">
        <v>10</v>
      </c>
    </row>
    <row r="3" spans="1:9" s="3" customFormat="1" ht="15" x14ac:dyDescent="0.25">
      <c r="B3" s="10">
        <v>2016</v>
      </c>
      <c r="C3" s="10">
        <v>2017</v>
      </c>
      <c r="D3" s="10">
        <v>2018</v>
      </c>
      <c r="E3" s="10">
        <v>2019</v>
      </c>
      <c r="F3" s="10">
        <v>2020</v>
      </c>
    </row>
    <row r="4" spans="1:9" s="3" customFormat="1" ht="15" x14ac:dyDescent="0.25">
      <c r="A4" s="10" t="s">
        <v>11</v>
      </c>
      <c r="B4" s="15">
        <f>Performance!G10</f>
        <v>7.5140983218559262E-2</v>
      </c>
      <c r="C4" s="19">
        <f>Performance!G9</f>
        <v>0.22412749348054314</v>
      </c>
      <c r="D4" s="15">
        <f>Performance!G8</f>
        <v>-8.6303878322788297E-2</v>
      </c>
      <c r="E4" s="15">
        <f>Performance!G7</f>
        <v>0.27917737497303208</v>
      </c>
      <c r="F4" s="15">
        <f>Performance!G6</f>
        <v>0.16096312460701989</v>
      </c>
    </row>
    <row r="5" spans="1:9" s="3" customFormat="1" ht="15" x14ac:dyDescent="0.25">
      <c r="A5" s="10" t="s">
        <v>7</v>
      </c>
      <c r="B5" s="15">
        <v>8.1500000000000003E-2</v>
      </c>
      <c r="C5" s="15">
        <v>0.23069999999999999</v>
      </c>
      <c r="D5" s="15">
        <v>-8.2000000000000003E-2</v>
      </c>
      <c r="E5" s="15">
        <v>0.28399999999999997</v>
      </c>
      <c r="F5" s="15">
        <v>0.16500000000000001</v>
      </c>
    </row>
    <row r="6" spans="1:9" s="3" customFormat="1" ht="15" x14ac:dyDescent="0.25">
      <c r="A6" s="10" t="s">
        <v>9</v>
      </c>
      <c r="B6" s="15">
        <f>B5-B4</f>
        <v>6.3590167814407406E-3</v>
      </c>
      <c r="C6" s="15">
        <f>C5-C4</f>
        <v>6.5725065194568444E-3</v>
      </c>
      <c r="D6" s="15">
        <f>D5-D4</f>
        <v>4.3038783227882932E-3</v>
      </c>
      <c r="E6" s="15">
        <f>E5-E4</f>
        <v>4.8226250269678972E-3</v>
      </c>
      <c r="F6" s="15">
        <f>F5-F4</f>
        <v>4.036875392980116E-3</v>
      </c>
      <c r="G6" s="15">
        <f>AVERAGE(D6:F6)</f>
        <v>4.3877929142454352E-3</v>
      </c>
    </row>
    <row r="7" spans="1:9" s="3" customFormat="1" x14ac:dyDescent="0.2">
      <c r="B7" s="15"/>
      <c r="C7" s="15"/>
      <c r="D7" s="15"/>
      <c r="E7" s="15"/>
      <c r="F7" s="15"/>
      <c r="G7" s="15"/>
    </row>
    <row r="8" spans="1:9" s="3" customFormat="1" ht="15" x14ac:dyDescent="0.25">
      <c r="A8" s="10" t="s">
        <v>12</v>
      </c>
      <c r="B8" s="15"/>
      <c r="C8" s="15"/>
      <c r="D8" s="15">
        <v>1.9E-3</v>
      </c>
      <c r="E8" s="15">
        <v>1.9E-3</v>
      </c>
      <c r="F8" s="15">
        <v>1.9E-3</v>
      </c>
      <c r="G8" s="15"/>
    </row>
    <row r="9" spans="1:9" s="3" customFormat="1" ht="15" x14ac:dyDescent="0.25">
      <c r="A9" s="10" t="s">
        <v>9</v>
      </c>
      <c r="B9" s="15"/>
      <c r="C9" s="15"/>
      <c r="D9" s="15">
        <f>D6-D8</f>
        <v>2.4038783227882934E-3</v>
      </c>
      <c r="E9" s="15">
        <f>E6-E8</f>
        <v>2.9226250269678974E-3</v>
      </c>
      <c r="F9" s="15">
        <f>F6-F8</f>
        <v>2.1368753929801162E-3</v>
      </c>
      <c r="G9" s="15">
        <f>AVERAGE(D9:F9)</f>
        <v>2.4877929142454358E-3</v>
      </c>
    </row>
    <row r="10" spans="1:9" s="3" customFormat="1" ht="15" x14ac:dyDescent="0.25">
      <c r="A10" s="10" t="s">
        <v>13</v>
      </c>
      <c r="B10" s="15"/>
      <c r="C10" s="15"/>
      <c r="D10" s="15"/>
      <c r="E10" s="15"/>
      <c r="F10" s="15"/>
      <c r="G10" s="15">
        <v>1.1999999999999999E-3</v>
      </c>
    </row>
    <row r="11" spans="1:9" s="3" customFormat="1" ht="15" x14ac:dyDescent="0.25">
      <c r="A11" s="10"/>
      <c r="B11" s="15"/>
      <c r="C11" s="15"/>
      <c r="D11" s="15"/>
      <c r="E11" s="15"/>
      <c r="F11" s="15"/>
      <c r="G11" s="15"/>
    </row>
    <row r="12" spans="1:9" s="3" customFormat="1" x14ac:dyDescent="0.2">
      <c r="I12" s="15"/>
    </row>
    <row r="13" spans="1:9" s="3" customFormat="1" ht="15" x14ac:dyDescent="0.25">
      <c r="A13" s="10" t="s">
        <v>8</v>
      </c>
      <c r="B13" s="15">
        <v>7.7299999999999994E-2</v>
      </c>
      <c r="C13" s="15">
        <v>0.22450000000000001</v>
      </c>
      <c r="D13" s="15">
        <v>-8.6499999999999994E-2</v>
      </c>
      <c r="E13" s="15">
        <v>0.27760000000000001</v>
      </c>
      <c r="F13" s="15">
        <v>0.1595</v>
      </c>
    </row>
    <row r="14" spans="1:9" s="3" customFormat="1" ht="15" x14ac:dyDescent="0.25">
      <c r="A14" s="10" t="s">
        <v>9</v>
      </c>
      <c r="B14" s="15">
        <f>B5-B13</f>
        <v>4.2000000000000093E-3</v>
      </c>
      <c r="C14" s="15">
        <f>C5-C13</f>
        <v>6.1999999999999833E-3</v>
      </c>
      <c r="D14" s="15">
        <f>D5-D13</f>
        <v>4.4999999999999901E-3</v>
      </c>
      <c r="E14" s="15">
        <f>E5-E13</f>
        <v>6.3999999999999613E-3</v>
      </c>
      <c r="F14" s="15">
        <f>F5-F13</f>
        <v>5.5000000000000049E-3</v>
      </c>
      <c r="G14" s="15">
        <f>AVERAGE(D14:F14)</f>
        <v>5.4666666666666518E-3</v>
      </c>
    </row>
    <row r="15" spans="1:9" s="3" customFormat="1" ht="15" x14ac:dyDescent="0.25">
      <c r="A15" s="10"/>
      <c r="B15" s="15"/>
      <c r="C15" s="15"/>
      <c r="D15" s="15"/>
      <c r="E15" s="15"/>
      <c r="F15" s="15"/>
      <c r="G15" s="15"/>
    </row>
    <row r="16" spans="1:9" s="3" customFormat="1" x14ac:dyDescent="0.2"/>
    <row r="17" spans="1:6" s="3" customFormat="1" ht="15" x14ac:dyDescent="0.25">
      <c r="A17" s="10" t="s">
        <v>15</v>
      </c>
      <c r="B17" s="15">
        <f>G14-G6</f>
        <v>1.0788737524212166E-3</v>
      </c>
    </row>
    <row r="18" spans="1:6" s="3" customFormat="1" ht="15" x14ac:dyDescent="0.25">
      <c r="A18" s="10" t="s">
        <v>16</v>
      </c>
      <c r="B18" s="15">
        <f>(F8+G10)-G6</f>
        <v>-1.2877929142454353E-3</v>
      </c>
    </row>
    <row r="19" spans="1:6" s="3" customFormat="1" x14ac:dyDescent="0.2"/>
    <row r="20" spans="1:6" s="3" customFormat="1" x14ac:dyDescent="0.2"/>
    <row r="21" spans="1:6" s="3" customFormat="1" x14ac:dyDescent="0.2"/>
    <row r="22" spans="1:6" s="3" customFormat="1" x14ac:dyDescent="0.2"/>
    <row r="23" spans="1:6" s="3" customFormat="1" x14ac:dyDescent="0.2"/>
    <row r="24" spans="1:6" s="3" customFormat="1" x14ac:dyDescent="0.2"/>
    <row r="25" spans="1:6" s="3" customFormat="1" x14ac:dyDescent="0.2"/>
    <row r="26" spans="1:6" s="3" customFormat="1" x14ac:dyDescent="0.2">
      <c r="B26" s="15">
        <v>0.67400000000000004</v>
      </c>
      <c r="C26" s="3" t="s">
        <v>17</v>
      </c>
      <c r="D26" s="15">
        <v>0.67400000000000004</v>
      </c>
      <c r="E26" s="15">
        <v>1E-3</v>
      </c>
      <c r="F26" s="15">
        <f>(D26*E26)/$D$30</f>
        <v>6.9844559585492227E-4</v>
      </c>
    </row>
    <row r="27" spans="1:6" s="3" customFormat="1" x14ac:dyDescent="0.2">
      <c r="C27" s="3" t="s">
        <v>18</v>
      </c>
      <c r="D27" s="15">
        <v>0.189</v>
      </c>
      <c r="E27" s="15">
        <v>1E-3</v>
      </c>
      <c r="F27" s="15">
        <f>(D27*E27)/$D$30</f>
        <v>1.9585492227979276E-4</v>
      </c>
    </row>
    <row r="28" spans="1:6" s="3" customFormat="1" x14ac:dyDescent="0.2">
      <c r="C28" s="3" t="s">
        <v>19</v>
      </c>
      <c r="D28" s="15">
        <v>0.10199999999999999</v>
      </c>
      <c r="E28" s="15">
        <v>1.5E-3</v>
      </c>
      <c r="F28" s="15">
        <f>(D28*E28)/$D$30</f>
        <v>1.5854922279792748E-4</v>
      </c>
    </row>
    <row r="29" spans="1:6" s="3" customFormat="1" x14ac:dyDescent="0.2">
      <c r="D29" s="15"/>
    </row>
    <row r="30" spans="1:6" s="3" customFormat="1" x14ac:dyDescent="0.2">
      <c r="D30" s="14">
        <f>SUM(D26:D29)</f>
        <v>0.96499999999999997</v>
      </c>
      <c r="F30" s="15">
        <f>SUM(F26:F29)</f>
        <v>1.0528497409326425E-3</v>
      </c>
    </row>
    <row r="31" spans="1:6" s="3" customFormat="1" x14ac:dyDescent="0.2"/>
    <row r="32" spans="1:6" s="3" customFormat="1" x14ac:dyDescent="0.2"/>
    <row r="33" s="3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Normal="100" workbookViewId="0">
      <selection activeCell="C36" sqref="C36"/>
    </sheetView>
  </sheetViews>
  <sheetFormatPr defaultColWidth="9.125" defaultRowHeight="14.25" x14ac:dyDescent="0.2"/>
  <cols>
    <col min="1" max="1" width="36.125" style="3" customWidth="1"/>
    <col min="2" max="3" width="17.125" style="3" customWidth="1"/>
    <col min="4" max="10" width="20.875" style="3" customWidth="1"/>
    <col min="11" max="16384" width="9.125" style="3"/>
  </cols>
  <sheetData>
    <row r="1" spans="1:8" s="1" customFormat="1" ht="118.5" customHeight="1" x14ac:dyDescent="0.2">
      <c r="A1" s="20"/>
      <c r="B1" s="20"/>
      <c r="C1" s="20"/>
      <c r="D1" s="20"/>
      <c r="E1" s="20"/>
    </row>
    <row r="2" spans="1:8" ht="27" x14ac:dyDescent="0.4">
      <c r="A2" s="2" t="s">
        <v>0</v>
      </c>
    </row>
    <row r="3" spans="1:8" ht="15" x14ac:dyDescent="0.2">
      <c r="A3" s="4" t="s">
        <v>14</v>
      </c>
    </row>
    <row r="5" spans="1:8" x14ac:dyDescent="0.2">
      <c r="A5" s="9" t="s">
        <v>1</v>
      </c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5"/>
      <c r="H5" s="5"/>
    </row>
    <row r="6" spans="1:8" ht="15" customHeight="1" x14ac:dyDescent="0.2">
      <c r="A6" s="6">
        <v>44196</v>
      </c>
      <c r="B6" s="7">
        <v>8008.4679999999998</v>
      </c>
      <c r="C6" s="11">
        <v>2694064736.1900001</v>
      </c>
      <c r="D6" s="12">
        <v>78.472399999999993</v>
      </c>
      <c r="E6" s="8">
        <v>34331383</v>
      </c>
      <c r="F6" s="13">
        <v>2694066019.3291998</v>
      </c>
      <c r="G6" s="14">
        <f>(D6-D7)/D7</f>
        <v>0.16096312460701989</v>
      </c>
    </row>
    <row r="7" spans="1:8" ht="15" customHeight="1" x14ac:dyDescent="0.2">
      <c r="A7" s="6">
        <v>43830</v>
      </c>
      <c r="B7" s="7">
        <v>6909.66</v>
      </c>
      <c r="C7" s="11">
        <v>1279613865.51</v>
      </c>
      <c r="D7" s="12">
        <v>67.592500000000001</v>
      </c>
      <c r="E7" s="8">
        <v>18931295</v>
      </c>
      <c r="F7" s="13">
        <v>1279613557.2874999</v>
      </c>
      <c r="G7" s="14">
        <f>(D7-D8)/D8</f>
        <v>0.27917737497303208</v>
      </c>
    </row>
    <row r="8" spans="1:8" ht="15" customHeight="1" x14ac:dyDescent="0.2">
      <c r="A8" s="6">
        <v>43465</v>
      </c>
      <c r="B8" s="7">
        <v>5412.1220000000003</v>
      </c>
      <c r="C8" s="11">
        <v>673588788.29999995</v>
      </c>
      <c r="D8" s="12">
        <v>52.840600000000002</v>
      </c>
      <c r="E8" s="8">
        <v>12747566</v>
      </c>
      <c r="F8" s="13">
        <v>673589035.97959995</v>
      </c>
      <c r="G8" s="14">
        <f>(D8-D9)/D9</f>
        <v>-8.6303878322788297E-2</v>
      </c>
    </row>
    <row r="9" spans="1:8" ht="15" customHeight="1" x14ac:dyDescent="0.2">
      <c r="A9" s="6">
        <v>43098</v>
      </c>
      <c r="B9" s="7">
        <v>5928.5910000000003</v>
      </c>
      <c r="C9" s="11">
        <v>851963517.98000002</v>
      </c>
      <c r="D9" s="12">
        <v>57.831699999999998</v>
      </c>
      <c r="E9" s="8">
        <v>14731762</v>
      </c>
      <c r="F9" s="13">
        <v>851962840.45539999</v>
      </c>
      <c r="G9" s="14">
        <f>(D9-D10)/D10</f>
        <v>0.22412749348054314</v>
      </c>
    </row>
    <row r="10" spans="1:8" x14ac:dyDescent="0.2">
      <c r="A10" s="16">
        <v>42734</v>
      </c>
      <c r="B10" s="7">
        <v>4843.607</v>
      </c>
      <c r="C10" s="17">
        <v>582436406</v>
      </c>
      <c r="D10" s="17">
        <v>47.243200000000002</v>
      </c>
      <c r="E10" s="18">
        <v>12328481</v>
      </c>
      <c r="F10" s="17">
        <v>582436893.57920003</v>
      </c>
      <c r="G10" s="14">
        <f>(D10-D11)/D11</f>
        <v>7.5140983218559262E-2</v>
      </c>
    </row>
    <row r="11" spans="1:8" x14ac:dyDescent="0.2">
      <c r="A11" s="16">
        <v>42369</v>
      </c>
      <c r="B11" s="7">
        <v>4505.241</v>
      </c>
      <c r="C11" s="17">
        <v>414369224.80000001</v>
      </c>
      <c r="D11" s="17">
        <v>43.941400000000002</v>
      </c>
      <c r="E11" s="18">
        <v>9430044</v>
      </c>
      <c r="F11" s="17">
        <v>414369335.42159998</v>
      </c>
    </row>
  </sheetData>
  <mergeCells count="2">
    <mergeCell ref="A1:B1"/>
    <mergeCell ref="C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Kosten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2014-06-25T10:42:45Z</dcterms:created>
  <dcterms:modified xsi:type="dcterms:W3CDTF">2021-07-14T13:59:26Z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e48f9819-478f-4fd4-974b-6c0069a9c925</vt:lpwstr>
  </property>
</Properties>
</file>