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JPMorgan/"/>
    </mc:Choice>
  </mc:AlternateContent>
  <xr:revisionPtr revIDLastSave="825" documentId="13_ncr:1_{A6ACE176-4C08-4AFF-ACEF-0847542540D3}" xr6:coauthVersionLast="47" xr6:coauthVersionMax="47" xr10:uidLastSave="{B1EACBDD-FDA9-44A4-B3B7-8BF2152B02A2}"/>
  <bookViews>
    <workbookView xWindow="23985" yWindow="2100" windowWidth="21915" windowHeight="16035" xr2:uid="{00000000-000D-0000-FFFF-FFFF00000000}"/>
  </bookViews>
  <sheets>
    <sheet name="JPG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F21" i="1"/>
  <c r="F17" i="1"/>
  <c r="F13" i="1"/>
  <c r="F12" i="1"/>
  <c r="D12" i="1" l="1"/>
  <c r="D8" i="1"/>
  <c r="D14" i="1" s="1"/>
  <c r="D18" i="1"/>
  <c r="C18" i="1"/>
  <c r="B18" i="1"/>
  <c r="I8" i="1"/>
  <c r="H8" i="1"/>
  <c r="H9" i="1" s="1"/>
  <c r="B7" i="1" s="1"/>
  <c r="D13" i="1" l="1"/>
  <c r="D21" i="1"/>
  <c r="D17" i="1"/>
  <c r="B8" i="1"/>
  <c r="C8" i="1"/>
  <c r="C14" i="1" s="1"/>
  <c r="C12" i="1"/>
  <c r="B17" i="1" l="1"/>
  <c r="B14" i="1"/>
  <c r="B13" i="1"/>
  <c r="B21" i="1"/>
  <c r="C17" i="1"/>
  <c r="C21" i="1"/>
  <c r="C13" i="1"/>
  <c r="B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 van Loon</author>
  </authors>
  <commentList>
    <comment ref="B7" authorId="0" shapeId="0" xr:uid="{6EDAC4C1-41B0-4926-84DE-29B1FCACEA97}">
      <text>
        <r>
          <rPr>
            <sz val="9"/>
            <color indexed="81"/>
            <rFont val="Tahoma"/>
            <family val="2"/>
          </rPr>
          <t xml:space="preserve">Not a full calendar year
</t>
        </r>
      </text>
    </comment>
  </commentList>
</comments>
</file>

<file path=xl/sharedStrings.xml><?xml version="1.0" encoding="utf-8"?>
<sst xmlns="http://schemas.openxmlformats.org/spreadsheetml/2006/main" count="20" uniqueCount="20">
  <si>
    <t>Transaction costs</t>
  </si>
  <si>
    <t>Dividend income</t>
  </si>
  <si>
    <t>Securities lending income</t>
  </si>
  <si>
    <t>Taxation</t>
  </si>
  <si>
    <t>Operating expense (TER)</t>
  </si>
  <si>
    <t>% lending income</t>
  </si>
  <si>
    <t>Securities on loan</t>
  </si>
  <si>
    <t>Dividend</t>
  </si>
  <si>
    <t>Global Equity Multi-Factor UCITS ETF</t>
  </si>
  <si>
    <t>Fund launched on 9 July 2019</t>
  </si>
  <si>
    <t>% transaction costs</t>
  </si>
  <si>
    <t>Net asset value end of bookyear</t>
  </si>
  <si>
    <t>TER reported</t>
  </si>
  <si>
    <t>Avg AUM</t>
  </si>
  <si>
    <t>Dividend leak</t>
  </si>
  <si>
    <t>Remarks</t>
  </si>
  <si>
    <t>Average</t>
  </si>
  <si>
    <t>Days in first fund year</t>
  </si>
  <si>
    <t>% dividend leak</t>
  </si>
  <si>
    <t>Expected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</si>
</sst>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0" fontId="0" fillId="2" borderId="0" xfId="0" applyFont="1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164" fontId="0" fillId="0" borderId="0" xfId="2" applyNumberFormat="1" applyFont="1" applyFill="1"/>
    <xf numFmtId="10" fontId="1" fillId="0" borderId="0" xfId="1" applyNumberFormat="1" applyFont="1" applyFill="1"/>
    <xf numFmtId="166" fontId="0" fillId="0" borderId="0" xfId="1" applyNumberFormat="1" applyFont="1" applyFill="1"/>
    <xf numFmtId="165" fontId="0" fillId="0" borderId="0" xfId="1" applyNumberFormat="1" applyFont="1" applyFill="1"/>
    <xf numFmtId="10" fontId="0" fillId="0" borderId="0" xfId="0" applyNumberFormat="1" applyFill="1"/>
    <xf numFmtId="10" fontId="0" fillId="0" borderId="0" xfId="1" applyNumberFormat="1" applyFont="1" applyFill="1"/>
    <xf numFmtId="165" fontId="0" fillId="0" borderId="0" xfId="0" applyNumberFormat="1" applyFill="1"/>
    <xf numFmtId="166" fontId="1" fillId="0" borderId="0" xfId="1" applyNumberFormat="1" applyFont="1" applyFill="1"/>
    <xf numFmtId="165" fontId="1" fillId="0" borderId="0" xfId="1" applyNumberFormat="1" applyFont="1" applyFill="1"/>
    <xf numFmtId="43" fontId="0" fillId="0" borderId="0" xfId="3" applyFont="1"/>
    <xf numFmtId="164" fontId="0" fillId="0" borderId="0" xfId="0" applyNumberFormat="1"/>
    <xf numFmtId="14" fontId="0" fillId="0" borderId="0" xfId="0" applyNumberFormat="1" applyFont="1"/>
    <xf numFmtId="14" fontId="0" fillId="0" borderId="0" xfId="0" applyNumberFormat="1"/>
    <xf numFmtId="2" fontId="0" fillId="0" borderId="0" xfId="0" applyNumberFormat="1" applyFont="1"/>
  </cellXfs>
  <cellStyles count="4">
    <cellStyle name="Komma" xfId="3" builtinId="3"/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1"/>
  <sheetViews>
    <sheetView tabSelected="1" zoomScale="130" zoomScaleNormal="130" workbookViewId="0">
      <selection activeCell="E25" sqref="E24:E25"/>
    </sheetView>
  </sheetViews>
  <sheetFormatPr defaultRowHeight="15" x14ac:dyDescent="0.25"/>
  <cols>
    <col min="1" max="1" width="36.42578125" customWidth="1"/>
    <col min="2" max="4" width="17.7109375" customWidth="1"/>
    <col min="5" max="5" width="10.85546875" customWidth="1"/>
    <col min="6" max="6" width="14.140625" customWidth="1"/>
    <col min="7" max="7" width="13.28515625" customWidth="1"/>
    <col min="8" max="8" width="26.85546875" customWidth="1"/>
    <col min="12" max="12" width="13.7109375" bestFit="1" customWidth="1"/>
    <col min="14" max="14" width="9.85546875" bestFit="1" customWidth="1"/>
  </cols>
  <sheetData>
    <row r="2" spans="1:9" x14ac:dyDescent="0.25">
      <c r="A2" s="9" t="s">
        <v>8</v>
      </c>
      <c r="B2" s="8"/>
      <c r="C2" s="8"/>
      <c r="D2" s="8"/>
      <c r="E2" s="8"/>
      <c r="F2" s="8"/>
      <c r="H2" s="1" t="s">
        <v>15</v>
      </c>
    </row>
    <row r="3" spans="1:9" x14ac:dyDescent="0.25">
      <c r="A3" s="10" t="s">
        <v>9</v>
      </c>
      <c r="B3" s="10"/>
      <c r="C3" s="10"/>
      <c r="D3" s="10"/>
      <c r="E3" s="10"/>
      <c r="F3" s="10"/>
      <c r="H3" s="2"/>
    </row>
    <row r="4" spans="1:9" x14ac:dyDescent="0.25">
      <c r="A4" s="10"/>
      <c r="B4" s="11">
        <v>2019</v>
      </c>
      <c r="C4" s="11">
        <v>2020</v>
      </c>
      <c r="D4" s="11">
        <v>2021</v>
      </c>
      <c r="E4" s="11"/>
      <c r="F4" s="11" t="s">
        <v>16</v>
      </c>
      <c r="H4" s="2"/>
    </row>
    <row r="5" spans="1:9" x14ac:dyDescent="0.25">
      <c r="A5" s="12" t="s">
        <v>11</v>
      </c>
      <c r="B5" s="13">
        <v>21299730</v>
      </c>
      <c r="C5" s="13">
        <v>28309274</v>
      </c>
      <c r="D5" s="13">
        <v>58997329</v>
      </c>
      <c r="E5" s="13"/>
      <c r="F5" s="11"/>
      <c r="H5" s="1" t="s">
        <v>17</v>
      </c>
    </row>
    <row r="6" spans="1:9" x14ac:dyDescent="0.25">
      <c r="A6" s="12" t="s">
        <v>4</v>
      </c>
      <c r="B6" s="13">
        <v>12071</v>
      </c>
      <c r="C6" s="13">
        <v>46152</v>
      </c>
      <c r="D6" s="13">
        <v>76066</v>
      </c>
      <c r="E6" s="13"/>
      <c r="F6" s="10"/>
      <c r="H6" s="24">
        <v>43655</v>
      </c>
      <c r="I6" s="25">
        <v>43466</v>
      </c>
    </row>
    <row r="7" spans="1:9" x14ac:dyDescent="0.25">
      <c r="A7" s="12" t="s">
        <v>12</v>
      </c>
      <c r="B7" s="14">
        <f>0.19%*H9</f>
        <v>9.1616438356164384E-4</v>
      </c>
      <c r="C7" s="14">
        <v>1.9E-3</v>
      </c>
      <c r="D7" s="14">
        <v>1.9E-3</v>
      </c>
      <c r="E7" s="14"/>
      <c r="F7" s="17"/>
      <c r="H7" s="24">
        <v>43831</v>
      </c>
      <c r="I7" s="25">
        <v>43831</v>
      </c>
    </row>
    <row r="8" spans="1:9" x14ac:dyDescent="0.25">
      <c r="A8" s="12" t="s">
        <v>13</v>
      </c>
      <c r="B8" s="13">
        <f t="shared" ref="B8:D8" si="0">B6/B7</f>
        <v>13175583.133971293</v>
      </c>
      <c r="C8" s="13">
        <f t="shared" si="0"/>
        <v>24290526.315789472</v>
      </c>
      <c r="D8" s="13">
        <f t="shared" si="0"/>
        <v>40034736.842105262</v>
      </c>
      <c r="E8" s="13"/>
      <c r="F8" s="17"/>
      <c r="H8">
        <f>H7-H6</f>
        <v>176</v>
      </c>
      <c r="I8">
        <f>I7-I6</f>
        <v>365</v>
      </c>
    </row>
    <row r="9" spans="1:9" x14ac:dyDescent="0.25">
      <c r="A9" s="12"/>
      <c r="B9" s="18"/>
      <c r="C9" s="18"/>
      <c r="D9" s="18"/>
      <c r="E9" s="18"/>
      <c r="F9" s="17"/>
      <c r="H9" s="26">
        <f>H8/I8</f>
        <v>0.48219178082191783</v>
      </c>
    </row>
    <row r="10" spans="1:9" x14ac:dyDescent="0.25">
      <c r="A10" s="12" t="s">
        <v>1</v>
      </c>
      <c r="B10" s="13">
        <v>173137</v>
      </c>
      <c r="C10" s="13">
        <v>700874</v>
      </c>
      <c r="D10" s="13">
        <v>1174398</v>
      </c>
      <c r="E10" s="13"/>
      <c r="F10" s="17"/>
      <c r="H10" s="2"/>
    </row>
    <row r="11" spans="1:9" x14ac:dyDescent="0.25">
      <c r="A11" s="12" t="s">
        <v>3</v>
      </c>
      <c r="B11" s="13">
        <v>23455</v>
      </c>
      <c r="C11" s="13">
        <v>91564</v>
      </c>
      <c r="D11" s="13">
        <v>133298</v>
      </c>
      <c r="E11" s="13"/>
      <c r="F11" s="17"/>
    </row>
    <row r="12" spans="1:9" x14ac:dyDescent="0.25">
      <c r="A12" s="12" t="s">
        <v>14</v>
      </c>
      <c r="B12" s="15">
        <f t="shared" ref="B12:D12" si="1">B11/B10</f>
        <v>0.13547075437370407</v>
      </c>
      <c r="C12" s="15">
        <f t="shared" si="1"/>
        <v>0.13064259767090805</v>
      </c>
      <c r="D12" s="15">
        <f t="shared" si="1"/>
        <v>0.11350325869083565</v>
      </c>
      <c r="E12" s="15"/>
      <c r="F12" s="17">
        <f>AVERAGE(B12:D12)</f>
        <v>0.12653887024514926</v>
      </c>
    </row>
    <row r="13" spans="1:9" x14ac:dyDescent="0.25">
      <c r="A13" s="12" t="s">
        <v>18</v>
      </c>
      <c r="B13" s="18">
        <f>(B11/B8)/H9</f>
        <v>3.6918647999337252E-3</v>
      </c>
      <c r="C13" s="18">
        <f t="shared" ref="C13:D13" si="2">C11/C8</f>
        <v>3.7695354480845903E-3</v>
      </c>
      <c r="D13" s="18">
        <f t="shared" si="2"/>
        <v>3.3295585412667947E-3</v>
      </c>
      <c r="E13" s="18"/>
      <c r="F13" s="17">
        <f>AVERAGE(B13:D13)</f>
        <v>3.596986263095037E-3</v>
      </c>
    </row>
    <row r="14" spans="1:9" x14ac:dyDescent="0.25">
      <c r="A14" s="12" t="s">
        <v>7</v>
      </c>
      <c r="B14" s="18">
        <f>(B10/B8)/H9</f>
        <v>2.7252116643194432E-2</v>
      </c>
      <c r="C14" s="18">
        <f t="shared" ref="C14:D14" si="3">C10/C8</f>
        <v>2.885380048535275E-2</v>
      </c>
      <c r="D14" s="18">
        <f t="shared" si="3"/>
        <v>2.9334475324060683E-2</v>
      </c>
      <c r="E14" s="18"/>
      <c r="F14" s="19"/>
    </row>
    <row r="15" spans="1:9" x14ac:dyDescent="0.25">
      <c r="A15" s="12"/>
      <c r="B15" s="13"/>
      <c r="C15" s="13"/>
      <c r="D15" s="13"/>
      <c r="E15" s="13"/>
      <c r="F15" s="17"/>
    </row>
    <row r="16" spans="1:9" x14ac:dyDescent="0.25">
      <c r="A16" s="12" t="s">
        <v>2</v>
      </c>
      <c r="B16" s="13">
        <v>179</v>
      </c>
      <c r="C16" s="13">
        <v>1155</v>
      </c>
      <c r="D16" s="13">
        <v>101</v>
      </c>
      <c r="E16" s="13"/>
      <c r="F16" s="17"/>
    </row>
    <row r="17" spans="1:14" x14ac:dyDescent="0.25">
      <c r="A17" s="12" t="s">
        <v>5</v>
      </c>
      <c r="B17" s="21">
        <f>(B16/B8)/H9</f>
        <v>2.8174964791649405E-5</v>
      </c>
      <c r="C17" s="21">
        <f t="shared" ref="C17:D17" si="4">C16/C8</f>
        <v>4.7549401976079045E-5</v>
      </c>
      <c r="D17" s="21">
        <f t="shared" si="4"/>
        <v>2.5228091394315464E-6</v>
      </c>
      <c r="E17" s="21"/>
      <c r="F17" s="19">
        <f>AVERAGE(B17:D17)</f>
        <v>2.6082391969053334E-5</v>
      </c>
    </row>
    <row r="18" spans="1:14" x14ac:dyDescent="0.25">
      <c r="A18" s="2" t="s">
        <v>6</v>
      </c>
      <c r="B18" s="14">
        <f>89393/B5</f>
        <v>4.1969076603318445E-3</v>
      </c>
      <c r="C18" s="14">
        <f>89393/C5</f>
        <v>3.1577284532270239E-3</v>
      </c>
      <c r="D18" s="14">
        <f>280913/D5</f>
        <v>4.7614528447550569E-3</v>
      </c>
      <c r="E18" s="20"/>
      <c r="F18" s="19"/>
    </row>
    <row r="19" spans="1:14" x14ac:dyDescent="0.25">
      <c r="A19" s="12"/>
      <c r="B19" s="13"/>
      <c r="C19" s="13"/>
      <c r="D19" s="13"/>
      <c r="E19" s="13"/>
      <c r="F19" s="17"/>
    </row>
    <row r="20" spans="1:14" x14ac:dyDescent="0.25">
      <c r="A20" s="12" t="s">
        <v>0</v>
      </c>
      <c r="B20" s="13">
        <v>25724</v>
      </c>
      <c r="C20" s="13">
        <v>109459</v>
      </c>
      <c r="D20" s="13">
        <v>111331</v>
      </c>
      <c r="E20" s="13"/>
      <c r="F20" s="17"/>
    </row>
    <row r="21" spans="1:14" x14ac:dyDescent="0.25">
      <c r="A21" s="12" t="s">
        <v>10</v>
      </c>
      <c r="B21" s="16">
        <f>(B20/B8)/H9</f>
        <v>4.0490100240245207E-3</v>
      </c>
      <c r="C21" s="16">
        <f>C20/C8</f>
        <v>4.5062424163633211E-3</v>
      </c>
      <c r="D21" s="16">
        <f>D20/D8</f>
        <v>2.7808600425945889E-3</v>
      </c>
      <c r="E21" s="16"/>
      <c r="F21" s="17">
        <f>AVERAGE(B21:D21)</f>
        <v>3.7787041609941437E-3</v>
      </c>
    </row>
    <row r="22" spans="1:14" x14ac:dyDescent="0.25">
      <c r="A22" s="12"/>
      <c r="B22" s="18"/>
      <c r="C22" s="18"/>
      <c r="D22" s="18"/>
      <c r="E22" s="18"/>
      <c r="F22" s="17"/>
    </row>
    <row r="23" spans="1:14" x14ac:dyDescent="0.25">
      <c r="A23" s="12" t="s">
        <v>19</v>
      </c>
      <c r="B23" s="17">
        <f>D7+F13-F17+D21</f>
        <v>8.2517639137205719E-3</v>
      </c>
      <c r="C23" s="10"/>
      <c r="D23" s="10"/>
      <c r="E23" s="10"/>
      <c r="F23" s="16"/>
    </row>
    <row r="24" spans="1:14" x14ac:dyDescent="0.25">
      <c r="A24" s="10"/>
      <c r="B24" s="16"/>
      <c r="C24" s="16"/>
      <c r="D24" s="16"/>
      <c r="E24" s="16"/>
      <c r="F24" s="16"/>
      <c r="H24" s="7"/>
      <c r="L24" s="6"/>
    </row>
    <row r="25" spans="1:14" x14ac:dyDescent="0.25">
      <c r="A25" s="10"/>
      <c r="B25" s="10"/>
      <c r="C25" s="10"/>
      <c r="D25" s="10"/>
      <c r="E25" s="10"/>
      <c r="F25" s="10"/>
      <c r="H25" s="7"/>
      <c r="L25" s="22"/>
    </row>
    <row r="26" spans="1:14" x14ac:dyDescent="0.25">
      <c r="A26" s="10"/>
      <c r="B26" s="10"/>
      <c r="C26" s="10"/>
      <c r="D26" s="10"/>
      <c r="E26" s="10"/>
      <c r="F26" s="10"/>
      <c r="H26" s="7"/>
    </row>
    <row r="27" spans="1:14" x14ac:dyDescent="0.25">
      <c r="B27" s="10"/>
      <c r="C27" s="10"/>
      <c r="D27" s="10"/>
      <c r="E27" s="10"/>
      <c r="F27" s="10"/>
      <c r="G27" s="5"/>
      <c r="H27" s="7"/>
    </row>
    <row r="28" spans="1:14" x14ac:dyDescent="0.25">
      <c r="A28" s="11"/>
      <c r="B28" s="5"/>
      <c r="G28" s="5"/>
      <c r="H28" s="7"/>
    </row>
    <row r="29" spans="1:14" x14ac:dyDescent="0.25">
      <c r="A29" s="1"/>
      <c r="G29" s="5"/>
      <c r="H29" s="7"/>
    </row>
    <row r="30" spans="1:14" x14ac:dyDescent="0.25">
      <c r="A30" s="2"/>
      <c r="G30" s="5"/>
    </row>
    <row r="31" spans="1:14" x14ac:dyDescent="0.25">
      <c r="B31" s="4"/>
      <c r="C31" s="4"/>
      <c r="D31" s="4"/>
      <c r="E31" s="4"/>
      <c r="F31" s="4"/>
      <c r="G31" s="5"/>
      <c r="L31" s="3"/>
      <c r="N31" s="23"/>
    </row>
    <row r="32" spans="1:14" x14ac:dyDescent="0.25">
      <c r="A32" s="1"/>
      <c r="B32" s="4"/>
      <c r="C32" s="4"/>
      <c r="D32" s="4"/>
      <c r="E32" s="4"/>
      <c r="F32" s="4"/>
      <c r="G32" s="5"/>
    </row>
    <row r="33" spans="1:7" x14ac:dyDescent="0.25">
      <c r="A33" s="1"/>
      <c r="B33" s="4"/>
      <c r="C33" s="4"/>
      <c r="D33" s="4"/>
      <c r="E33" s="4"/>
      <c r="F33" s="4"/>
      <c r="G33" s="5"/>
    </row>
    <row r="34" spans="1:7" x14ac:dyDescent="0.25">
      <c r="A34" s="1"/>
      <c r="B34" s="4"/>
      <c r="C34" s="4"/>
      <c r="D34" s="4"/>
      <c r="E34" s="4"/>
      <c r="F34" s="4"/>
      <c r="G34" s="5"/>
    </row>
    <row r="35" spans="1:7" x14ac:dyDescent="0.25">
      <c r="A35" s="1"/>
      <c r="B35" s="4"/>
      <c r="C35" s="4"/>
      <c r="D35" s="4"/>
      <c r="E35" s="4"/>
      <c r="F35" s="4"/>
      <c r="G35" s="5"/>
    </row>
    <row r="36" spans="1:7" x14ac:dyDescent="0.25">
      <c r="A36" s="1"/>
      <c r="B36" s="4"/>
      <c r="C36" s="4"/>
      <c r="D36" s="4"/>
      <c r="E36" s="4"/>
      <c r="F36" s="4"/>
      <c r="G36" s="5"/>
    </row>
    <row r="37" spans="1:7" x14ac:dyDescent="0.25">
      <c r="A37" s="1"/>
      <c r="B37" s="4"/>
      <c r="C37" s="4"/>
      <c r="D37" s="4"/>
      <c r="E37" s="4"/>
      <c r="F37" s="4"/>
      <c r="G37" s="5"/>
    </row>
    <row r="38" spans="1:7" x14ac:dyDescent="0.25">
      <c r="A38" s="1"/>
      <c r="B38" s="4"/>
      <c r="C38" s="4"/>
      <c r="D38" s="4"/>
      <c r="E38" s="4"/>
      <c r="F38" s="4"/>
      <c r="G38" s="5"/>
    </row>
    <row r="39" spans="1:7" x14ac:dyDescent="0.25">
      <c r="A39" s="1"/>
      <c r="B39" s="4"/>
      <c r="C39" s="4"/>
      <c r="D39" s="4"/>
      <c r="E39" s="4"/>
      <c r="F39" s="4"/>
      <c r="G39" s="5"/>
    </row>
    <row r="40" spans="1:7" x14ac:dyDescent="0.25">
      <c r="A40" s="1"/>
      <c r="B40" s="4"/>
      <c r="C40" s="4"/>
      <c r="D40" s="4"/>
      <c r="E40" s="4"/>
      <c r="F40" s="4"/>
      <c r="G40" s="5"/>
    </row>
    <row r="41" spans="1:7" x14ac:dyDescent="0.25">
      <c r="A41" s="1"/>
      <c r="B41" s="4"/>
      <c r="C41" s="4"/>
      <c r="D41" s="4"/>
      <c r="E41" s="4"/>
      <c r="F41" s="4"/>
      <c r="G41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JPGL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2022-08-19T10:14:30Z</dcterms:modified>
</cp:coreProperties>
</file>