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Invesco/"/>
    </mc:Choice>
  </mc:AlternateContent>
  <xr:revisionPtr revIDLastSave="302" documentId="11_AD4D7A0C205A6B9A452FA8E75FDB70E25BDEDD8D" xr6:coauthVersionLast="47" xr6:coauthVersionMax="47" xr10:uidLastSave="{33E5D511-007A-421C-ACB6-F9DC1008A098}"/>
  <bookViews>
    <workbookView xWindow="4440" yWindow="3330" windowWidth="29385" windowHeight="16560" xr2:uid="{00000000-000D-0000-FFFF-FFFF00000000}"/>
  </bookViews>
  <sheets>
    <sheet name="Costs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I8" i="1"/>
  <c r="I15" i="1"/>
  <c r="I6" i="1"/>
  <c r="I4" i="1"/>
  <c r="D4" i="2"/>
  <c r="D13" i="2"/>
  <c r="D12" i="2"/>
  <c r="D11" i="2"/>
  <c r="D10" i="2"/>
  <c r="D9" i="2"/>
  <c r="D8" i="2"/>
  <c r="E4" i="1" s="1"/>
  <c r="E6" i="1" s="1"/>
  <c r="E8" i="1" s="1"/>
  <c r="D7" i="2"/>
  <c r="D6" i="2"/>
  <c r="D5" i="2"/>
  <c r="H4" i="1" s="1"/>
  <c r="H6" i="1" s="1"/>
  <c r="G13" i="1"/>
  <c r="G15" i="1" s="1"/>
  <c r="H13" i="1"/>
  <c r="H15" i="1" s="1"/>
  <c r="H17" i="1" s="1"/>
  <c r="G3" i="1"/>
  <c r="F15" i="1"/>
  <c r="G4" i="1"/>
  <c r="G6" i="1" s="1"/>
  <c r="F4" i="1"/>
  <c r="F6" i="1" s="1"/>
  <c r="F8" i="1" s="1"/>
  <c r="D4" i="1"/>
  <c r="D6" i="1" s="1"/>
  <c r="D8" i="1" s="1"/>
  <c r="C4" i="1"/>
  <c r="C6" i="1" s="1"/>
  <c r="C8" i="1" s="1"/>
  <c r="B4" i="1"/>
  <c r="B6" i="1" s="1"/>
  <c r="B8" i="1" s="1"/>
  <c r="H8" i="1" l="1"/>
  <c r="G8" i="1"/>
</calcChain>
</file>

<file path=xl/sharedStrings.xml><?xml version="1.0" encoding="utf-8"?>
<sst xmlns="http://schemas.openxmlformats.org/spreadsheetml/2006/main" count="19" uniqueCount="18">
  <si>
    <t>TER</t>
  </si>
  <si>
    <t>was 0,19%</t>
  </si>
  <si>
    <t>was 0,30%</t>
  </si>
  <si>
    <t>MSCI USA Gross</t>
  </si>
  <si>
    <t>Invesco MSCI USA</t>
  </si>
  <si>
    <t>Gross TD</t>
  </si>
  <si>
    <t>TD after costs</t>
  </si>
  <si>
    <t>Swap fee</t>
  </si>
  <si>
    <t>Operating expense</t>
  </si>
  <si>
    <t>https://etf.invesco.com/nl/institutional/en/product/invesco-msci-usa-ucits-etf-acc/performance</t>
  </si>
  <si>
    <t>Fiscal year (1-12)</t>
  </si>
  <si>
    <t>Average AUM</t>
  </si>
  <si>
    <t>! Fiscal year different from calendar year</t>
  </si>
  <si>
    <t>2018 can't find swap fee</t>
  </si>
  <si>
    <t>2021: can't find swap fee, got the number from the site</t>
  </si>
  <si>
    <t>Cost lowerings</t>
  </si>
  <si>
    <t>to 0,19%</t>
  </si>
  <si>
    <t>to 0,05%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</si>
</sst>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.0%"/>
    <numFmt numFmtId="165" formatCode="0.000%"/>
    <numFmt numFmtId="166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1" applyNumberFormat="1" applyFont="1"/>
    <xf numFmtId="10" fontId="0" fillId="0" borderId="0" xfId="1" applyNumberFormat="1" applyFont="1"/>
    <xf numFmtId="165" fontId="0" fillId="0" borderId="0" xfId="1" applyNumberFormat="1" applyFont="1"/>
    <xf numFmtId="166" fontId="0" fillId="0" borderId="0" xfId="2" applyNumberFormat="1" applyFont="1"/>
    <xf numFmtId="0" fontId="2" fillId="0" borderId="0" xfId="0" applyFont="1"/>
    <xf numFmtId="0" fontId="0" fillId="0" borderId="0" xfId="0" applyFont="1"/>
    <xf numFmtId="14" fontId="3" fillId="0" borderId="0" xfId="3" applyNumberFormat="1"/>
  </cellXfs>
  <cellStyles count="4">
    <cellStyle name="Hyperlink" xfId="3" builtinId="8"/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tf.invesco.com/nl/institutional/en/product/invesco-msci-usa-ucits-etf-acc/perform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zoomScale="115" zoomScaleNormal="115" workbookViewId="0">
      <selection activeCell="D21" sqref="D21"/>
    </sheetView>
  </sheetViews>
  <sheetFormatPr defaultRowHeight="15" x14ac:dyDescent="0.25"/>
  <cols>
    <col min="1" max="1" width="19.28515625" customWidth="1"/>
    <col min="2" max="2" width="11" customWidth="1"/>
    <col min="6" max="6" width="9.28515625" bestFit="1" customWidth="1"/>
    <col min="7" max="7" width="13.7109375" bestFit="1" customWidth="1"/>
    <col min="8" max="8" width="16.28515625" bestFit="1" customWidth="1"/>
    <col min="9" max="9" width="16.28515625" customWidth="1"/>
    <col min="11" max="11" width="20.140625" customWidth="1"/>
    <col min="12" max="12" width="13.42578125" customWidth="1"/>
  </cols>
  <sheetData>
    <row r="1" spans="1:13" x14ac:dyDescent="0.25">
      <c r="K1" s="8" t="s">
        <v>15</v>
      </c>
    </row>
    <row r="2" spans="1:13" x14ac:dyDescent="0.25">
      <c r="B2" s="8">
        <v>2014</v>
      </c>
      <c r="C2" s="8">
        <v>2015</v>
      </c>
      <c r="D2" s="8">
        <v>2016</v>
      </c>
      <c r="E2" s="8">
        <v>2017</v>
      </c>
      <c r="F2" s="8">
        <v>2018</v>
      </c>
      <c r="G2" s="8">
        <v>2019</v>
      </c>
      <c r="H2" s="8">
        <v>2020</v>
      </c>
      <c r="I2" s="8">
        <v>2021</v>
      </c>
      <c r="K2" s="3">
        <v>43102</v>
      </c>
      <c r="L2" t="s">
        <v>16</v>
      </c>
      <c r="M2" t="s">
        <v>2</v>
      </c>
    </row>
    <row r="3" spans="1:13" x14ac:dyDescent="0.25">
      <c r="A3" s="8" t="s">
        <v>0</v>
      </c>
      <c r="B3" s="1">
        <v>3.0000000000000001E-3</v>
      </c>
      <c r="C3" s="1">
        <v>3.0000000000000001E-3</v>
      </c>
      <c r="D3" s="1">
        <v>3.0000000000000001E-3</v>
      </c>
      <c r="E3" s="1">
        <v>3.0000000000000001E-3</v>
      </c>
      <c r="F3" s="1">
        <v>1.9E-3</v>
      </c>
      <c r="G3" s="5">
        <f>((5/12)*0.19%)+((7/12)*0.05%)</f>
        <v>1.0833333333333333E-3</v>
      </c>
      <c r="H3" s="1">
        <v>5.0000000000000001E-4</v>
      </c>
      <c r="I3" s="1">
        <v>5.0000000000000001E-4</v>
      </c>
      <c r="K3" s="3">
        <v>43613</v>
      </c>
      <c r="L3" t="s">
        <v>17</v>
      </c>
      <c r="M3" t="s">
        <v>1</v>
      </c>
    </row>
    <row r="4" spans="1:13" x14ac:dyDescent="0.25">
      <c r="A4" s="8" t="s">
        <v>4</v>
      </c>
      <c r="B4" s="1">
        <f>Performance!D11</f>
        <v>0.12684074625681874</v>
      </c>
      <c r="C4" s="1">
        <f>Performance!D10</f>
        <v>6.995604773747467E-3</v>
      </c>
      <c r="D4" s="1">
        <f>Performance!D9</f>
        <v>0.10907265815215068</v>
      </c>
      <c r="E4" s="1">
        <f>Performance!D8</f>
        <v>0.21178567239535101</v>
      </c>
      <c r="F4" s="1">
        <f>Performance!D7</f>
        <v>-4.6835068152760437E-2</v>
      </c>
      <c r="G4" s="1">
        <f>Performance!D6</f>
        <v>0.31472954457270352</v>
      </c>
      <c r="H4" s="1">
        <f>Performance!D5</f>
        <v>0.21262192668662605</v>
      </c>
      <c r="I4" s="1">
        <f>Performance!D4</f>
        <v>0.26859062176466281</v>
      </c>
    </row>
    <row r="5" spans="1:13" x14ac:dyDescent="0.25">
      <c r="A5" s="8" t="s">
        <v>3</v>
      </c>
      <c r="B5" s="1">
        <v>0.1336</v>
      </c>
      <c r="C5" s="1">
        <v>1.32E-2</v>
      </c>
      <c r="D5" s="1">
        <v>0.11609999999999999</v>
      </c>
      <c r="E5" s="1">
        <v>0.219</v>
      </c>
      <c r="F5" s="1">
        <v>-4.4999999999999998E-2</v>
      </c>
      <c r="G5" s="1">
        <v>0.31640000000000001</v>
      </c>
      <c r="H5" s="1">
        <v>0.2137</v>
      </c>
      <c r="I5" s="1">
        <v>0.2697</v>
      </c>
    </row>
    <row r="6" spans="1:13" x14ac:dyDescent="0.25">
      <c r="A6" s="8" t="s">
        <v>5</v>
      </c>
      <c r="B6" s="1">
        <f t="shared" ref="B6:G6" si="0">B5-B4</f>
        <v>6.7592537431812594E-3</v>
      </c>
      <c r="C6" s="1">
        <f t="shared" si="0"/>
        <v>6.2043952262525329E-3</v>
      </c>
      <c r="D6" s="1">
        <f t="shared" si="0"/>
        <v>7.027341847849311E-3</v>
      </c>
      <c r="E6" s="1">
        <f t="shared" si="0"/>
        <v>7.2143276046489901E-3</v>
      </c>
      <c r="F6" s="1">
        <f t="shared" si="0"/>
        <v>1.8350681527604384E-3</v>
      </c>
      <c r="G6" s="1">
        <f t="shared" si="0"/>
        <v>1.6704554272964911E-3</v>
      </c>
      <c r="H6" s="1">
        <f>H5-H4</f>
        <v>1.0780733133739506E-3</v>
      </c>
      <c r="I6" s="1">
        <f>I5-I4</f>
        <v>1.1093782353371884E-3</v>
      </c>
    </row>
    <row r="7" spans="1:13" x14ac:dyDescent="0.25">
      <c r="A7" s="8"/>
    </row>
    <row r="8" spans="1:13" x14ac:dyDescent="0.25">
      <c r="A8" s="8" t="s">
        <v>6</v>
      </c>
      <c r="B8" s="1">
        <f>B6-B3</f>
        <v>3.7592537431812593E-3</v>
      </c>
      <c r="C8" s="1">
        <f t="shared" ref="C8:F8" si="1">C6-C3</f>
        <v>3.2043952262525328E-3</v>
      </c>
      <c r="D8" s="1">
        <f t="shared" si="1"/>
        <v>4.027341847849311E-3</v>
      </c>
      <c r="E8" s="1">
        <f t="shared" si="1"/>
        <v>4.2143276046489901E-3</v>
      </c>
      <c r="F8" s="1">
        <f t="shared" si="1"/>
        <v>-6.4931847239561554E-5</v>
      </c>
      <c r="G8" s="1">
        <f>G6-G3-G17</f>
        <v>2.519384151813923E-4</v>
      </c>
      <c r="H8" s="1">
        <f>H6-H3-H17</f>
        <v>1.7456441276590744E-4</v>
      </c>
      <c r="I8" s="1">
        <f>I6-I3-I17</f>
        <v>2.0937823533718835E-4</v>
      </c>
    </row>
    <row r="9" spans="1:13" x14ac:dyDescent="0.25">
      <c r="B9" s="1"/>
      <c r="C9" s="1"/>
      <c r="D9" s="1"/>
      <c r="E9" s="1"/>
      <c r="F9" s="1"/>
      <c r="G9" s="1"/>
      <c r="H9" s="1"/>
      <c r="I9" s="1"/>
    </row>
    <row r="10" spans="1:13" x14ac:dyDescent="0.25">
      <c r="B10" s="1"/>
      <c r="C10" s="1"/>
      <c r="D10" s="1"/>
      <c r="E10" s="1"/>
      <c r="F10" s="1"/>
      <c r="G10" s="1"/>
      <c r="H10" s="1"/>
      <c r="I10" s="1"/>
    </row>
    <row r="11" spans="1:13" x14ac:dyDescent="0.25">
      <c r="B11" s="1"/>
      <c r="C11" s="1"/>
      <c r="D11" s="1"/>
      <c r="E11" s="1"/>
      <c r="F11" s="1"/>
      <c r="G11" s="1"/>
      <c r="H11" s="1"/>
      <c r="I11" s="1"/>
    </row>
    <row r="12" spans="1:13" x14ac:dyDescent="0.25">
      <c r="A12" s="8" t="s">
        <v>10</v>
      </c>
      <c r="G12" s="8">
        <v>2019</v>
      </c>
      <c r="H12" s="8">
        <v>2020</v>
      </c>
      <c r="I12" s="8">
        <v>2021</v>
      </c>
      <c r="K12" t="s">
        <v>12</v>
      </c>
    </row>
    <row r="13" spans="1:13" x14ac:dyDescent="0.25">
      <c r="A13" s="9" t="s">
        <v>0</v>
      </c>
      <c r="G13" s="5">
        <f>((6/12)*0.19%)+((6/12)*0.05%)</f>
        <v>1.2000000000000001E-3</v>
      </c>
      <c r="H13" s="1">
        <f>H3</f>
        <v>5.0000000000000001E-4</v>
      </c>
      <c r="I13" s="1">
        <v>5.0000000000000001E-4</v>
      </c>
      <c r="K13" t="s">
        <v>13</v>
      </c>
    </row>
    <row r="14" spans="1:13" x14ac:dyDescent="0.25">
      <c r="A14" t="s">
        <v>8</v>
      </c>
      <c r="B14" s="7"/>
      <c r="C14" s="7"/>
      <c r="D14" s="7"/>
      <c r="E14" s="7"/>
      <c r="F14" s="7"/>
      <c r="G14" s="7">
        <v>92199</v>
      </c>
      <c r="H14" s="7">
        <v>545356</v>
      </c>
      <c r="I14" s="7">
        <v>1308526</v>
      </c>
      <c r="K14" t="s">
        <v>14</v>
      </c>
    </row>
    <row r="15" spans="1:13" x14ac:dyDescent="0.25">
      <c r="A15" t="s">
        <v>11</v>
      </c>
      <c r="B15" s="7"/>
      <c r="C15" s="7"/>
      <c r="D15" s="7"/>
      <c r="E15" s="7"/>
      <c r="F15" s="7">
        <f>F14/F3</f>
        <v>0</v>
      </c>
      <c r="G15" s="7">
        <f>G14/G13</f>
        <v>76832500</v>
      </c>
      <c r="H15" s="7">
        <f>H14/H13</f>
        <v>1090712000</v>
      </c>
      <c r="I15" s="7">
        <f>I14/I13</f>
        <v>2617052000</v>
      </c>
    </row>
    <row r="16" spans="1:13" x14ac:dyDescent="0.25">
      <c r="A16" t="s">
        <v>7</v>
      </c>
      <c r="G16">
        <v>25753</v>
      </c>
      <c r="H16">
        <v>440112</v>
      </c>
    </row>
    <row r="17" spans="7:9" x14ac:dyDescent="0.25">
      <c r="G17" s="6">
        <f>G16/G15</f>
        <v>3.3518367878176552E-4</v>
      </c>
      <c r="H17" s="6">
        <f>H16/H15</f>
        <v>4.0350890060804318E-4</v>
      </c>
      <c r="I17" s="6">
        <v>4.0000000000000002E-4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E305-5D1D-495E-B105-DF0B155455C9}">
  <dimension ref="B2:D14"/>
  <sheetViews>
    <sheetView zoomScale="130" zoomScaleNormal="130" workbookViewId="0">
      <selection activeCell="D27" sqref="D27"/>
    </sheetView>
  </sheetViews>
  <sheetFormatPr defaultRowHeight="15" x14ac:dyDescent="0.25"/>
  <cols>
    <col min="2" max="2" width="13.7109375" customWidth="1"/>
    <col min="4" max="4" width="16.7109375" bestFit="1" customWidth="1"/>
  </cols>
  <sheetData>
    <row r="2" spans="2:4" x14ac:dyDescent="0.25">
      <c r="B2" s="10" t="s">
        <v>9</v>
      </c>
      <c r="D2" s="5"/>
    </row>
    <row r="4" spans="2:4" x14ac:dyDescent="0.25">
      <c r="B4" s="2">
        <v>44561</v>
      </c>
      <c r="C4">
        <v>133.43809999999999</v>
      </c>
      <c r="D4" s="4">
        <f t="shared" ref="D4:D13" si="0">(C4-C5)/C5</f>
        <v>0.26859062176466281</v>
      </c>
    </row>
    <row r="5" spans="2:4" x14ac:dyDescent="0.25">
      <c r="B5" s="2">
        <v>44196</v>
      </c>
      <c r="C5">
        <v>105.1861</v>
      </c>
      <c r="D5" s="4">
        <f t="shared" si="0"/>
        <v>0.21262192668662605</v>
      </c>
    </row>
    <row r="6" spans="2:4" x14ac:dyDescent="0.25">
      <c r="B6" s="2">
        <v>43830</v>
      </c>
      <c r="C6">
        <v>86.742699999999999</v>
      </c>
      <c r="D6" s="4">
        <f t="shared" si="0"/>
        <v>0.31472954457270352</v>
      </c>
    </row>
    <row r="7" spans="2:4" x14ac:dyDescent="0.25">
      <c r="B7" s="2">
        <v>43465</v>
      </c>
      <c r="C7">
        <v>65.977599999999995</v>
      </c>
      <c r="D7" s="4">
        <f t="shared" si="0"/>
        <v>-4.6835068152760437E-2</v>
      </c>
    </row>
    <row r="8" spans="2:4" x14ac:dyDescent="0.25">
      <c r="B8" s="2">
        <v>43098</v>
      </c>
      <c r="C8">
        <v>69.219499999999996</v>
      </c>
      <c r="D8" s="4">
        <f t="shared" si="0"/>
        <v>0.21178567239535101</v>
      </c>
    </row>
    <row r="9" spans="2:4" x14ac:dyDescent="0.25">
      <c r="B9" s="2">
        <v>42734</v>
      </c>
      <c r="C9">
        <v>57.121899999999997</v>
      </c>
      <c r="D9" s="4">
        <f t="shared" si="0"/>
        <v>0.10907265815215068</v>
      </c>
    </row>
    <row r="10" spans="2:4" x14ac:dyDescent="0.25">
      <c r="B10" s="2">
        <v>42369</v>
      </c>
      <c r="C10">
        <v>51.504199999999997</v>
      </c>
      <c r="D10" s="4">
        <f t="shared" si="0"/>
        <v>6.995604773747467E-3</v>
      </c>
    </row>
    <row r="11" spans="2:4" x14ac:dyDescent="0.25">
      <c r="B11" s="2">
        <v>42004</v>
      </c>
      <c r="C11">
        <v>51.1464</v>
      </c>
      <c r="D11" s="4">
        <f t="shared" si="0"/>
        <v>0.12684074625681874</v>
      </c>
    </row>
    <row r="12" spans="2:4" x14ac:dyDescent="0.25">
      <c r="B12" s="2">
        <v>41639</v>
      </c>
      <c r="C12">
        <v>45.389200000000002</v>
      </c>
      <c r="D12" s="4">
        <f t="shared" si="0"/>
        <v>0.31696885817164716</v>
      </c>
    </row>
    <row r="13" spans="2:4" x14ac:dyDescent="0.25">
      <c r="B13" s="2">
        <v>41274</v>
      </c>
      <c r="C13">
        <v>34.4649</v>
      </c>
      <c r="D13" s="4">
        <f t="shared" si="0"/>
        <v>0.14987255111300915</v>
      </c>
    </row>
    <row r="14" spans="2:4" x14ac:dyDescent="0.25">
      <c r="B14" s="2">
        <v>40907</v>
      </c>
      <c r="C14">
        <v>29.972799999999999</v>
      </c>
      <c r="D14" s="5"/>
    </row>
  </sheetData>
  <hyperlinks>
    <hyperlink ref="B2" r:id="rId1" xr:uid="{08E2F6A0-8937-45CA-A618-CD9A4AA3B3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Costs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2015-06-05T18:19:34Z</dcterms:created>
  <dcterms:modified xsi:type="dcterms:W3CDTF">2022-09-13T18:33:26Z</dcterms:modified>
</cp:coreProperties>
</file>