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"/>
    </mc:Choice>
  </mc:AlternateContent>
  <xr:revisionPtr revIDLastSave="336" documentId="11_F25DC773A252ABDACC104865891F55C05BDE58EC" xr6:coauthVersionLast="47" xr6:coauthVersionMax="47" xr10:uidLastSave="{3C479614-2B14-4BFF-A9FD-AD0F4B636114}"/>
  <bookViews>
    <workbookView xWindow="-120" yWindow="-120" windowWidth="518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37" i="1"/>
  <c r="F36" i="1"/>
  <c r="I37" i="1"/>
  <c r="J37" i="1" s="1"/>
  <c r="I36" i="1"/>
  <c r="J36" i="1" s="1"/>
  <c r="J38" i="1" s="1"/>
  <c r="F11" i="1" s="1"/>
  <c r="H38" i="1"/>
  <c r="F16" i="1"/>
  <c r="F13" i="1"/>
  <c r="F17" i="1"/>
  <c r="F18" i="1"/>
  <c r="F12" i="1"/>
  <c r="F30" i="1"/>
  <c r="F31" i="1"/>
  <c r="F32" i="1"/>
  <c r="F29" i="1"/>
  <c r="H33" i="1"/>
  <c r="I30" i="1" s="1"/>
  <c r="J30" i="1" l="1"/>
  <c r="I31" i="1"/>
  <c r="J31" i="1" s="1"/>
  <c r="I29" i="1"/>
  <c r="J29" i="1" s="1"/>
  <c r="I32" i="1"/>
  <c r="J32" i="1" s="1"/>
  <c r="J33" i="1" l="1"/>
  <c r="F15" i="1" s="1"/>
  <c r="D5" i="1"/>
  <c r="G11" i="1" s="1"/>
  <c r="D6" i="1"/>
  <c r="D7" i="1"/>
  <c r="D4" i="1"/>
  <c r="G14" i="1" s="1"/>
  <c r="G18" i="1" l="1"/>
  <c r="G17" i="1"/>
  <c r="G16" i="1"/>
  <c r="G13" i="1"/>
  <c r="G12" i="1"/>
  <c r="G15" i="1"/>
</calcChain>
</file>

<file path=xl/sharedStrings.xml><?xml version="1.0" encoding="utf-8"?>
<sst xmlns="http://schemas.openxmlformats.org/spreadsheetml/2006/main" count="52" uniqueCount="40">
  <si>
    <t>Nederlands</t>
  </si>
  <si>
    <t>Amerikaans</t>
  </si>
  <si>
    <t>Iers*</t>
  </si>
  <si>
    <t>Iers</t>
  </si>
  <si>
    <t>Lekkage</t>
  </si>
  <si>
    <t>TER</t>
  </si>
  <si>
    <t>ITK</t>
  </si>
  <si>
    <t>SCOH</t>
  </si>
  <si>
    <t>Bruto dividend</t>
  </si>
  <si>
    <t>Lekkage kosten</t>
  </si>
  <si>
    <t>Totaal</t>
  </si>
  <si>
    <t>Lending</t>
  </si>
  <si>
    <t>VWCG</t>
  </si>
  <si>
    <t>VGEK</t>
  </si>
  <si>
    <t>VJPA</t>
  </si>
  <si>
    <t>Percentage</t>
  </si>
  <si>
    <t>Fonds</t>
  </si>
  <si>
    <t>Cap</t>
  </si>
  <si>
    <t>Kosten</t>
  </si>
  <si>
    <t>Invesco/Vanguard</t>
  </si>
  <si>
    <t>Totaal zonder lek</t>
  </si>
  <si>
    <t>Totale kosten</t>
  </si>
  <si>
    <t>Vanguard VEVE</t>
  </si>
  <si>
    <t>Northern Trust NTWC</t>
  </si>
  <si>
    <t>Nationale Nederlanden NNDM</t>
  </si>
  <si>
    <t>iShares IWDA</t>
  </si>
  <si>
    <t>Actiam ADIAW</t>
  </si>
  <si>
    <t>VTI-VXUS</t>
  </si>
  <si>
    <t>VTI</t>
  </si>
  <si>
    <t>VXUS</t>
  </si>
  <si>
    <t>Vanguard VTI-VXUS</t>
  </si>
  <si>
    <t>gegroepeerde staaf</t>
  </si>
  <si>
    <t>as omgekeerde volgorde</t>
  </si>
  <si>
    <t>label einde buitenkant</t>
  </si>
  <si>
    <t>titel weg</t>
  </si>
  <si>
    <t>as weg</t>
  </si>
  <si>
    <t>rastlijnen weg</t>
  </si>
  <si>
    <t>spacing 100%</t>
  </si>
  <si>
    <t>Opmaak</t>
  </si>
  <si>
    <t>VanEck TGET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</si>
</sst>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9" fontId="0" fillId="0" borderId="0" xfId="2" applyFont="1"/>
    <xf numFmtId="10" fontId="0" fillId="0" borderId="0" xfId="2" applyNumberFormat="1" applyFont="1"/>
    <xf numFmtId="164" fontId="0" fillId="0" borderId="0" xfId="0" applyNumberFormat="1"/>
    <xf numFmtId="0" fontId="2" fillId="0" borderId="0" xfId="0" applyFont="1"/>
    <xf numFmtId="0" fontId="0" fillId="0" borderId="0" xfId="0" applyFont="1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</cellXfs>
  <cellStyles count="3">
    <cellStyle name="Komma" xfId="1" builtinId="3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Sheet1!$B$11:$B$18</c:f>
              <c:strCache>
                <c:ptCount val="8"/>
                <c:pt idx="0">
                  <c:v>Vanguard VTI-VXUS</c:v>
                </c:pt>
                <c:pt idx="1">
                  <c:v>Actiam ADIAW</c:v>
                </c:pt>
                <c:pt idx="2">
                  <c:v>Northern Trust NTWC</c:v>
                </c:pt>
                <c:pt idx="3">
                  <c:v>VanEck TGET</c:v>
                </c:pt>
                <c:pt idx="4">
                  <c:v>Invesco/Vanguard</c:v>
                </c:pt>
                <c:pt idx="5">
                  <c:v>Nationale Nederlanden NNDM</c:v>
                </c:pt>
                <c:pt idx="6">
                  <c:v>Vanguard VEVE</c:v>
                </c:pt>
                <c:pt idx="7">
                  <c:v>iShares IWDA</c:v>
                </c:pt>
              </c:strCache>
            </c:strRef>
          </c:cat>
          <c:val>
            <c:numRef>
              <c:f>Sheet1!$G$11:$G$18</c:f>
              <c:numCache>
                <c:formatCode>0.00%</c:formatCode>
                <c:ptCount val="8"/>
                <c:pt idx="0">
                  <c:v>1.3432337568561506E-3</c:v>
                </c:pt>
                <c:pt idx="1">
                  <c:v>1.3258000000000002E-3</c:v>
                </c:pt>
                <c:pt idx="2">
                  <c:v>2.1557999999999998E-3</c:v>
                </c:pt>
                <c:pt idx="3">
                  <c:v>2.2307999999999998E-3</c:v>
                </c:pt>
                <c:pt idx="4">
                  <c:v>2.4563327507945085E-3</c:v>
                </c:pt>
                <c:pt idx="5">
                  <c:v>2.4258000000000001E-3</c:v>
                </c:pt>
                <c:pt idx="6">
                  <c:v>4.64E-3</c:v>
                </c:pt>
                <c:pt idx="7">
                  <c:v>5.2199999999999998E-3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9-4E95-951C-BCC06C4C3E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40941808"/>
        <c:axId val="540941152"/>
      </c:barChart>
      <c:catAx>
        <c:axId val="540941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0941152"/>
        <c:crosses val="autoZero"/>
        <c:auto val="1"/>
        <c:lblAlgn val="ctr"/>
        <c:lblOffset val="100"/>
        <c:noMultiLvlLbl val="0"/>
      </c:catAx>
      <c:valAx>
        <c:axId val="540941152"/>
        <c:scaling>
          <c:orientation val="minMax"/>
        </c:scaling>
        <c:delete val="1"/>
        <c:axPos val="t"/>
        <c:numFmt formatCode="0.00%" sourceLinked="1"/>
        <c:majorTickMark val="none"/>
        <c:minorTickMark val="none"/>
        <c:tickLblPos val="nextTo"/>
        <c:crossAx val="5409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376858</xdr:colOff>
      <xdr:row>18</xdr:row>
      <xdr:rowOff>28161</xdr:rowOff>
    </xdr:from>
    <xdr:to>
      <xdr:col>21</xdr:col>
      <xdr:colOff>505238</xdr:colOff>
      <xdr:row>38</xdr:row>
      <xdr:rowOff>8283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4339CF9-66D5-415B-87B4-CEDA6D85D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9"/>
  <sheetViews>
    <sheetView tabSelected="1" zoomScale="145" zoomScaleNormal="145" workbookViewId="0">
      <selection activeCell="C2" sqref="C2"/>
    </sheetView>
  </sheetViews>
  <sheetFormatPr defaultRowHeight="15" x14ac:dyDescent="0.25"/>
  <cols>
    <col min="2" max="2" width="19.42578125" customWidth="1"/>
    <col min="3" max="7" width="15.7109375" customWidth="1"/>
    <col min="8" max="8" width="14.85546875" bestFit="1" customWidth="1"/>
    <col min="9" max="9" width="11.85546875" customWidth="1"/>
  </cols>
  <sheetData>
    <row r="1" spans="2:7" x14ac:dyDescent="0.25">
      <c r="B1" s="5" t="s">
        <v>8</v>
      </c>
      <c r="C1" s="1">
        <v>2.8000000000000001E-2</v>
      </c>
    </row>
    <row r="3" spans="2:7" x14ac:dyDescent="0.25">
      <c r="C3" s="5" t="s">
        <v>4</v>
      </c>
      <c r="D3" s="5" t="s">
        <v>9</v>
      </c>
    </row>
    <row r="4" spans="2:7" x14ac:dyDescent="0.25">
      <c r="B4" s="5" t="s">
        <v>0</v>
      </c>
      <c r="C4" s="3">
        <v>7.3500000000000006E-3</v>
      </c>
      <c r="D4" s="4">
        <f>C4*$C$1</f>
        <v>2.0580000000000002E-4</v>
      </c>
    </row>
    <row r="5" spans="2:7" x14ac:dyDescent="0.25">
      <c r="B5" s="5" t="s">
        <v>1</v>
      </c>
      <c r="C5" s="3">
        <v>4.5999999999999999E-2</v>
      </c>
      <c r="D5" s="4">
        <f t="shared" ref="D5:D7" si="0">C5*$C$1</f>
        <v>1.2880000000000001E-3</v>
      </c>
      <c r="E5" s="1"/>
    </row>
    <row r="6" spans="2:7" x14ac:dyDescent="0.25">
      <c r="B6" s="5" t="s">
        <v>2</v>
      </c>
      <c r="C6" s="3">
        <v>5.16E-2</v>
      </c>
      <c r="D6" s="4">
        <f t="shared" si="0"/>
        <v>1.4448E-3</v>
      </c>
    </row>
    <row r="7" spans="2:7" x14ac:dyDescent="0.25">
      <c r="B7" s="5" t="s">
        <v>3</v>
      </c>
      <c r="C7" s="3">
        <v>0.12</v>
      </c>
      <c r="D7" s="4">
        <f t="shared" si="0"/>
        <v>3.3600000000000001E-3</v>
      </c>
    </row>
    <row r="8" spans="2:7" x14ac:dyDescent="0.25">
      <c r="C8" s="3"/>
    </row>
    <row r="9" spans="2:7" x14ac:dyDescent="0.25">
      <c r="C9" s="3"/>
    </row>
    <row r="10" spans="2:7" x14ac:dyDescent="0.25">
      <c r="B10" s="5" t="s">
        <v>16</v>
      </c>
      <c r="C10" s="5" t="s">
        <v>5</v>
      </c>
      <c r="D10" s="5" t="s">
        <v>6</v>
      </c>
      <c r="E10" s="5" t="s">
        <v>11</v>
      </c>
      <c r="F10" s="5" t="s">
        <v>20</v>
      </c>
      <c r="G10" s="5" t="s">
        <v>21</v>
      </c>
    </row>
    <row r="11" spans="2:7" x14ac:dyDescent="0.25">
      <c r="B11" s="6" t="s">
        <v>30</v>
      </c>
      <c r="C11" s="4"/>
      <c r="D11" s="4"/>
      <c r="E11" s="4"/>
      <c r="F11" s="4">
        <f>$J$38</f>
        <v>5.5233756856150531E-5</v>
      </c>
      <c r="G11" s="1">
        <f>F11+$D$5</f>
        <v>1.3432337568561506E-3</v>
      </c>
    </row>
    <row r="12" spans="2:7" x14ac:dyDescent="0.25">
      <c r="B12" s="6" t="s">
        <v>26</v>
      </c>
      <c r="C12" s="4">
        <v>8.0000000000000004E-4</v>
      </c>
      <c r="D12" s="4">
        <v>3.2000000000000003E-4</v>
      </c>
      <c r="E12" s="4"/>
      <c r="F12" s="4">
        <f>SUM(C12:E12)</f>
        <v>1.1200000000000001E-3</v>
      </c>
      <c r="G12" s="1">
        <f>F12+$D$4</f>
        <v>1.3258000000000002E-3</v>
      </c>
    </row>
    <row r="13" spans="2:7" x14ac:dyDescent="0.25">
      <c r="B13" s="6" t="s">
        <v>23</v>
      </c>
      <c r="C13" s="4">
        <v>1.5E-3</v>
      </c>
      <c r="D13" s="4">
        <v>4.4999999999999999E-4</v>
      </c>
      <c r="E13" s="4"/>
      <c r="F13" s="4">
        <f>SUM(C13:E13)</f>
        <v>1.9499999999999999E-3</v>
      </c>
      <c r="G13" s="1">
        <f>F13+$D$4</f>
        <v>2.1557999999999998E-3</v>
      </c>
    </row>
    <row r="14" spans="2:7" x14ac:dyDescent="0.25">
      <c r="B14" s="6" t="s">
        <v>39</v>
      </c>
      <c r="C14" s="4">
        <v>1.9E-3</v>
      </c>
      <c r="D14" s="4">
        <v>1.25E-4</v>
      </c>
      <c r="E14" s="4"/>
      <c r="F14" s="4">
        <f>SUM(C14:E14)</f>
        <v>2.0249999999999999E-3</v>
      </c>
      <c r="G14" s="1">
        <f>F14+$D$4</f>
        <v>2.2307999999999998E-3</v>
      </c>
    </row>
    <row r="15" spans="2:7" x14ac:dyDescent="0.25">
      <c r="B15" s="6" t="s">
        <v>19</v>
      </c>
      <c r="C15" s="4"/>
      <c r="D15" s="4"/>
      <c r="E15" s="4"/>
      <c r="F15" s="4">
        <f>$J$33</f>
        <v>1.0115327507945085E-3</v>
      </c>
      <c r="G15" s="1">
        <f>F15+$D$6</f>
        <v>2.4563327507945085E-3</v>
      </c>
    </row>
    <row r="16" spans="2:7" x14ac:dyDescent="0.25">
      <c r="B16" s="6" t="s">
        <v>24</v>
      </c>
      <c r="C16" s="4">
        <v>1.75E-3</v>
      </c>
      <c r="D16" s="4">
        <v>4.6999999999999999E-4</v>
      </c>
      <c r="E16" s="4"/>
      <c r="F16" s="4">
        <f>SUM(C16:E16)</f>
        <v>2.2200000000000002E-3</v>
      </c>
      <c r="G16" s="1">
        <f>F16+$D$4</f>
        <v>2.4258000000000001E-3</v>
      </c>
    </row>
    <row r="17" spans="2:10" x14ac:dyDescent="0.25">
      <c r="B17" s="6" t="s">
        <v>22</v>
      </c>
      <c r="C17" s="4">
        <v>1.1999999999999999E-3</v>
      </c>
      <c r="D17" s="4">
        <v>2.0000000000000001E-4</v>
      </c>
      <c r="E17" s="4">
        <v>-1.2E-4</v>
      </c>
      <c r="F17" s="4">
        <f>SUM(C17:E17)</f>
        <v>1.2799999999999999E-3</v>
      </c>
      <c r="G17" s="1">
        <f>F17+$D$7</f>
        <v>4.64E-3</v>
      </c>
    </row>
    <row r="18" spans="2:10" x14ac:dyDescent="0.25">
      <c r="B18" s="6" t="s">
        <v>25</v>
      </c>
      <c r="C18" s="4">
        <v>2E-3</v>
      </c>
      <c r="D18" s="4">
        <v>1.2999999999999999E-4</v>
      </c>
      <c r="E18" s="4">
        <v>-2.7E-4</v>
      </c>
      <c r="F18" s="4">
        <f>SUM(C18:E18)</f>
        <v>1.8599999999999999E-3</v>
      </c>
      <c r="G18" s="1">
        <f>F18+$D$7</f>
        <v>5.2199999999999998E-3</v>
      </c>
    </row>
    <row r="20" spans="2:10" x14ac:dyDescent="0.25">
      <c r="C20" s="1"/>
      <c r="E20" s="1"/>
      <c r="F20" s="1"/>
      <c r="G20" s="4"/>
    </row>
    <row r="26" spans="2:10" x14ac:dyDescent="0.25">
      <c r="B26" s="5" t="s">
        <v>19</v>
      </c>
    </row>
    <row r="28" spans="2:10" x14ac:dyDescent="0.25">
      <c r="B28" s="5" t="s">
        <v>16</v>
      </c>
      <c r="C28" s="5" t="s">
        <v>5</v>
      </c>
      <c r="D28" s="5" t="s">
        <v>6</v>
      </c>
      <c r="E28" s="5" t="s">
        <v>11</v>
      </c>
      <c r="F28" s="5" t="s">
        <v>10</v>
      </c>
      <c r="G28" s="5"/>
      <c r="H28" s="5" t="s">
        <v>17</v>
      </c>
      <c r="I28" s="5" t="s">
        <v>15</v>
      </c>
      <c r="J28" s="5" t="s">
        <v>18</v>
      </c>
    </row>
    <row r="29" spans="2:10" x14ac:dyDescent="0.25">
      <c r="B29" t="s">
        <v>7</v>
      </c>
      <c r="C29" s="4">
        <v>8.9999999999999998E-4</v>
      </c>
      <c r="D29" s="4"/>
      <c r="E29" s="4"/>
      <c r="F29" s="4">
        <f>SUM(C29:E29)</f>
        <v>8.9999999999999998E-4</v>
      </c>
      <c r="H29" s="7">
        <v>39012154.270000003</v>
      </c>
      <c r="I29" s="2">
        <f>H29/$H$33</f>
        <v>0.67046048706901906</v>
      </c>
      <c r="J29" s="4">
        <f>F29*I29</f>
        <v>6.0341443836211715E-4</v>
      </c>
    </row>
    <row r="30" spans="2:10" x14ac:dyDescent="0.25">
      <c r="B30" t="s">
        <v>12</v>
      </c>
      <c r="C30" s="4">
        <v>1E-3</v>
      </c>
      <c r="D30" s="4">
        <v>2.9999999999999997E-4</v>
      </c>
      <c r="E30" s="4">
        <v>-2.5000000000000001E-4</v>
      </c>
      <c r="F30" s="4">
        <f t="shared" ref="F30:F32" si="1">SUM(C30:E30)</f>
        <v>1.0499999999999999E-3</v>
      </c>
      <c r="H30" s="7">
        <v>11313077</v>
      </c>
      <c r="I30" s="2">
        <f t="shared" ref="I30:I32" si="2">H30/$H$33</f>
        <v>0.19442584644709282</v>
      </c>
      <c r="J30" s="4">
        <f t="shared" ref="J30:J32" si="3">F30*I30</f>
        <v>2.0414713876944744E-4</v>
      </c>
    </row>
    <row r="31" spans="2:10" x14ac:dyDescent="0.25">
      <c r="B31" t="s">
        <v>13</v>
      </c>
      <c r="C31" s="4">
        <v>1.5E-3</v>
      </c>
      <c r="D31" s="4">
        <v>2.9999999999999997E-4</v>
      </c>
      <c r="E31" s="4">
        <v>-3.3E-4</v>
      </c>
      <c r="F31" s="4">
        <f t="shared" si="1"/>
        <v>1.47E-3</v>
      </c>
      <c r="H31" s="7">
        <v>3411321</v>
      </c>
      <c r="I31" s="2">
        <f t="shared" si="2"/>
        <v>5.8626753174909278E-2</v>
      </c>
      <c r="J31" s="4">
        <f t="shared" si="3"/>
        <v>8.6181327167116634E-5</v>
      </c>
    </row>
    <row r="32" spans="2:10" x14ac:dyDescent="0.25">
      <c r="B32" t="s">
        <v>14</v>
      </c>
      <c r="C32" s="4">
        <v>1.5E-3</v>
      </c>
      <c r="D32" s="4">
        <v>2.0000000000000001E-4</v>
      </c>
      <c r="E32" s="4">
        <v>-1.6000000000000001E-4</v>
      </c>
      <c r="F32" s="4">
        <f t="shared" si="1"/>
        <v>1.5400000000000001E-3</v>
      </c>
      <c r="H32" s="7">
        <v>4450552</v>
      </c>
      <c r="I32" s="2">
        <f t="shared" si="2"/>
        <v>7.6486913308978791E-2</v>
      </c>
      <c r="J32" s="4">
        <f t="shared" si="3"/>
        <v>1.1778984649582735E-4</v>
      </c>
    </row>
    <row r="33" spans="2:13" x14ac:dyDescent="0.25">
      <c r="H33" s="7">
        <f>SUM(H29:H32)</f>
        <v>58187104.270000003</v>
      </c>
      <c r="J33" s="4">
        <f>SUM(J29:J32)</f>
        <v>1.0115327507945085E-3</v>
      </c>
    </row>
    <row r="35" spans="2:13" x14ac:dyDescent="0.25">
      <c r="B35" s="5" t="s">
        <v>27</v>
      </c>
      <c r="C35" s="5" t="s">
        <v>5</v>
      </c>
      <c r="D35" s="5" t="s">
        <v>6</v>
      </c>
      <c r="E35" s="5" t="s">
        <v>11</v>
      </c>
      <c r="F35" s="5" t="s">
        <v>10</v>
      </c>
      <c r="G35" s="5"/>
      <c r="H35" s="5" t="s">
        <v>17</v>
      </c>
      <c r="I35" s="5" t="s">
        <v>15</v>
      </c>
      <c r="J35" s="5" t="s">
        <v>18</v>
      </c>
    </row>
    <row r="36" spans="2:13" x14ac:dyDescent="0.25">
      <c r="B36" t="s">
        <v>28</v>
      </c>
      <c r="C36" s="1">
        <v>2.9999999999999997E-4</v>
      </c>
      <c r="E36" s="1">
        <v>-3.6999999999999999E-4</v>
      </c>
      <c r="F36" s="1">
        <f>SUM(C36:E36)</f>
        <v>-7.0000000000000021E-5</v>
      </c>
      <c r="H36" s="8">
        <v>44358982</v>
      </c>
      <c r="I36" s="2">
        <f>H36/$H$38</f>
        <v>0.58255414381283166</v>
      </c>
      <c r="J36" s="1">
        <f>F36*I36</f>
        <v>-4.0778790066898231E-5</v>
      </c>
    </row>
    <row r="37" spans="2:13" x14ac:dyDescent="0.25">
      <c r="B37" t="s">
        <v>29</v>
      </c>
      <c r="C37" s="1">
        <v>8.0000000000000004E-4</v>
      </c>
      <c r="E37" s="1">
        <v>-5.6999999999999998E-4</v>
      </c>
      <c r="F37" s="1">
        <f>SUM(C37:E37)</f>
        <v>2.3000000000000006E-4</v>
      </c>
      <c r="H37" s="8">
        <v>31786699</v>
      </c>
      <c r="I37" s="2">
        <f>H37/$H$38</f>
        <v>0.4174458561871684</v>
      </c>
      <c r="J37" s="1">
        <f>F37*I37</f>
        <v>9.6012546923048762E-5</v>
      </c>
    </row>
    <row r="38" spans="2:13" x14ac:dyDescent="0.25">
      <c r="H38" s="9">
        <f>SUM(H36:H37)</f>
        <v>76145681</v>
      </c>
      <c r="J38" s="1">
        <f>SUM(J36:J37)</f>
        <v>5.5233756856150531E-5</v>
      </c>
    </row>
    <row r="42" spans="2:13" x14ac:dyDescent="0.25">
      <c r="M42" s="5" t="s">
        <v>38</v>
      </c>
    </row>
    <row r="43" spans="2:13" x14ac:dyDescent="0.25">
      <c r="M43" t="s">
        <v>31</v>
      </c>
    </row>
    <row r="44" spans="2:13" x14ac:dyDescent="0.25">
      <c r="M44" t="s">
        <v>32</v>
      </c>
    </row>
    <row r="45" spans="2:13" x14ac:dyDescent="0.25">
      <c r="M45" t="s">
        <v>33</v>
      </c>
    </row>
    <row r="46" spans="2:13" x14ac:dyDescent="0.25">
      <c r="M46" t="s">
        <v>34</v>
      </c>
    </row>
    <row r="47" spans="2:13" x14ac:dyDescent="0.25">
      <c r="M47" t="s">
        <v>35</v>
      </c>
    </row>
    <row r="48" spans="2:13" x14ac:dyDescent="0.25">
      <c r="M48" t="s">
        <v>36</v>
      </c>
    </row>
    <row r="49" spans="13:13" x14ac:dyDescent="0.25">
      <c r="M49" t="s">
        <v>37</v>
      </c>
    </row>
  </sheetData>
  <sortState xmlns:xlrd2="http://schemas.microsoft.com/office/spreadsheetml/2017/richdata2" ref="B11:G18">
    <sortCondition ref="G11:G18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2015-06-05T18:17:20Z</dcterms:created>
  <dcterms:modified xsi:type="dcterms:W3CDTF">2021-09-07T18:26:49Z</dcterms:modified>
</cp:coreProperties>
</file>