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25600" windowHeight="15480" tabRatio="500"/>
  </bookViews>
  <sheets>
    <sheet name="Maximum Load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3" i="1" l="1"/>
  <c r="G32" i="1"/>
  <c r="G31" i="1"/>
  <c r="D33" i="1"/>
  <c r="D32" i="1"/>
  <c r="D31" i="1"/>
  <c r="B36" i="1"/>
  <c r="B35" i="1"/>
  <c r="B34" i="1"/>
  <c r="B33" i="1"/>
  <c r="B32" i="1"/>
  <c r="B14" i="1"/>
  <c r="B27" i="1"/>
  <c r="B26" i="1"/>
  <c r="B25" i="1"/>
  <c r="B21" i="1"/>
  <c r="B16" i="1"/>
  <c r="G13" i="1"/>
  <c r="G12" i="1"/>
  <c r="G11" i="1"/>
  <c r="B17" i="1"/>
  <c r="B18" i="1"/>
  <c r="B20" i="1"/>
  <c r="B22" i="1"/>
  <c r="B23" i="1"/>
  <c r="B13" i="1"/>
  <c r="B10" i="1"/>
  <c r="B6" i="1"/>
</calcChain>
</file>

<file path=xl/sharedStrings.xml><?xml version="1.0" encoding="utf-8"?>
<sst xmlns="http://schemas.openxmlformats.org/spreadsheetml/2006/main" count="55" uniqueCount="43">
  <si>
    <t>Instanteous power meter</t>
  </si>
  <si>
    <t>Breaker size</t>
  </si>
  <si>
    <t>A</t>
  </si>
  <si>
    <t>phases</t>
  </si>
  <si>
    <t>Total amps</t>
  </si>
  <si>
    <t>Nom. Voltage</t>
  </si>
  <si>
    <t>V</t>
  </si>
  <si>
    <t>Maximum draw</t>
  </si>
  <si>
    <t>Meter pulse rate</t>
  </si>
  <si>
    <t>800 per 1KWh</t>
  </si>
  <si>
    <t>Maximum P.P.S.</t>
  </si>
  <si>
    <t>PPHour</t>
  </si>
  <si>
    <t>PPMminute</t>
  </si>
  <si>
    <t>PPSecond</t>
  </si>
  <si>
    <t>Reverse</t>
  </si>
  <si>
    <t>800/1000</t>
  </si>
  <si>
    <t>P/Wh</t>
  </si>
  <si>
    <t>W</t>
  </si>
  <si>
    <t>*** Assuming PFC of 1.0 ***</t>
  </si>
  <si>
    <t>The maximum load the board will support is 72,000W</t>
  </si>
  <si>
    <t>If we draw 72,000W for 1 hour that's 72,000Wh</t>
  </si>
  <si>
    <t>Which is the same as 72kWh</t>
  </si>
  <si>
    <t>For every 1kWh the meter produces 800 pulses</t>
  </si>
  <si>
    <t>So for 72kWh it produces 800 * 72 pulses</t>
  </si>
  <si>
    <t>&lt;- pulses in an hour</t>
  </si>
  <si>
    <t>&lt;- pulses in a minute</t>
  </si>
  <si>
    <t>&lt;- pulses in a second</t>
  </si>
  <si>
    <t>Wh/sec</t>
  </si>
  <si>
    <t>Wh/min</t>
  </si>
  <si>
    <t>Wh/h</t>
  </si>
  <si>
    <t xml:space="preserve">Reads as If we drew 20Wh in one second -&gt; </t>
  </si>
  <si>
    <t>that is the energy consumed by a 20W load over one hour; but consumed in 1 second</t>
  </si>
  <si>
    <t>that is the energy consumed by a 1200W load over one hour; but consumed in 1 minute</t>
  </si>
  <si>
    <t>that is the energy consumed by a 72000W load over one hour; but consumed in 1 hour</t>
  </si>
  <si>
    <t>Timing</t>
  </si>
  <si>
    <t>PPSec</t>
  </si>
  <si>
    <t>sec/Pulse</t>
  </si>
  <si>
    <t>mS between pulses</t>
  </si>
  <si>
    <t>Wh/P</t>
  </si>
  <si>
    <t>Measured</t>
  </si>
  <si>
    <t>PPMinute</t>
  </si>
  <si>
    <t>Wh/Min</t>
  </si>
  <si>
    <t>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</si>
</sst>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quotePrefix="1"/>
    <xf numFmtId="0" fontId="0" fillId="0" borderId="0" xfId="0" quotePrefix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6"/>
  <sheetViews>
    <sheetView tabSelected="1" workbookViewId="0">
      <selection activeCell="N13" sqref="N13"/>
    </sheetView>
  </sheetViews>
  <sheetFormatPr baseColWidth="10" defaultRowHeight="15" x14ac:dyDescent="0"/>
  <cols>
    <col min="1" max="1" width="21.83203125" bestFit="1" customWidth="1"/>
    <col min="3" max="3" width="14" bestFit="1" customWidth="1"/>
  </cols>
  <sheetData>
    <row r="2" spans="1:8">
      <c r="A2" t="s">
        <v>0</v>
      </c>
    </row>
    <row r="4" spans="1:8">
      <c r="A4" t="s">
        <v>1</v>
      </c>
      <c r="B4">
        <v>100</v>
      </c>
      <c r="C4" t="s">
        <v>2</v>
      </c>
    </row>
    <row r="5" spans="1:8">
      <c r="A5" t="s">
        <v>3</v>
      </c>
      <c r="B5">
        <v>3</v>
      </c>
      <c r="G5" t="s">
        <v>19</v>
      </c>
    </row>
    <row r="6" spans="1:8" ht="16" thickBot="1">
      <c r="A6" t="s">
        <v>4</v>
      </c>
      <c r="B6" s="1">
        <f>B5*B4</f>
        <v>300</v>
      </c>
      <c r="C6" t="s">
        <v>2</v>
      </c>
      <c r="G6" t="s">
        <v>20</v>
      </c>
    </row>
    <row r="7" spans="1:8" ht="16" thickTop="1">
      <c r="G7" t="s">
        <v>21</v>
      </c>
    </row>
    <row r="8" spans="1:8">
      <c r="A8" t="s">
        <v>5</v>
      </c>
      <c r="B8">
        <v>240</v>
      </c>
      <c r="C8" t="s">
        <v>6</v>
      </c>
    </row>
    <row r="9" spans="1:8">
      <c r="G9" t="s">
        <v>22</v>
      </c>
    </row>
    <row r="10" spans="1:8">
      <c r="A10" t="s">
        <v>7</v>
      </c>
      <c r="B10">
        <f>B8*B6</f>
        <v>72000</v>
      </c>
      <c r="C10" t="s">
        <v>17</v>
      </c>
      <c r="D10" s="4" t="s">
        <v>18</v>
      </c>
      <c r="G10" t="s">
        <v>23</v>
      </c>
    </row>
    <row r="11" spans="1:8">
      <c r="G11">
        <f>800*72</f>
        <v>57600</v>
      </c>
      <c r="H11" t="s">
        <v>24</v>
      </c>
    </row>
    <row r="12" spans="1:8">
      <c r="A12" t="s">
        <v>8</v>
      </c>
      <c r="B12" s="3" t="s">
        <v>15</v>
      </c>
      <c r="C12" t="s">
        <v>16</v>
      </c>
      <c r="G12">
        <f>G11/60</f>
        <v>960</v>
      </c>
      <c r="H12" t="s">
        <v>25</v>
      </c>
    </row>
    <row r="13" spans="1:8">
      <c r="A13" t="s">
        <v>9</v>
      </c>
      <c r="B13">
        <f>800/1000</f>
        <v>0.8</v>
      </c>
      <c r="C13" t="s">
        <v>16</v>
      </c>
      <c r="G13">
        <f>G12/60</f>
        <v>16</v>
      </c>
      <c r="H13" t="s">
        <v>26</v>
      </c>
    </row>
    <row r="14" spans="1:8">
      <c r="B14">
        <f>1000/800</f>
        <v>1.25</v>
      </c>
      <c r="C14" t="s">
        <v>38</v>
      </c>
    </row>
    <row r="16" spans="1:8">
      <c r="A16" t="s">
        <v>10</v>
      </c>
      <c r="B16">
        <f>B10*(B13)</f>
        <v>57600</v>
      </c>
      <c r="C16" t="s">
        <v>11</v>
      </c>
    </row>
    <row r="17" spans="1:9">
      <c r="B17">
        <f>B16/60</f>
        <v>960</v>
      </c>
      <c r="C17" t="s">
        <v>12</v>
      </c>
    </row>
    <row r="18" spans="1:9">
      <c r="B18">
        <f>B17/60</f>
        <v>16</v>
      </c>
      <c r="C18" t="s">
        <v>13</v>
      </c>
    </row>
    <row r="20" spans="1:9">
      <c r="A20" t="s">
        <v>14</v>
      </c>
      <c r="B20">
        <f>B18</f>
        <v>16</v>
      </c>
      <c r="C20" t="s">
        <v>13</v>
      </c>
    </row>
    <row r="21" spans="1:9">
      <c r="B21">
        <f>B20/B13</f>
        <v>20</v>
      </c>
      <c r="C21" t="s">
        <v>27</v>
      </c>
      <c r="E21" s="2" t="s">
        <v>30</v>
      </c>
      <c r="I21" t="s">
        <v>31</v>
      </c>
    </row>
    <row r="22" spans="1:9">
      <c r="B22">
        <f>B21*60</f>
        <v>1200</v>
      </c>
      <c r="C22" t="s">
        <v>28</v>
      </c>
      <c r="I22" t="s">
        <v>32</v>
      </c>
    </row>
    <row r="23" spans="1:9">
      <c r="B23">
        <f>B22*60</f>
        <v>72000</v>
      </c>
      <c r="C23" t="s">
        <v>29</v>
      </c>
      <c r="I23" t="s">
        <v>33</v>
      </c>
    </row>
    <row r="25" spans="1:9">
      <c r="A25" t="s">
        <v>34</v>
      </c>
      <c r="B25">
        <f>B18</f>
        <v>16</v>
      </c>
      <c r="C25" t="s">
        <v>35</v>
      </c>
    </row>
    <row r="26" spans="1:9">
      <c r="B26">
        <f>1/B25</f>
        <v>6.25E-2</v>
      </c>
      <c r="C26" t="s">
        <v>36</v>
      </c>
    </row>
    <row r="27" spans="1:9">
      <c r="B27">
        <f>B26*1000</f>
        <v>62.5</v>
      </c>
      <c r="C27" t="s">
        <v>37</v>
      </c>
    </row>
    <row r="31" spans="1:9">
      <c r="A31" t="s">
        <v>39</v>
      </c>
      <c r="B31">
        <v>34</v>
      </c>
      <c r="C31" t="s">
        <v>40</v>
      </c>
      <c r="D31">
        <f>B31*B14</f>
        <v>42.5</v>
      </c>
      <c r="E31" t="s">
        <v>41</v>
      </c>
      <c r="G31">
        <f>B31</f>
        <v>34</v>
      </c>
      <c r="H31" t="s">
        <v>40</v>
      </c>
    </row>
    <row r="32" spans="1:9">
      <c r="B32">
        <f>B31/60</f>
        <v>0.56666666666666665</v>
      </c>
      <c r="C32" t="s">
        <v>35</v>
      </c>
      <c r="D32">
        <f>D31*60</f>
        <v>2550</v>
      </c>
      <c r="E32" t="s">
        <v>29</v>
      </c>
      <c r="G32">
        <f>G31/60</f>
        <v>0.56666666666666665</v>
      </c>
      <c r="H32" t="s">
        <v>13</v>
      </c>
    </row>
    <row r="33" spans="2:8">
      <c r="B33">
        <f>B32/B13</f>
        <v>0.70833333333333326</v>
      </c>
      <c r="C33" t="s">
        <v>27</v>
      </c>
      <c r="D33">
        <f>D32/1000</f>
        <v>2.5499999999999998</v>
      </c>
      <c r="E33" t="s">
        <v>42</v>
      </c>
      <c r="G33">
        <f>1/G32</f>
        <v>1.7647058823529411</v>
      </c>
      <c r="H33" t="s">
        <v>36</v>
      </c>
    </row>
    <row r="34" spans="2:8">
      <c r="B34">
        <f>B33*60</f>
        <v>42.499999999999993</v>
      </c>
      <c r="C34" t="s">
        <v>41</v>
      </c>
    </row>
    <row r="35" spans="2:8">
      <c r="B35">
        <f>B34*60</f>
        <v>2549.9999999999995</v>
      </c>
      <c r="C35" t="s">
        <v>29</v>
      </c>
    </row>
    <row r="36" spans="2:8">
      <c r="B36">
        <f>B35/1000</f>
        <v>2.5499999999999994</v>
      </c>
      <c r="C36" t="s">
        <v>42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Maximum Load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Baird</dc:creator>
  <cp:lastModifiedBy>John Baird</cp:lastModifiedBy>
  <dcterms:created xsi:type="dcterms:W3CDTF">2013-02-10T22:11:31Z</dcterms:created>
  <dcterms:modified xsi:type="dcterms:W3CDTF">2013-02-17T19:57:44Z</dcterms:modified>
</cp:coreProperties>
</file>