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ocuments\INGRID\MEMORIA DE CALCULO\2021\MAYO\"/>
    </mc:Choice>
  </mc:AlternateContent>
  <xr:revisionPtr revIDLastSave="0" documentId="13_ncr:1_{6C6C8341-0705-49EC-8629-114FD0362AFA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calc" sheetId="22" r:id="rId1"/>
  </sheets>
  <calcPr calcId="191029"/>
</workbook>
</file>

<file path=xl/calcChain.xml><?xml version="1.0" encoding="utf-8"?>
<calcChain xmlns="http://schemas.openxmlformats.org/spreadsheetml/2006/main">
  <c r="H6" i="22" l="1"/>
  <c r="H39" i="22"/>
  <c r="H18" i="22" l="1"/>
  <c r="H46" i="22" l="1"/>
  <c r="H45" i="22"/>
  <c r="H44" i="22"/>
  <c r="H43" i="22"/>
  <c r="H42" i="22" l="1"/>
  <c r="H41" i="22" l="1"/>
  <c r="H40" i="22"/>
  <c r="H25" i="22"/>
  <c r="H26" i="22"/>
  <c r="H24" i="22"/>
  <c r="H23" i="22"/>
  <c r="H22" i="22"/>
  <c r="H21" i="22"/>
  <c r="I30" i="22" l="1"/>
  <c r="I56" i="22"/>
  <c r="I48" i="22"/>
  <c r="H55" i="22" l="1"/>
  <c r="J55" i="22" s="1"/>
  <c r="H54" i="22"/>
  <c r="J54" i="22" s="1"/>
  <c r="H53" i="22"/>
  <c r="J53" i="22" s="1"/>
  <c r="H52" i="22"/>
  <c r="J52" i="22" s="1"/>
  <c r="H51" i="22"/>
  <c r="J51" i="22" s="1"/>
  <c r="H47" i="22"/>
  <c r="H38" i="22"/>
  <c r="H37" i="22"/>
  <c r="H36" i="22"/>
  <c r="J36" i="22" s="1"/>
  <c r="H35" i="22"/>
  <c r="H34" i="22"/>
  <c r="J34" i="22" s="1"/>
  <c r="H33" i="22"/>
  <c r="J33" i="22" s="1"/>
  <c r="H32" i="22"/>
  <c r="J32" i="22" s="1"/>
  <c r="I59" i="22"/>
  <c r="J6" i="22" s="1"/>
  <c r="H29" i="22"/>
  <c r="J29" i="22" s="1"/>
  <c r="H28" i="22"/>
  <c r="J28" i="22" s="1"/>
  <c r="H27" i="22"/>
  <c r="H19" i="22"/>
  <c r="J19" i="22" s="1"/>
  <c r="J18" i="22"/>
  <c r="H17" i="22"/>
  <c r="H16" i="22"/>
  <c r="J16" i="22" s="1"/>
  <c r="H15" i="22"/>
  <c r="J15" i="22" s="1"/>
  <c r="H14" i="22"/>
  <c r="H13" i="22"/>
  <c r="J13" i="22" s="1"/>
  <c r="H12" i="22"/>
  <c r="J12" i="22" s="1"/>
  <c r="J35" i="22" l="1"/>
  <c r="H48" i="22"/>
  <c r="J27" i="22"/>
  <c r="H30" i="22"/>
  <c r="H56" i="22"/>
  <c r="H59" i="22" l="1"/>
  <c r="G6" i="22" s="1"/>
  <c r="A4" i="22" l="1"/>
  <c r="K6" i="22" l="1"/>
  <c r="I6" i="22"/>
</calcChain>
</file>

<file path=xl/sharedStrings.xml><?xml version="1.0" encoding="utf-8"?>
<sst xmlns="http://schemas.openxmlformats.org/spreadsheetml/2006/main" count="47" uniqueCount="45">
  <si>
    <t>ACTUAL</t>
  </si>
  <si>
    <t>TOTAL</t>
  </si>
  <si>
    <t>PRESUPUESTO</t>
  </si>
  <si>
    <t>NEGATIVO/POSITIVO</t>
  </si>
  <si>
    <t>MATERIALES</t>
  </si>
  <si>
    <t>Tecnico</t>
  </si>
  <si>
    <t>Auxiliar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</si>
  <si>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</si>
  <si>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</si>
  <si>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</si>
  <si>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</si>
  <si>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</si>
  <si>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</si>
  <si>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</si>
  <si>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</si>
  <si>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</si>
  <si>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</si>
  <si>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</si>
  <si>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</si>
  <si>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</si>
  <si>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</si>
  <si>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</si>
  <si>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</si>
  <si>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</si>
  <si>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</si>
  <si>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</si>
  <si>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</si>
  <si>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</si>
  <si>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</si>
  <si>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</si>
  <si>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</si>
  <si>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viaticos</t>
  </si>
  <si>
    <t>MANO DE OBRA PINTURA</t>
  </si>
  <si>
    <t>CAMBIO DE BARREPOLVO A PORTÓN DE RECEPCION</t>
  </si>
  <si>
    <t>Disco de corte de 4 1/2´´</t>
  </si>
  <si>
    <t>TORNILLO LÁMINA-LÁMINA CABEZA HEXAGONAL 12 X 1 PLG PUNTA BROCA</t>
  </si>
  <si>
    <t>Lija #150</t>
  </si>
  <si>
    <t>Gl thinner corriente</t>
  </si>
  <si>
    <t xml:space="preserve">lb wipe tela </t>
  </si>
  <si>
    <t>YARDA HULE NEGRO  PISO BUS LISO 3MM</t>
  </si>
  <si>
    <t>COPLASA</t>
  </si>
  <si>
    <t>AG - PLATINA 1/8X1.1/2 PULG (3.17MM)</t>
  </si>
  <si>
    <t>Gl anticorrosivo GRIS 2000</t>
  </si>
  <si>
    <t>GL PINTURA 7074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</si>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</sst>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8" borderId="1" xfId="1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164" fontId="0" fillId="8" borderId="1" xfId="1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Normal" xfId="0" builtinId="0"/>
    <cellStyle name="Normal 2" xfId="23" xr:uid="{618C81EE-42FC-47F8-A0BD-DC55332BA7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173737</xdr:colOff>
      <xdr:row>2</xdr:row>
      <xdr:rowOff>93715</xdr:rowOff>
    </xdr:from>
    <xdr:to>
      <xdr:col>1</xdr:col>
      <xdr:colOff>2291393</xdr:colOff>
      <xdr:row>7</xdr:row>
      <xdr:rowOff>88604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9A49D6F-5E80-4B90-B8C6-CF015AB7CDB3}"/>
            </a:ext>
          </a:extLst>
        </xdr:cNvPr>
        <xdr:cNvSpPr/>
      </xdr:nvSpPr>
      <xdr:spPr>
        <a:xfrm>
          <a:off x="3965765" y="758668"/>
          <a:ext cx="2117656" cy="128885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  <xdr:oneCellAnchor>
    <xdr:from>
      <xdr:col>1</xdr:col>
      <xdr:colOff>279456</xdr:colOff>
      <xdr:row>1</xdr:row>
      <xdr:rowOff>46767</xdr:rowOff>
    </xdr:from>
    <xdr:ext cx="1652501" cy="26351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23EA998-8337-4FE3-8229-0B55A788F142}"/>
            </a:ext>
          </a:extLst>
        </xdr:cNvPr>
        <xdr:cNvSpPr txBox="1"/>
      </xdr:nvSpPr>
      <xdr:spPr>
        <a:xfrm>
          <a:off x="3747994" y="514031"/>
          <a:ext cx="1652501" cy="26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SV" sz="1100"/>
            <a:t>3.50m</a:t>
          </a:r>
        </a:p>
      </xdr:txBody>
    </xdr:sp>
    <xdr:clientData/>
  </xdr:oneCellAnchor>
  <xdr:oneCellAnchor>
    <xdr:from>
      <xdr:col>1</xdr:col>
      <xdr:colOff>2272343</xdr:colOff>
      <xdr:row>4</xdr:row>
      <xdr:rowOff>206673</xdr:rowOff>
    </xdr:from>
    <xdr:ext cx="577334" cy="26351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6435B3C1-AD9B-4124-973D-D46CF5926351}"/>
            </a:ext>
          </a:extLst>
        </xdr:cNvPr>
        <xdr:cNvSpPr txBox="1"/>
      </xdr:nvSpPr>
      <xdr:spPr>
        <a:xfrm>
          <a:off x="6064371" y="1284975"/>
          <a:ext cx="577334" cy="263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SV" sz="1100"/>
            <a:t>3,01m</a:t>
          </a:r>
        </a:p>
      </xdr:txBody>
    </xdr:sp>
    <xdr:clientData/>
  </xdr:oneCellAnchor>
  <xdr:twoCellAnchor editAs="oneCell">
    <xdr:from>
      <xdr:col>2</xdr:col>
      <xdr:colOff>663874</xdr:colOff>
      <xdr:row>1</xdr:row>
      <xdr:rowOff>44929</xdr:rowOff>
    </xdr:from>
    <xdr:to>
      <xdr:col>6</xdr:col>
      <xdr:colOff>62894</xdr:colOff>
      <xdr:row>6</xdr:row>
      <xdr:rowOff>119197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03844B-3B70-4B93-A6E2-C99C1F3E2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1940" y="512193"/>
          <a:ext cx="2813643" cy="1368230"/>
        </a:xfrm>
        <a:prstGeom prst="rect">
          <a:avLst/>
        </a:prstGeom>
      </xdr:spPr>
    </xdr:pic>
    <xdr:clientData/>
  </xdr:twoCellAnchor>
  <xdr:twoCellAnchor editAs="oneCell">
    <xdr:from>
      <xdr:col>9</xdr:col>
      <xdr:colOff>1007801</xdr:colOff>
      <xdr:row>36</xdr:row>
      <xdr:rowOff>62900</xdr:rowOff>
    </xdr:from>
    <xdr:to>
      <xdr:col>13</xdr:col>
      <xdr:colOff>150515</xdr:colOff>
      <xdr:row>50</xdr:row>
      <xdr:rowOff>91130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25CA5C-8064-460D-A9CD-86E1FA28C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06858" y="8042334"/>
          <a:ext cx="3851299" cy="2795871"/>
        </a:xfrm>
        <a:prstGeom prst="rect">
          <a:avLst/>
        </a:prstGeom>
      </xdr:spPr>
    </xdr:pic>
    <xdr:clientData/>
  </xdr:twoCellAnchor>
  <xdr:twoCellAnchor editAs="oneCell">
    <xdr:from>
      <xdr:col>9</xdr:col>
      <xdr:colOff>247939</xdr:colOff>
      <xdr:row>52</xdr:row>
      <xdr:rowOff>114034</xdr:rowOff>
    </xdr:from>
    <xdr:to>
      <xdr:col>12</xdr:col>
      <xdr:colOff>655967</xdr:colOff>
      <xdr:row>67</xdr:row>
      <xdr:rowOff>46944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36232B7-E96D-4AB9-B393-2E3A1601A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38010" y="10852124"/>
          <a:ext cx="4262957" cy="321274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13</xdr:col>
      <xdr:colOff>308009</xdr:colOff>
      <xdr:row>32</xdr:row>
      <xdr:rowOff>51473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097D936-16F4-4935-B5E6-537BD54D6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28962" y="2641840"/>
          <a:ext cx="3686689" cy="4391638"/>
        </a:xfrm>
        <a:prstGeom prst="rect">
          <a:avLst/>
        </a:prstGeom>
      </xdr:spPr>
    </xdr:pic>
    <xdr:clientData/>
  </xdr:twoCellAnchor>
  <xdr:twoCellAnchor>
    <xdr:from>
      <xdr:col>10</xdr:col>
      <xdr:colOff>17972</xdr:colOff>
      <xdr:row>28</xdr:row>
      <xdr:rowOff>98844</xdr:rowOff>
    </xdr:from>
    <xdr:to>
      <xdr:col>13</xdr:col>
      <xdr:colOff>314504</xdr:colOff>
      <xdr:row>33</xdr:row>
      <xdr:rowOff>17972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6796FEAC-3C17-4C09-9565-0B0A8E1F7DB3}"/>
            </a:ext>
          </a:extLst>
        </xdr:cNvPr>
        <xdr:cNvSpPr/>
      </xdr:nvSpPr>
      <xdr:spPr>
        <a:xfrm>
          <a:off x="14646934" y="6290094"/>
          <a:ext cx="3675212" cy="907571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8C0-DBF1-40BA-BB72-9B209E870A08}">
  <dimension ref="A1:O65"/>
  <sheetViews>
    <sheetView tabSelected="1" zoomScale="106" zoomScaleNormal="106" workbookViewId="0">
      <selection activeCell="A9" sqref="A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17.5" customWidth="1"/>
    <col min="11" max="11" width="21.875" customWidth="1"/>
  </cols>
  <sheetData>
    <row r="1" spans="1:15" ht="36.950000000000003" customHeight="1" x14ac:dyDescent="0.25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"/>
      <c r="L1" s="1"/>
    </row>
    <row r="2" spans="1:15" x14ac:dyDescent="0.25">
      <c r="A2" s="26"/>
      <c r="B2" s="44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46"/>
      <c r="C3" s="45"/>
      <c r="D3" s="29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0">
        <f>H6/A6</f>
        <v>66.694319999999991</v>
      </c>
      <c r="C4" s="31"/>
      <c r="D4" s="29"/>
      <c r="E4" s="1"/>
      <c r="F4" s="1"/>
      <c r="G4" s="56" t="s">
        <v>21</v>
      </c>
      <c r="H4" s="57"/>
      <c r="I4" s="58"/>
      <c r="J4" s="56" t="s">
        <v>22</v>
      </c>
      <c r="K4" s="58"/>
      <c r="L4" s="1"/>
      <c r="M4" s="1"/>
      <c r="N4" s="1"/>
      <c r="O4" s="1"/>
    </row>
    <row r="5" spans="1:15" ht="37.5" x14ac:dyDescent="0.25">
      <c r="A5" s="28" t="s">
        <v>44</v>
      </c>
      <c r="B5" s="2"/>
      <c r="C5" s="2"/>
      <c r="D5" s="29"/>
      <c r="E5" s="1"/>
      <c r="F5" s="1"/>
      <c r="G5" s="32" t="s">
        <v>23</v>
      </c>
      <c r="H5" s="33" t="s">
        <v>17</v>
      </c>
      <c r="I5" s="34" t="s">
        <v>24</v>
      </c>
      <c r="J5" s="35" t="s">
        <v>25</v>
      </c>
      <c r="K5" s="36" t="s">
        <v>26</v>
      </c>
      <c r="L5" s="1"/>
      <c r="M5" s="1"/>
      <c r="N5" s="1"/>
      <c r="O5" s="1"/>
    </row>
    <row r="6" spans="1:15" ht="16.5" thickBot="1" x14ac:dyDescent="0.3">
      <c r="A6" s="37">
        <v>3.5</v>
      </c>
      <c r="C6" s="38"/>
      <c r="D6" s="2"/>
      <c r="E6" s="2"/>
      <c r="F6" s="2"/>
      <c r="G6" s="39">
        <f>H59</f>
        <v>141.47280000000001</v>
      </c>
      <c r="H6" s="40">
        <f>G6*1.65</f>
        <v>233.43011999999999</v>
      </c>
      <c r="I6" s="41">
        <f>H6-G6</f>
        <v>91.957319999999982</v>
      </c>
      <c r="J6" s="39">
        <f>ABS(I59)</f>
        <v>0</v>
      </c>
      <c r="K6" s="41">
        <f>H6-ABS(J6)</f>
        <v>233.43011999999999</v>
      </c>
      <c r="L6" s="1"/>
      <c r="M6" s="1"/>
      <c r="N6" s="1"/>
      <c r="O6" s="1"/>
    </row>
    <row r="7" spans="1:15" x14ac:dyDescent="0.25">
      <c r="A7" s="1"/>
      <c r="B7" s="4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9" t="s">
        <v>16</v>
      </c>
      <c r="D9" s="60"/>
      <c r="E9" s="60"/>
      <c r="F9" s="60"/>
      <c r="G9" s="61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56.25" x14ac:dyDescent="0.25">
      <c r="A10" s="23" t="s">
        <v>20</v>
      </c>
      <c r="B10" s="16"/>
      <c r="C10" s="18" t="s">
        <v>9</v>
      </c>
      <c r="D10" s="18" t="s">
        <v>11</v>
      </c>
      <c r="E10" s="17" t="s">
        <v>7</v>
      </c>
      <c r="F10" s="17" t="s">
        <v>10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32</v>
      </c>
      <c r="B11" s="4"/>
      <c r="C11" s="4"/>
      <c r="D11" s="4"/>
      <c r="E11" s="4"/>
      <c r="F11" s="4"/>
      <c r="G11" s="4"/>
      <c r="H11" s="5"/>
      <c r="I11" s="5"/>
      <c r="J11" s="5"/>
      <c r="K11" s="62"/>
      <c r="L11" s="1"/>
      <c r="M11" s="1"/>
      <c r="N11" s="1"/>
      <c r="O11" s="1"/>
    </row>
    <row r="12" spans="1:15" x14ac:dyDescent="0.25">
      <c r="A12" s="5" t="s">
        <v>27</v>
      </c>
      <c r="B12" s="5"/>
      <c r="C12" s="6">
        <v>1</v>
      </c>
      <c r="D12" s="7">
        <v>18.329999999999998</v>
      </c>
      <c r="E12" s="6">
        <v>1</v>
      </c>
      <c r="F12" s="6"/>
      <c r="G12" s="7"/>
      <c r="H12" s="8">
        <f>C12*D12*E12</f>
        <v>18.329999999999998</v>
      </c>
      <c r="I12" s="8"/>
      <c r="J12" s="9">
        <f>I12-H12</f>
        <v>-18.329999999999998</v>
      </c>
      <c r="K12" s="62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1</v>
      </c>
      <c r="D13" s="7">
        <v>12</v>
      </c>
      <c r="E13" s="6">
        <v>1</v>
      </c>
      <c r="F13" s="6"/>
      <c r="G13" s="7"/>
      <c r="H13" s="8">
        <f>C13*D13*E13</f>
        <v>12</v>
      </c>
      <c r="I13" s="8"/>
      <c r="J13" s="9">
        <f>I13-H13</f>
        <v>-12</v>
      </c>
      <c r="K13" s="62"/>
      <c r="L13" s="1"/>
      <c r="M13" s="1"/>
      <c r="N13" s="1"/>
      <c r="O13" s="1"/>
    </row>
    <row r="14" spans="1:15" x14ac:dyDescent="0.25">
      <c r="A14" s="5" t="s">
        <v>5</v>
      </c>
      <c r="B14" s="5"/>
      <c r="C14" s="6"/>
      <c r="D14" s="7">
        <v>15</v>
      </c>
      <c r="E14" s="6"/>
      <c r="F14" s="6"/>
      <c r="G14" s="7"/>
      <c r="H14" s="8">
        <f>C14*D14*E14</f>
        <v>0</v>
      </c>
      <c r="I14" s="8"/>
      <c r="J14" s="9"/>
      <c r="K14" s="62"/>
      <c r="L14" s="1"/>
      <c r="M14" s="1"/>
      <c r="N14" s="1"/>
      <c r="O14" s="1"/>
    </row>
    <row r="15" spans="1:15" ht="15" customHeight="1" x14ac:dyDescent="0.25">
      <c r="A15" s="15" t="s">
        <v>28</v>
      </c>
      <c r="B15" s="5"/>
      <c r="C15" s="6">
        <v>1</v>
      </c>
      <c r="D15" s="7">
        <v>2.29</v>
      </c>
      <c r="E15" s="6">
        <v>1</v>
      </c>
      <c r="F15" s="6">
        <v>3</v>
      </c>
      <c r="G15" s="7"/>
      <c r="H15" s="8">
        <f>C15*D15*E15*F15</f>
        <v>6.87</v>
      </c>
      <c r="I15" s="8"/>
      <c r="J15" s="9">
        <f>I15-H15</f>
        <v>-6.87</v>
      </c>
      <c r="K15" s="62"/>
      <c r="L15" s="1"/>
      <c r="M15" s="1"/>
      <c r="N15" s="1"/>
      <c r="O15" s="1"/>
    </row>
    <row r="16" spans="1:15" x14ac:dyDescent="0.25">
      <c r="A16" s="15" t="s">
        <v>29</v>
      </c>
      <c r="B16" s="5"/>
      <c r="C16" s="6">
        <v>1</v>
      </c>
      <c r="D16" s="7">
        <v>1.27</v>
      </c>
      <c r="E16" s="6">
        <v>1</v>
      </c>
      <c r="F16" s="6">
        <v>2</v>
      </c>
      <c r="G16" s="7"/>
      <c r="H16" s="8">
        <f>C16*D16*E16*F16</f>
        <v>2.54</v>
      </c>
      <c r="I16" s="8"/>
      <c r="J16" s="9">
        <f>I16-H16</f>
        <v>-2.54</v>
      </c>
      <c r="K16" s="62"/>
      <c r="L16" s="1"/>
      <c r="M16" s="1"/>
      <c r="N16" s="1"/>
      <c r="O16" s="1"/>
    </row>
    <row r="17" spans="1:15" x14ac:dyDescent="0.25">
      <c r="A17" s="15" t="s">
        <v>30</v>
      </c>
      <c r="B17" s="5"/>
      <c r="C17" s="6"/>
      <c r="D17" s="7">
        <v>1.88</v>
      </c>
      <c r="E17" s="6"/>
      <c r="F17" s="6"/>
      <c r="G17" s="7"/>
      <c r="H17" s="8">
        <f>C17*D17*E17*F17</f>
        <v>0</v>
      </c>
      <c r="I17" s="8"/>
      <c r="J17" s="9"/>
      <c r="K17" s="62"/>
      <c r="L17" s="1"/>
      <c r="M17" s="1"/>
      <c r="N17" s="1"/>
      <c r="O17" s="1"/>
    </row>
    <row r="18" spans="1:15" x14ac:dyDescent="0.25">
      <c r="A18" s="5" t="s">
        <v>31</v>
      </c>
      <c r="B18" s="5"/>
      <c r="C18" s="6">
        <v>2</v>
      </c>
      <c r="D18" s="7">
        <v>2.5</v>
      </c>
      <c r="E18" s="6">
        <v>2</v>
      </c>
      <c r="F18" s="6"/>
      <c r="G18" s="7"/>
      <c r="H18" s="8">
        <f>C18*D18*E18</f>
        <v>10</v>
      </c>
      <c r="I18" s="8"/>
      <c r="J18" s="9">
        <f t="shared" ref="J18:J29" si="0">I18-H18</f>
        <v>-10</v>
      </c>
      <c r="K18" s="62"/>
      <c r="L18" s="1"/>
      <c r="M18" s="1"/>
      <c r="N18" s="1"/>
      <c r="O18" s="1"/>
    </row>
    <row r="19" spans="1:15" x14ac:dyDescent="0.25">
      <c r="A19" s="5"/>
      <c r="B19" s="5"/>
      <c r="C19" s="6"/>
      <c r="D19" s="7"/>
      <c r="E19" s="6"/>
      <c r="F19" s="6"/>
      <c r="G19" s="7"/>
      <c r="H19" s="8">
        <f t="shared" ref="H19:H29" si="1">C19*D19*E19</f>
        <v>0</v>
      </c>
      <c r="I19" s="8"/>
      <c r="J19" s="9">
        <f t="shared" si="0"/>
        <v>0</v>
      </c>
      <c r="K19" s="62"/>
      <c r="L19" s="1"/>
      <c r="M19" s="1"/>
      <c r="N19" s="1"/>
      <c r="O19" s="1"/>
    </row>
    <row r="20" spans="1:15" x14ac:dyDescent="0.25">
      <c r="A20" s="4"/>
      <c r="B20" s="5"/>
      <c r="C20" s="6"/>
      <c r="D20" s="7"/>
      <c r="E20" s="6"/>
      <c r="F20" s="6"/>
      <c r="G20" s="7"/>
      <c r="H20" s="8"/>
      <c r="I20" s="8"/>
      <c r="J20" s="9"/>
      <c r="K20" s="62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6"/>
      <c r="F21" s="6"/>
      <c r="G21" s="7"/>
      <c r="H21" s="8">
        <f>C21*D21*E21</f>
        <v>0</v>
      </c>
      <c r="I21" s="8"/>
      <c r="J21" s="9"/>
      <c r="K21" s="62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6"/>
      <c r="F22" s="6"/>
      <c r="G22" s="7"/>
      <c r="H22" s="8">
        <f>C22*D22*E22</f>
        <v>0</v>
      </c>
      <c r="I22" s="8"/>
      <c r="J22" s="9"/>
      <c r="K22" s="62"/>
      <c r="L22" s="1"/>
      <c r="M22" s="1"/>
      <c r="N22" s="1"/>
      <c r="O22" s="1"/>
    </row>
    <row r="23" spans="1:15" x14ac:dyDescent="0.25">
      <c r="A23" s="5"/>
      <c r="B23" s="5"/>
      <c r="C23" s="6"/>
      <c r="D23" s="7"/>
      <c r="E23" s="6"/>
      <c r="F23" s="6"/>
      <c r="G23" s="7"/>
      <c r="H23" s="8">
        <f>C23*D23*E23</f>
        <v>0</v>
      </c>
      <c r="I23" s="8"/>
      <c r="J23" s="9"/>
      <c r="K23" s="62"/>
      <c r="L23" s="1"/>
      <c r="M23" s="1"/>
      <c r="N23" s="1"/>
      <c r="O23" s="1"/>
    </row>
    <row r="24" spans="1:15" x14ac:dyDescent="0.25">
      <c r="A24" s="15"/>
      <c r="B24" s="5"/>
      <c r="C24" s="6"/>
      <c r="D24" s="7"/>
      <c r="E24" s="6"/>
      <c r="F24" s="6"/>
      <c r="G24" s="7"/>
      <c r="H24" s="8">
        <f>C24*D24*E24*F24</f>
        <v>0</v>
      </c>
      <c r="I24" s="8"/>
      <c r="J24" s="9"/>
      <c r="K24" s="62"/>
      <c r="L24" s="1"/>
      <c r="M24" s="1"/>
      <c r="N24" s="1"/>
      <c r="O24" s="1"/>
    </row>
    <row r="25" spans="1:15" x14ac:dyDescent="0.25">
      <c r="A25" s="15"/>
      <c r="B25" s="5"/>
      <c r="C25" s="6"/>
      <c r="D25" s="7"/>
      <c r="E25" s="6"/>
      <c r="F25" s="6"/>
      <c r="G25" s="7"/>
      <c r="H25" s="8">
        <f t="shared" ref="H25:H26" si="2">C25*D25*E25*F25</f>
        <v>0</v>
      </c>
      <c r="I25" s="8"/>
      <c r="J25" s="9"/>
      <c r="K25" s="62"/>
      <c r="L25" s="1"/>
      <c r="M25" s="1"/>
      <c r="N25" s="1"/>
      <c r="O25" s="1"/>
    </row>
    <row r="26" spans="1:15" x14ac:dyDescent="0.25">
      <c r="A26" s="15"/>
      <c r="B26" s="5"/>
      <c r="C26" s="6"/>
      <c r="D26" s="7"/>
      <c r="E26" s="6"/>
      <c r="F26" s="6"/>
      <c r="G26" s="7"/>
      <c r="H26" s="8">
        <f t="shared" si="2"/>
        <v>0</v>
      </c>
      <c r="I26" s="8"/>
      <c r="J26" s="9"/>
      <c r="K26" s="62"/>
      <c r="L26" s="1"/>
      <c r="M26" s="1"/>
      <c r="N26" s="1"/>
      <c r="O26" s="1"/>
    </row>
    <row r="27" spans="1:15" x14ac:dyDescent="0.25">
      <c r="A27" s="5"/>
      <c r="B27" s="5"/>
      <c r="C27" s="6"/>
      <c r="D27" s="7"/>
      <c r="E27" s="6"/>
      <c r="F27" s="6"/>
      <c r="G27" s="7"/>
      <c r="H27" s="8">
        <f t="shared" si="1"/>
        <v>0</v>
      </c>
      <c r="I27" s="8"/>
      <c r="J27" s="9">
        <f t="shared" si="0"/>
        <v>0</v>
      </c>
      <c r="K27" s="62"/>
      <c r="L27" s="1"/>
      <c r="M27" s="1"/>
      <c r="N27" s="1"/>
      <c r="O27" s="1"/>
    </row>
    <row r="28" spans="1:15" x14ac:dyDescent="0.25">
      <c r="A28" s="5"/>
      <c r="B28" s="5"/>
      <c r="C28" s="6"/>
      <c r="D28" s="7"/>
      <c r="E28" s="6"/>
      <c r="F28" s="6"/>
      <c r="G28" s="7"/>
      <c r="H28" s="8">
        <f t="shared" si="1"/>
        <v>0</v>
      </c>
      <c r="I28" s="8"/>
      <c r="J28" s="9">
        <f t="shared" si="0"/>
        <v>0</v>
      </c>
      <c r="K28" s="62"/>
      <c r="L28" s="1"/>
      <c r="M28" s="1"/>
      <c r="N28" s="1"/>
      <c r="O28" s="1"/>
    </row>
    <row r="29" spans="1:15" x14ac:dyDescent="0.25">
      <c r="A29" s="5"/>
      <c r="B29" s="5"/>
      <c r="C29" s="6"/>
      <c r="D29" s="7"/>
      <c r="E29" s="6"/>
      <c r="F29" s="6"/>
      <c r="G29" s="7"/>
      <c r="H29" s="8">
        <f t="shared" si="1"/>
        <v>0</v>
      </c>
      <c r="I29" s="8"/>
      <c r="J29" s="9">
        <f t="shared" si="0"/>
        <v>0</v>
      </c>
      <c r="K29" s="62"/>
      <c r="L29" s="1"/>
      <c r="M29" s="1"/>
      <c r="N29" s="1"/>
      <c r="O29" s="1"/>
    </row>
    <row r="30" spans="1:15" x14ac:dyDescent="0.25">
      <c r="A30" s="5"/>
      <c r="B30" s="5"/>
      <c r="C30" s="5"/>
      <c r="D30" s="5"/>
      <c r="E30" s="5"/>
      <c r="F30" s="5"/>
      <c r="G30" s="5"/>
      <c r="H30" s="10">
        <f>SUM(H12:H29)</f>
        <v>49.739999999999995</v>
      </c>
      <c r="I30" s="10">
        <f>SUM(I12:I29)</f>
        <v>0</v>
      </c>
      <c r="J30" s="9"/>
      <c r="K30" s="62"/>
      <c r="L30" s="1"/>
      <c r="M30" s="1"/>
      <c r="N30" s="1"/>
      <c r="O30" s="1"/>
    </row>
    <row r="31" spans="1:15" x14ac:dyDescent="0.25">
      <c r="A31" s="4" t="s">
        <v>4</v>
      </c>
      <c r="B31" s="4"/>
      <c r="C31" s="19" t="s">
        <v>8</v>
      </c>
      <c r="D31" s="20" t="s">
        <v>15</v>
      </c>
      <c r="E31" s="20"/>
      <c r="F31" s="4"/>
      <c r="G31" s="4"/>
      <c r="H31" s="11"/>
      <c r="I31" s="11"/>
      <c r="J31" s="9"/>
      <c r="K31" s="62"/>
      <c r="L31" s="1"/>
      <c r="M31" s="1"/>
      <c r="N31" s="1"/>
      <c r="O31" s="1"/>
    </row>
    <row r="32" spans="1:15" x14ac:dyDescent="0.25">
      <c r="A32" s="50" t="s">
        <v>41</v>
      </c>
      <c r="B32" s="51"/>
      <c r="C32" s="22">
        <v>0.5</v>
      </c>
      <c r="D32" s="52">
        <v>8.8000000000000007</v>
      </c>
      <c r="E32" s="7"/>
      <c r="F32" s="7"/>
      <c r="G32" s="7"/>
      <c r="H32" s="8">
        <f t="shared" ref="H32:H47" si="3">C32*D32</f>
        <v>4.4000000000000004</v>
      </c>
      <c r="I32" s="8"/>
      <c r="J32" s="9">
        <f t="shared" ref="J32:J36" si="4">I32-H32</f>
        <v>-4.4000000000000004</v>
      </c>
      <c r="K32" s="43"/>
      <c r="L32" s="1"/>
      <c r="M32" s="1"/>
      <c r="N32" s="1"/>
      <c r="O32" s="1"/>
    </row>
    <row r="33" spans="1:15" x14ac:dyDescent="0.25">
      <c r="A33" s="50" t="s">
        <v>34</v>
      </c>
      <c r="B33" s="51"/>
      <c r="C33" s="22">
        <v>1</v>
      </c>
      <c r="D33" s="52">
        <v>1</v>
      </c>
      <c r="E33" s="7"/>
      <c r="F33" s="7"/>
      <c r="G33" s="7"/>
      <c r="H33" s="8">
        <f t="shared" si="3"/>
        <v>1</v>
      </c>
      <c r="I33" s="8"/>
      <c r="J33" s="9">
        <f t="shared" si="4"/>
        <v>-1</v>
      </c>
      <c r="K33" s="43"/>
      <c r="L33" s="1"/>
      <c r="M33" s="1"/>
      <c r="N33" s="1"/>
      <c r="O33" s="1"/>
    </row>
    <row r="34" spans="1:15" ht="31.5" x14ac:dyDescent="0.25">
      <c r="A34" s="50" t="s">
        <v>35</v>
      </c>
      <c r="B34" s="51"/>
      <c r="C34" s="22">
        <v>40</v>
      </c>
      <c r="D34" s="52">
        <v>7.0000000000000007E-2</v>
      </c>
      <c r="E34" s="7"/>
      <c r="F34" s="7"/>
      <c r="G34" s="7"/>
      <c r="H34" s="8">
        <f t="shared" si="3"/>
        <v>2.8000000000000003</v>
      </c>
      <c r="I34" s="8"/>
      <c r="J34" s="9">
        <f t="shared" si="4"/>
        <v>-2.8000000000000003</v>
      </c>
      <c r="K34" s="43"/>
      <c r="L34" s="1"/>
      <c r="M34" s="1"/>
      <c r="N34" s="1"/>
      <c r="O34" s="1"/>
    </row>
    <row r="35" spans="1:15" x14ac:dyDescent="0.25">
      <c r="A35" s="50" t="s">
        <v>36</v>
      </c>
      <c r="B35" s="51"/>
      <c r="C35" s="22">
        <v>1</v>
      </c>
      <c r="D35" s="52">
        <v>1.1000000000000001</v>
      </c>
      <c r="E35" s="7"/>
      <c r="F35" s="7"/>
      <c r="G35" s="7"/>
      <c r="H35" s="8">
        <f t="shared" si="3"/>
        <v>1.1000000000000001</v>
      </c>
      <c r="I35" s="8"/>
      <c r="J35" s="9">
        <f t="shared" si="4"/>
        <v>-1.1000000000000001</v>
      </c>
      <c r="K35" s="43"/>
      <c r="L35" s="1"/>
      <c r="M35" s="1"/>
      <c r="N35" s="1"/>
      <c r="O35" s="1"/>
    </row>
    <row r="36" spans="1:15" x14ac:dyDescent="0.25">
      <c r="A36" s="50" t="s">
        <v>37</v>
      </c>
      <c r="B36" s="51"/>
      <c r="C36" s="22">
        <v>0.5</v>
      </c>
      <c r="D36" s="52">
        <v>5</v>
      </c>
      <c r="E36" s="7"/>
      <c r="F36" s="7"/>
      <c r="G36" s="7"/>
      <c r="H36" s="8">
        <f t="shared" si="3"/>
        <v>2.5</v>
      </c>
      <c r="I36" s="8"/>
      <c r="J36" s="9">
        <f t="shared" si="4"/>
        <v>-2.5</v>
      </c>
      <c r="K36" s="43"/>
      <c r="L36" s="1"/>
      <c r="M36" s="1"/>
      <c r="N36" s="1"/>
      <c r="O36" s="1"/>
    </row>
    <row r="37" spans="1:15" x14ac:dyDescent="0.25">
      <c r="A37" s="50" t="s">
        <v>38</v>
      </c>
      <c r="B37" s="51"/>
      <c r="C37" s="22">
        <v>1</v>
      </c>
      <c r="D37" s="52">
        <v>0.65</v>
      </c>
      <c r="E37" s="7"/>
      <c r="F37" s="7"/>
      <c r="G37" s="7"/>
      <c r="H37" s="8">
        <f t="shared" si="3"/>
        <v>0.65</v>
      </c>
      <c r="I37" s="8"/>
      <c r="J37" s="9"/>
      <c r="K37" s="43"/>
      <c r="L37" s="1"/>
      <c r="M37" s="1"/>
      <c r="N37" s="1"/>
      <c r="O37" s="1"/>
    </row>
    <row r="38" spans="1:15" x14ac:dyDescent="0.25">
      <c r="A38" s="50" t="s">
        <v>42</v>
      </c>
      <c r="B38" s="51"/>
      <c r="C38" s="22">
        <v>0.12</v>
      </c>
      <c r="D38" s="52">
        <v>17.95</v>
      </c>
      <c r="E38" s="7"/>
      <c r="F38" s="7"/>
      <c r="G38" s="7"/>
      <c r="H38" s="8">
        <f t="shared" si="3"/>
        <v>2.1539999999999999</v>
      </c>
      <c r="I38" s="8"/>
      <c r="J38" s="9"/>
      <c r="K38" s="43"/>
      <c r="L38" s="1"/>
      <c r="M38" s="1"/>
      <c r="N38" s="1"/>
      <c r="O38" s="1"/>
    </row>
    <row r="39" spans="1:15" x14ac:dyDescent="0.25">
      <c r="A39" s="50" t="s">
        <v>43</v>
      </c>
      <c r="B39" s="51"/>
      <c r="C39" s="22">
        <v>0.12</v>
      </c>
      <c r="D39" s="52">
        <v>39.99</v>
      </c>
      <c r="E39" s="7"/>
      <c r="F39" s="7"/>
      <c r="G39" s="7"/>
      <c r="H39" s="8">
        <f t="shared" si="3"/>
        <v>4.7988</v>
      </c>
      <c r="I39" s="8"/>
      <c r="J39" s="9"/>
      <c r="K39" s="49"/>
      <c r="L39" s="1"/>
      <c r="M39" s="1"/>
      <c r="N39" s="1"/>
      <c r="O39" s="1"/>
    </row>
    <row r="40" spans="1:15" x14ac:dyDescent="0.25">
      <c r="A40" s="53" t="s">
        <v>39</v>
      </c>
      <c r="B40" s="51" t="s">
        <v>40</v>
      </c>
      <c r="C40" s="22">
        <v>4.5</v>
      </c>
      <c r="D40" s="52">
        <v>13.1</v>
      </c>
      <c r="E40" s="7"/>
      <c r="F40" s="7"/>
      <c r="G40" s="7"/>
      <c r="H40" s="8">
        <f t="shared" si="3"/>
        <v>58.949999999999996</v>
      </c>
      <c r="I40" s="8"/>
      <c r="J40" s="9"/>
      <c r="K40" s="47"/>
      <c r="L40" s="1"/>
      <c r="M40" s="1"/>
      <c r="N40" s="1"/>
      <c r="O40" s="1"/>
    </row>
    <row r="41" spans="1:15" x14ac:dyDescent="0.25">
      <c r="A41" s="5"/>
      <c r="B41" s="24"/>
      <c r="C41" s="42"/>
      <c r="D41" s="7"/>
      <c r="E41" s="7"/>
      <c r="F41" s="7"/>
      <c r="G41" s="7"/>
      <c r="H41" s="8">
        <f t="shared" si="3"/>
        <v>0</v>
      </c>
      <c r="I41" s="8"/>
      <c r="J41" s="9"/>
      <c r="K41" s="47"/>
      <c r="L41" s="1"/>
      <c r="M41" s="1"/>
      <c r="N41" s="1"/>
      <c r="O41" s="1"/>
    </row>
    <row r="42" spans="1:15" x14ac:dyDescent="0.25">
      <c r="A42" s="15"/>
      <c r="B42" s="24"/>
      <c r="C42" s="42"/>
      <c r="D42" s="7"/>
      <c r="E42" s="7"/>
      <c r="F42" s="7"/>
      <c r="G42" s="7"/>
      <c r="H42" s="8">
        <f t="shared" si="3"/>
        <v>0</v>
      </c>
      <c r="I42" s="8"/>
      <c r="J42" s="9"/>
      <c r="K42" s="47"/>
      <c r="L42" s="1"/>
      <c r="M42" s="1"/>
      <c r="N42" s="1"/>
      <c r="O42" s="1"/>
    </row>
    <row r="43" spans="1:15" x14ac:dyDescent="0.25">
      <c r="A43" s="15"/>
      <c r="B43" s="24"/>
      <c r="C43" s="42"/>
      <c r="D43" s="7"/>
      <c r="E43" s="7"/>
      <c r="F43" s="7"/>
      <c r="G43" s="7"/>
      <c r="H43" s="8">
        <f t="shared" si="3"/>
        <v>0</v>
      </c>
      <c r="I43" s="8"/>
      <c r="J43" s="9"/>
      <c r="K43" s="48"/>
      <c r="L43" s="1"/>
      <c r="M43" s="1"/>
      <c r="N43" s="1"/>
      <c r="O43" s="1"/>
    </row>
    <row r="44" spans="1:15" x14ac:dyDescent="0.25">
      <c r="A44" s="15"/>
      <c r="B44" s="24"/>
      <c r="C44" s="42"/>
      <c r="D44" s="7"/>
      <c r="E44" s="7"/>
      <c r="F44" s="7"/>
      <c r="G44" s="7"/>
      <c r="H44" s="8">
        <f t="shared" si="3"/>
        <v>0</v>
      </c>
      <c r="I44" s="8"/>
      <c r="J44" s="9"/>
      <c r="K44" s="48"/>
      <c r="L44" s="1"/>
      <c r="M44" s="1"/>
      <c r="N44" s="1"/>
      <c r="O44" s="1"/>
    </row>
    <row r="45" spans="1:15" x14ac:dyDescent="0.25">
      <c r="A45" s="15"/>
      <c r="B45" s="24"/>
      <c r="C45" s="42"/>
      <c r="D45" s="7"/>
      <c r="E45" s="7"/>
      <c r="F45" s="7"/>
      <c r="G45" s="7"/>
      <c r="H45" s="8">
        <f t="shared" si="3"/>
        <v>0</v>
      </c>
      <c r="I45" s="8"/>
      <c r="J45" s="9"/>
      <c r="K45" s="48"/>
      <c r="L45" s="1"/>
      <c r="M45" s="1"/>
      <c r="N45" s="1"/>
      <c r="O45" s="1"/>
    </row>
    <row r="46" spans="1:15" x14ac:dyDescent="0.25">
      <c r="A46" s="15"/>
      <c r="B46" s="24"/>
      <c r="C46" s="22"/>
      <c r="D46" s="27"/>
      <c r="E46" s="7"/>
      <c r="F46" s="7"/>
      <c r="G46" s="7"/>
      <c r="H46" s="8">
        <f t="shared" si="3"/>
        <v>0</v>
      </c>
      <c r="I46" s="8"/>
      <c r="J46" s="9"/>
      <c r="K46" s="48"/>
      <c r="L46" s="1"/>
      <c r="M46" s="1"/>
      <c r="N46" s="1"/>
      <c r="O46" s="1"/>
    </row>
    <row r="47" spans="1:15" x14ac:dyDescent="0.25">
      <c r="A47" s="5"/>
      <c r="B47" s="5"/>
      <c r="C47" s="22"/>
      <c r="D47" s="27"/>
      <c r="E47" s="7"/>
      <c r="F47" s="7"/>
      <c r="G47" s="7"/>
      <c r="H47" s="8">
        <f t="shared" si="3"/>
        <v>0</v>
      </c>
      <c r="I47" s="8"/>
      <c r="J47" s="9"/>
      <c r="K47" s="43"/>
      <c r="L47" s="1"/>
      <c r="M47" s="1"/>
      <c r="N47" s="1"/>
      <c r="O47" s="1"/>
    </row>
    <row r="48" spans="1:15" x14ac:dyDescent="0.25">
      <c r="A48" s="5"/>
      <c r="B48" s="5"/>
      <c r="C48" s="5"/>
      <c r="D48" s="5"/>
      <c r="E48" s="5"/>
      <c r="F48" s="5"/>
      <c r="G48" s="5"/>
      <c r="H48" s="12">
        <f>SUM(H32:H47)</f>
        <v>78.352800000000002</v>
      </c>
      <c r="I48" s="12">
        <f>SUM(I32:I47)</f>
        <v>0</v>
      </c>
      <c r="J48" s="5"/>
      <c r="K48" s="43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9"/>
      <c r="I49" s="9"/>
      <c r="J49" s="5"/>
      <c r="K49" s="43"/>
      <c r="L49" s="1"/>
      <c r="M49" s="1"/>
      <c r="N49" s="1"/>
      <c r="O49" s="1"/>
    </row>
    <row r="50" spans="1:15" ht="31.5" x14ac:dyDescent="0.25">
      <c r="A50" s="4" t="s">
        <v>12</v>
      </c>
      <c r="B50" s="4"/>
      <c r="C50" s="19" t="s">
        <v>13</v>
      </c>
      <c r="D50" s="20" t="s">
        <v>11</v>
      </c>
      <c r="E50" s="20" t="s">
        <v>14</v>
      </c>
      <c r="F50" s="20" t="s">
        <v>7</v>
      </c>
      <c r="G50" s="5"/>
      <c r="H50" s="9"/>
      <c r="I50" s="9"/>
      <c r="J50" s="5"/>
      <c r="K50" s="43"/>
      <c r="L50" s="1"/>
      <c r="M50" s="1"/>
      <c r="N50" s="1"/>
      <c r="O50" s="1"/>
    </row>
    <row r="51" spans="1:15" x14ac:dyDescent="0.25">
      <c r="A51" s="5"/>
      <c r="B51" s="5"/>
      <c r="C51" s="22">
        <v>67</v>
      </c>
      <c r="D51" s="7">
        <v>3.5</v>
      </c>
      <c r="E51" s="7">
        <v>0.04</v>
      </c>
      <c r="F51" s="22">
        <v>1</v>
      </c>
      <c r="G51" s="7"/>
      <c r="H51" s="8">
        <f>C51*D51*E51*F51</f>
        <v>9.3800000000000008</v>
      </c>
      <c r="I51" s="8"/>
      <c r="J51" s="9">
        <f>I51-H51</f>
        <v>-9.3800000000000008</v>
      </c>
      <c r="K51" s="43"/>
      <c r="L51" s="1"/>
      <c r="M51" s="1"/>
      <c r="N51" s="1"/>
      <c r="O51" s="1"/>
    </row>
    <row r="52" spans="1:15" x14ac:dyDescent="0.25">
      <c r="A52" s="5" t="s">
        <v>18</v>
      </c>
      <c r="B52" s="5"/>
      <c r="C52" s="22">
        <v>1</v>
      </c>
      <c r="D52" s="7">
        <v>4</v>
      </c>
      <c r="E52" s="7">
        <v>1</v>
      </c>
      <c r="F52" s="22">
        <v>1</v>
      </c>
      <c r="G52" s="7"/>
      <c r="H52" s="8">
        <f>C52*D52*E52*F52</f>
        <v>4</v>
      </c>
      <c r="I52" s="8"/>
      <c r="J52" s="9">
        <f>I52-H52</f>
        <v>-4</v>
      </c>
      <c r="K52" s="43"/>
      <c r="L52" s="1"/>
      <c r="M52" s="1"/>
      <c r="N52" s="1"/>
      <c r="O52" s="1"/>
    </row>
    <row r="53" spans="1:15" x14ac:dyDescent="0.25">
      <c r="A53" s="5"/>
      <c r="B53" s="5"/>
      <c r="C53" s="22"/>
      <c r="D53" s="7"/>
      <c r="E53" s="7"/>
      <c r="F53" s="22"/>
      <c r="G53" s="7"/>
      <c r="H53" s="8">
        <f t="shared" ref="H53:H55" si="5">C53*D53*E53*F53</f>
        <v>0</v>
      </c>
      <c r="I53" s="8"/>
      <c r="J53" s="9">
        <f t="shared" ref="J53:J55" si="6">I53-H53</f>
        <v>0</v>
      </c>
      <c r="K53" s="43"/>
      <c r="L53" s="1"/>
      <c r="M53" s="1"/>
      <c r="N53" s="1"/>
      <c r="O53" s="1"/>
    </row>
    <row r="54" spans="1:15" x14ac:dyDescent="0.25">
      <c r="A54" s="5"/>
      <c r="B54" s="5"/>
      <c r="C54" s="22"/>
      <c r="D54" s="7"/>
      <c r="E54" s="7"/>
      <c r="F54" s="22"/>
      <c r="G54" s="7"/>
      <c r="H54" s="8">
        <f t="shared" si="5"/>
        <v>0</v>
      </c>
      <c r="I54" s="8"/>
      <c r="J54" s="9">
        <f t="shared" si="6"/>
        <v>0</v>
      </c>
      <c r="K54" s="43"/>
      <c r="L54" s="1"/>
      <c r="M54" s="1"/>
      <c r="N54" s="1"/>
      <c r="O54" s="1"/>
    </row>
    <row r="55" spans="1:15" x14ac:dyDescent="0.25">
      <c r="A55" s="5"/>
      <c r="B55" s="5"/>
      <c r="C55" s="22"/>
      <c r="D55" s="7"/>
      <c r="E55" s="7"/>
      <c r="F55" s="22"/>
      <c r="G55" s="7"/>
      <c r="H55" s="8">
        <f t="shared" si="5"/>
        <v>0</v>
      </c>
      <c r="I55" s="8"/>
      <c r="J55" s="9">
        <f t="shared" si="6"/>
        <v>0</v>
      </c>
      <c r="K55" s="43"/>
      <c r="L55" s="1"/>
      <c r="M55" s="1"/>
      <c r="N55" s="1"/>
      <c r="O55" s="1"/>
    </row>
    <row r="56" spans="1:15" x14ac:dyDescent="0.25">
      <c r="A56" s="5"/>
      <c r="B56" s="5"/>
      <c r="C56" s="5"/>
      <c r="D56" s="5"/>
      <c r="E56" s="5"/>
      <c r="F56" s="5"/>
      <c r="G56" s="5"/>
      <c r="H56" s="12">
        <f>SUM(H51:H55)</f>
        <v>13.38</v>
      </c>
      <c r="I56" s="12">
        <f>SUM(I51:I55)</f>
        <v>0</v>
      </c>
      <c r="J56" s="5"/>
      <c r="K56" s="43"/>
      <c r="L56" s="1"/>
      <c r="M56" s="1"/>
      <c r="N56" s="1"/>
      <c r="O56" s="1"/>
    </row>
    <row r="57" spans="1:15" x14ac:dyDescent="0.25">
      <c r="A57" s="5"/>
      <c r="B57" s="5"/>
      <c r="C57" s="5"/>
      <c r="D57" s="5"/>
      <c r="E57" s="5"/>
      <c r="F57" s="5"/>
      <c r="G57" s="5"/>
      <c r="H57" s="9"/>
      <c r="I57" s="9"/>
      <c r="J57" s="5"/>
      <c r="K57" s="43"/>
      <c r="L57" s="1"/>
      <c r="M57" s="1"/>
      <c r="N57" s="1"/>
      <c r="O57" s="1"/>
    </row>
    <row r="58" spans="1:15" x14ac:dyDescent="0.25">
      <c r="A58" s="5"/>
      <c r="B58" s="5"/>
      <c r="C58" s="5"/>
      <c r="D58" s="5"/>
      <c r="E58" s="5"/>
      <c r="F58" s="5"/>
      <c r="G58" s="5"/>
      <c r="H58" s="9"/>
      <c r="I58" s="9"/>
      <c r="J58" s="5"/>
      <c r="K58" s="43"/>
      <c r="L58" s="1"/>
      <c r="M58" s="1"/>
      <c r="N58" s="1"/>
      <c r="O58" s="1"/>
    </row>
    <row r="59" spans="1:15" ht="18.75" x14ac:dyDescent="0.3">
      <c r="A59" s="13" t="s">
        <v>1</v>
      </c>
      <c r="B59" s="13"/>
      <c r="C59" s="13"/>
      <c r="D59" s="13"/>
      <c r="E59" s="13"/>
      <c r="F59" s="13"/>
      <c r="G59" s="13"/>
      <c r="H59" s="14">
        <f>SUM(H56,H48,H30)</f>
        <v>141.47280000000001</v>
      </c>
      <c r="I59" s="14">
        <f>SUM(I56,I48,I30)</f>
        <v>0</v>
      </c>
      <c r="J59" s="13"/>
      <c r="K59" s="1"/>
      <c r="L59" s="1"/>
      <c r="M59" s="1"/>
      <c r="N59" s="1"/>
    </row>
    <row r="60" spans="1:1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1"/>
      <c r="M60" s="1"/>
      <c r="N60" s="1"/>
    </row>
    <row r="61" spans="1:15" ht="23.1" customHeight="1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1"/>
      <c r="M61" s="1"/>
      <c r="N61" s="1"/>
    </row>
    <row r="62" spans="1:15" ht="23.1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1"/>
      <c r="M62" s="1"/>
      <c r="N62" s="1"/>
    </row>
    <row r="63" spans="1:15" ht="23.1" customHeight="1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1"/>
      <c r="M63" s="1"/>
      <c r="N63" s="1"/>
    </row>
    <row r="65" spans="2:2" x14ac:dyDescent="0.25">
      <c r="B65" s="25"/>
    </row>
  </sheetData>
  <mergeCells count="6">
    <mergeCell ref="A60:K63"/>
    <mergeCell ref="A1:J1"/>
    <mergeCell ref="G4:I4"/>
    <mergeCell ref="J4:K4"/>
    <mergeCell ref="C9:G9"/>
    <mergeCell ref="K11:K31"/>
  </mergeCells>
  <conditionalFormatting sqref="I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cp:lastPrinted>2020-11-23T22:05:46Z</cp:lastPrinted>
  <dcterms:created xsi:type="dcterms:W3CDTF">2015-10-13T21:42:08Z</dcterms:created>
  <dcterms:modified xsi:type="dcterms:W3CDTF">2021-05-31T17:14:11Z</dcterms:modified>
</cp:coreProperties>
</file>