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 Herrera\Documents\NICOLE (COMPRAS)\DF PROYECTOS S.A DE C.V\JULIO\TERCERA SEMANA DE JULIO\MEMORIAS DE CALCULO\MEMORIAS YA ACTUALIZADAS\"/>
    </mc:Choice>
  </mc:AlternateContent>
  <xr:revisionPtr revIDLastSave="0" documentId="13_ncr:1_{6BD0D665-B61B-4566-A20C-DB99616DFC98}" xr6:coauthVersionLast="45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ONDEO DE INODORO" sheetId="19" r:id="rId1"/>
    <sheet name="SONDEO DE LAVAMANOS HOMBRES" sheetId="23" r:id="rId2"/>
    <sheet name="SONDEO DE LAVAMANOS DAMAS" sheetId="24" r:id="rId3"/>
    <sheet name="SIFON " sheetId="25" r:id="rId4"/>
    <sheet name="MANECILLA 1" sheetId="22" r:id="rId5"/>
    <sheet name="MANECILLA 2" sheetId="26" r:id="rId6"/>
    <sheet name="MANECILLA 3" sheetId="2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3" i="27" l="1"/>
  <c r="I62" i="27"/>
  <c r="J62" i="27" s="1"/>
  <c r="I61" i="27"/>
  <c r="J61" i="27" s="1"/>
  <c r="I60" i="27"/>
  <c r="J60" i="27" s="1"/>
  <c r="I59" i="27"/>
  <c r="J59" i="27" s="1"/>
  <c r="I58" i="27"/>
  <c r="J58" i="27" s="1"/>
  <c r="I54" i="27"/>
  <c r="J54" i="27" s="1"/>
  <c r="H54" i="27"/>
  <c r="I53" i="27"/>
  <c r="I52" i="27"/>
  <c r="J51" i="27"/>
  <c r="I51" i="27"/>
  <c r="H51" i="27"/>
  <c r="I50" i="27"/>
  <c r="J50" i="27" s="1"/>
  <c r="H50" i="27"/>
  <c r="I49" i="27"/>
  <c r="J49" i="27" s="1"/>
  <c r="H49" i="27"/>
  <c r="I48" i="27"/>
  <c r="J48" i="27" s="1"/>
  <c r="H48" i="27"/>
  <c r="J47" i="27"/>
  <c r="I47" i="27"/>
  <c r="H47" i="27"/>
  <c r="I46" i="27"/>
  <c r="J46" i="27" s="1"/>
  <c r="H46" i="27"/>
  <c r="I45" i="27"/>
  <c r="J45" i="27" s="1"/>
  <c r="H45" i="27"/>
  <c r="I44" i="27"/>
  <c r="J44" i="27" s="1"/>
  <c r="H44" i="27"/>
  <c r="J43" i="27"/>
  <c r="I43" i="27"/>
  <c r="H43" i="27"/>
  <c r="I42" i="27"/>
  <c r="J42" i="27" s="1"/>
  <c r="H42" i="27"/>
  <c r="I41" i="27"/>
  <c r="J41" i="27" s="1"/>
  <c r="H41" i="27"/>
  <c r="I40" i="27"/>
  <c r="J40" i="27" s="1"/>
  <c r="H40" i="27"/>
  <c r="J39" i="27"/>
  <c r="I39" i="27"/>
  <c r="H39" i="27"/>
  <c r="I38" i="27"/>
  <c r="J38" i="27" s="1"/>
  <c r="H38" i="27"/>
  <c r="I37" i="27"/>
  <c r="J37" i="27" s="1"/>
  <c r="H37" i="27"/>
  <c r="I36" i="27"/>
  <c r="J36" i="27" s="1"/>
  <c r="H36" i="27"/>
  <c r="J35" i="27"/>
  <c r="I35" i="27"/>
  <c r="H35" i="27"/>
  <c r="I34" i="27"/>
  <c r="J34" i="27" s="1"/>
  <c r="H34" i="27"/>
  <c r="I33" i="27"/>
  <c r="J33" i="27" s="1"/>
  <c r="H33" i="27"/>
  <c r="I32" i="27"/>
  <c r="J32" i="27" s="1"/>
  <c r="H32" i="27"/>
  <c r="J31" i="27"/>
  <c r="I31" i="27"/>
  <c r="H31" i="27"/>
  <c r="I30" i="27"/>
  <c r="J30" i="27" s="1"/>
  <c r="H30" i="27"/>
  <c r="I29" i="27"/>
  <c r="H29" i="27"/>
  <c r="I28" i="27"/>
  <c r="H28" i="27"/>
  <c r="I27" i="27"/>
  <c r="H27" i="27"/>
  <c r="I26" i="27"/>
  <c r="H26" i="27"/>
  <c r="I25" i="27"/>
  <c r="H25" i="27"/>
  <c r="J24" i="27"/>
  <c r="I24" i="27"/>
  <c r="H24" i="27"/>
  <c r="H55" i="27" s="1"/>
  <c r="I23" i="27"/>
  <c r="J23" i="27" s="1"/>
  <c r="H23" i="27"/>
  <c r="H21" i="27"/>
  <c r="I20" i="27"/>
  <c r="I19" i="27"/>
  <c r="J19" i="27" s="1"/>
  <c r="I18" i="27"/>
  <c r="J18" i="27" s="1"/>
  <c r="I17" i="27"/>
  <c r="I16" i="27"/>
  <c r="J16" i="27" s="1"/>
  <c r="J15" i="27"/>
  <c r="I15" i="27"/>
  <c r="I14" i="27"/>
  <c r="I13" i="27"/>
  <c r="J13" i="27" s="1"/>
  <c r="I12" i="27"/>
  <c r="J12" i="27" s="1"/>
  <c r="H63" i="26"/>
  <c r="I62" i="26"/>
  <c r="J62" i="26" s="1"/>
  <c r="I61" i="26"/>
  <c r="J61" i="26" s="1"/>
  <c r="I60" i="26"/>
  <c r="J60" i="26" s="1"/>
  <c r="I59" i="26"/>
  <c r="J59" i="26" s="1"/>
  <c r="I58" i="26"/>
  <c r="J58" i="26" s="1"/>
  <c r="I54" i="26"/>
  <c r="J54" i="26" s="1"/>
  <c r="H54" i="26"/>
  <c r="I53" i="26"/>
  <c r="I52" i="26"/>
  <c r="I51" i="26"/>
  <c r="H51" i="26"/>
  <c r="J51" i="26" s="1"/>
  <c r="I50" i="26"/>
  <c r="J50" i="26" s="1"/>
  <c r="H50" i="26"/>
  <c r="J49" i="26"/>
  <c r="I49" i="26"/>
  <c r="H49" i="26"/>
  <c r="I48" i="26"/>
  <c r="J48" i="26" s="1"/>
  <c r="H48" i="26"/>
  <c r="I47" i="26"/>
  <c r="H47" i="26"/>
  <c r="J47" i="26" s="1"/>
  <c r="I46" i="26"/>
  <c r="J46" i="26" s="1"/>
  <c r="H46" i="26"/>
  <c r="J45" i="26"/>
  <c r="I45" i="26"/>
  <c r="H45" i="26"/>
  <c r="I44" i="26"/>
  <c r="J44" i="26" s="1"/>
  <c r="H44" i="26"/>
  <c r="I43" i="26"/>
  <c r="H43" i="26"/>
  <c r="J43" i="26" s="1"/>
  <c r="I42" i="26"/>
  <c r="J42" i="26" s="1"/>
  <c r="H42" i="26"/>
  <c r="J41" i="26"/>
  <c r="I41" i="26"/>
  <c r="H41" i="26"/>
  <c r="I40" i="26"/>
  <c r="J40" i="26" s="1"/>
  <c r="H40" i="26"/>
  <c r="I39" i="26"/>
  <c r="H39" i="26"/>
  <c r="J39" i="26" s="1"/>
  <c r="I38" i="26"/>
  <c r="J38" i="26" s="1"/>
  <c r="H38" i="26"/>
  <c r="J37" i="26"/>
  <c r="I37" i="26"/>
  <c r="H37" i="26"/>
  <c r="I36" i="26"/>
  <c r="J36" i="26" s="1"/>
  <c r="H36" i="26"/>
  <c r="I35" i="26"/>
  <c r="H35" i="26"/>
  <c r="J35" i="26" s="1"/>
  <c r="I34" i="26"/>
  <c r="J34" i="26" s="1"/>
  <c r="H34" i="26"/>
  <c r="J33" i="26"/>
  <c r="I33" i="26"/>
  <c r="H33" i="26"/>
  <c r="I32" i="26"/>
  <c r="J32" i="26" s="1"/>
  <c r="H32" i="26"/>
  <c r="I31" i="26"/>
  <c r="H31" i="26"/>
  <c r="J31" i="26" s="1"/>
  <c r="I30" i="26"/>
  <c r="J30" i="26" s="1"/>
  <c r="H30" i="26"/>
  <c r="I29" i="26"/>
  <c r="H29" i="26"/>
  <c r="I28" i="26"/>
  <c r="H28" i="26"/>
  <c r="I27" i="26"/>
  <c r="H27" i="26"/>
  <c r="I26" i="26"/>
  <c r="H26" i="26"/>
  <c r="I25" i="26"/>
  <c r="H25" i="26"/>
  <c r="I24" i="26"/>
  <c r="H24" i="26"/>
  <c r="J24" i="26" s="1"/>
  <c r="I23" i="26"/>
  <c r="J23" i="26" s="1"/>
  <c r="H23" i="26"/>
  <c r="H21" i="26"/>
  <c r="I20" i="26"/>
  <c r="I19" i="26"/>
  <c r="J19" i="26" s="1"/>
  <c r="I18" i="26"/>
  <c r="J18" i="26" s="1"/>
  <c r="I17" i="26"/>
  <c r="J16" i="26"/>
  <c r="I16" i="26"/>
  <c r="J15" i="26"/>
  <c r="I15" i="26"/>
  <c r="I14" i="26"/>
  <c r="I13" i="26"/>
  <c r="J13" i="26" s="1"/>
  <c r="I12" i="26"/>
  <c r="J12" i="26" s="1"/>
  <c r="H63" i="25"/>
  <c r="I62" i="25"/>
  <c r="J62" i="25" s="1"/>
  <c r="I61" i="25"/>
  <c r="J61" i="25" s="1"/>
  <c r="I60" i="25"/>
  <c r="J60" i="25" s="1"/>
  <c r="I59" i="25"/>
  <c r="I58" i="25"/>
  <c r="J58" i="25" s="1"/>
  <c r="I54" i="25"/>
  <c r="J54" i="25" s="1"/>
  <c r="H54" i="25"/>
  <c r="I53" i="25"/>
  <c r="I52" i="25"/>
  <c r="I51" i="25"/>
  <c r="J51" i="25" s="1"/>
  <c r="H51" i="25"/>
  <c r="I50" i="25"/>
  <c r="J50" i="25" s="1"/>
  <c r="H50" i="25"/>
  <c r="J49" i="25"/>
  <c r="I49" i="25"/>
  <c r="H49" i="25"/>
  <c r="I48" i="25"/>
  <c r="J48" i="25" s="1"/>
  <c r="H48" i="25"/>
  <c r="I47" i="25"/>
  <c r="J47" i="25" s="1"/>
  <c r="H47" i="25"/>
  <c r="I46" i="25"/>
  <c r="J46" i="25" s="1"/>
  <c r="H46" i="25"/>
  <c r="J45" i="25"/>
  <c r="I45" i="25"/>
  <c r="H45" i="25"/>
  <c r="I44" i="25"/>
  <c r="J44" i="25" s="1"/>
  <c r="H44" i="25"/>
  <c r="I43" i="25"/>
  <c r="J43" i="25" s="1"/>
  <c r="H43" i="25"/>
  <c r="I42" i="25"/>
  <c r="J42" i="25" s="1"/>
  <c r="H42" i="25"/>
  <c r="J41" i="25"/>
  <c r="I41" i="25"/>
  <c r="H41" i="25"/>
  <c r="I40" i="25"/>
  <c r="J40" i="25" s="1"/>
  <c r="H40" i="25"/>
  <c r="I39" i="25"/>
  <c r="J39" i="25" s="1"/>
  <c r="H39" i="25"/>
  <c r="I38" i="25"/>
  <c r="J38" i="25" s="1"/>
  <c r="H38" i="25"/>
  <c r="J37" i="25"/>
  <c r="I37" i="25"/>
  <c r="H37" i="25"/>
  <c r="I36" i="25"/>
  <c r="J36" i="25" s="1"/>
  <c r="H36" i="25"/>
  <c r="I35" i="25"/>
  <c r="J35" i="25" s="1"/>
  <c r="H35" i="25"/>
  <c r="I34" i="25"/>
  <c r="J34" i="25" s="1"/>
  <c r="H34" i="25"/>
  <c r="J33" i="25"/>
  <c r="I33" i="25"/>
  <c r="H33" i="25"/>
  <c r="I32" i="25"/>
  <c r="J32" i="25" s="1"/>
  <c r="H32" i="25"/>
  <c r="I31" i="25"/>
  <c r="J31" i="25" s="1"/>
  <c r="H31" i="25"/>
  <c r="J30" i="25"/>
  <c r="I30" i="25"/>
  <c r="H30" i="25"/>
  <c r="I29" i="25"/>
  <c r="H29" i="25"/>
  <c r="I28" i="25"/>
  <c r="H28" i="25"/>
  <c r="I27" i="25"/>
  <c r="H27" i="25"/>
  <c r="I26" i="25"/>
  <c r="I25" i="25"/>
  <c r="I24" i="25"/>
  <c r="J24" i="25" s="1"/>
  <c r="I23" i="25"/>
  <c r="H21" i="25"/>
  <c r="I20" i="25"/>
  <c r="I19" i="25"/>
  <c r="J19" i="25" s="1"/>
  <c r="I18" i="25"/>
  <c r="J18" i="25" s="1"/>
  <c r="I17" i="25"/>
  <c r="I16" i="25"/>
  <c r="J16" i="25" s="1"/>
  <c r="I15" i="25"/>
  <c r="J15" i="25" s="1"/>
  <c r="I14" i="25"/>
  <c r="I13" i="25"/>
  <c r="J13" i="25" s="1"/>
  <c r="I12" i="25"/>
  <c r="J12" i="25" s="1"/>
  <c r="H66" i="24"/>
  <c r="G6" i="24" s="1"/>
  <c r="H63" i="24"/>
  <c r="I62" i="24"/>
  <c r="J62" i="24" s="1"/>
  <c r="I61" i="24"/>
  <c r="J61" i="24" s="1"/>
  <c r="I60" i="24"/>
  <c r="J60" i="24" s="1"/>
  <c r="I59" i="24"/>
  <c r="J59" i="24" s="1"/>
  <c r="I58" i="24"/>
  <c r="J58" i="24" s="1"/>
  <c r="H55" i="24"/>
  <c r="I54" i="24"/>
  <c r="J54" i="24" s="1"/>
  <c r="I53" i="24"/>
  <c r="I52" i="24"/>
  <c r="I51" i="24"/>
  <c r="J51" i="24" s="1"/>
  <c r="I50" i="24"/>
  <c r="J50" i="24" s="1"/>
  <c r="I49" i="24"/>
  <c r="J49" i="24" s="1"/>
  <c r="I48" i="24"/>
  <c r="J48" i="24" s="1"/>
  <c r="I47" i="24"/>
  <c r="J47" i="24" s="1"/>
  <c r="I46" i="24"/>
  <c r="J46" i="24" s="1"/>
  <c r="I45" i="24"/>
  <c r="J45" i="24" s="1"/>
  <c r="I44" i="24"/>
  <c r="J44" i="24" s="1"/>
  <c r="I43" i="24"/>
  <c r="J43" i="24" s="1"/>
  <c r="I42" i="24"/>
  <c r="J42" i="24" s="1"/>
  <c r="I41" i="24"/>
  <c r="J41" i="24" s="1"/>
  <c r="I40" i="24"/>
  <c r="J40" i="24" s="1"/>
  <c r="I39" i="24"/>
  <c r="J39" i="24" s="1"/>
  <c r="I38" i="24"/>
  <c r="J38" i="24" s="1"/>
  <c r="I37" i="24"/>
  <c r="J37" i="24" s="1"/>
  <c r="I36" i="24"/>
  <c r="J36" i="24" s="1"/>
  <c r="I35" i="24"/>
  <c r="J35" i="24" s="1"/>
  <c r="I34" i="24"/>
  <c r="J34" i="24" s="1"/>
  <c r="I33" i="24"/>
  <c r="J33" i="24" s="1"/>
  <c r="I32" i="24"/>
  <c r="J32" i="24" s="1"/>
  <c r="I31" i="24"/>
  <c r="J31" i="24" s="1"/>
  <c r="I30" i="24"/>
  <c r="J30" i="24" s="1"/>
  <c r="I29" i="24"/>
  <c r="I28" i="24"/>
  <c r="I27" i="24"/>
  <c r="I26" i="24"/>
  <c r="I25" i="24"/>
  <c r="J24" i="24"/>
  <c r="I24" i="24"/>
  <c r="J23" i="24"/>
  <c r="I23" i="24"/>
  <c r="I55" i="24" s="1"/>
  <c r="H21" i="24"/>
  <c r="I20" i="24"/>
  <c r="I19" i="24"/>
  <c r="J19" i="24" s="1"/>
  <c r="I18" i="24"/>
  <c r="J18" i="24" s="1"/>
  <c r="I17" i="24"/>
  <c r="J16" i="24"/>
  <c r="I16" i="24"/>
  <c r="J15" i="24"/>
  <c r="I15" i="24"/>
  <c r="I14" i="24"/>
  <c r="I13" i="24"/>
  <c r="J13" i="24" s="1"/>
  <c r="I12" i="24"/>
  <c r="J12" i="24" s="1"/>
  <c r="H66" i="23"/>
  <c r="G6" i="23" s="1"/>
  <c r="H63" i="23"/>
  <c r="I62" i="23"/>
  <c r="J62" i="23" s="1"/>
  <c r="I61" i="23"/>
  <c r="J61" i="23" s="1"/>
  <c r="I60" i="23"/>
  <c r="J60" i="23" s="1"/>
  <c r="I59" i="23"/>
  <c r="J59" i="23" s="1"/>
  <c r="I58" i="23"/>
  <c r="J58" i="23" s="1"/>
  <c r="H55" i="23"/>
  <c r="I54" i="23"/>
  <c r="J54" i="23" s="1"/>
  <c r="I53" i="23"/>
  <c r="I52" i="23"/>
  <c r="I51" i="23"/>
  <c r="J51" i="23" s="1"/>
  <c r="I50" i="23"/>
  <c r="J50" i="23" s="1"/>
  <c r="I49" i="23"/>
  <c r="J49" i="23" s="1"/>
  <c r="I48" i="23"/>
  <c r="J48" i="23" s="1"/>
  <c r="I47" i="23"/>
  <c r="J47" i="23" s="1"/>
  <c r="I46" i="23"/>
  <c r="J46" i="23" s="1"/>
  <c r="I45" i="23"/>
  <c r="J45" i="23" s="1"/>
  <c r="I44" i="23"/>
  <c r="J44" i="23" s="1"/>
  <c r="I43" i="23"/>
  <c r="J43" i="23" s="1"/>
  <c r="I42" i="23"/>
  <c r="J42" i="23" s="1"/>
  <c r="I41" i="23"/>
  <c r="J41" i="23" s="1"/>
  <c r="I40" i="23"/>
  <c r="J40" i="23" s="1"/>
  <c r="I39" i="23"/>
  <c r="J39" i="23" s="1"/>
  <c r="I38" i="23"/>
  <c r="J38" i="23" s="1"/>
  <c r="I37" i="23"/>
  <c r="J37" i="23" s="1"/>
  <c r="I36" i="23"/>
  <c r="J36" i="23" s="1"/>
  <c r="I35" i="23"/>
  <c r="J35" i="23" s="1"/>
  <c r="I34" i="23"/>
  <c r="J34" i="23" s="1"/>
  <c r="I33" i="23"/>
  <c r="J33" i="23" s="1"/>
  <c r="I32" i="23"/>
  <c r="J32" i="23" s="1"/>
  <c r="I31" i="23"/>
  <c r="J31" i="23" s="1"/>
  <c r="I30" i="23"/>
  <c r="J30" i="23" s="1"/>
  <c r="I29" i="23"/>
  <c r="I28" i="23"/>
  <c r="I27" i="23"/>
  <c r="I26" i="23"/>
  <c r="I25" i="23"/>
  <c r="J24" i="23"/>
  <c r="I24" i="23"/>
  <c r="I23" i="23"/>
  <c r="I55" i="23" s="1"/>
  <c r="H21" i="23"/>
  <c r="I20" i="23"/>
  <c r="I19" i="23"/>
  <c r="J19" i="23" s="1"/>
  <c r="I18" i="23"/>
  <c r="J18" i="23" s="1"/>
  <c r="I17" i="23"/>
  <c r="J16" i="23"/>
  <c r="I16" i="23"/>
  <c r="I15" i="23"/>
  <c r="J15" i="23" s="1"/>
  <c r="I14" i="23"/>
  <c r="I13" i="23"/>
  <c r="J13" i="23" s="1"/>
  <c r="I12" i="23"/>
  <c r="I21" i="23" s="1"/>
  <c r="H63" i="22"/>
  <c r="J62" i="22"/>
  <c r="I62" i="22"/>
  <c r="I61" i="22"/>
  <c r="J61" i="22" s="1"/>
  <c r="J60" i="22"/>
  <c r="I60" i="22"/>
  <c r="I59" i="22"/>
  <c r="J59" i="22" s="1"/>
  <c r="J58" i="22"/>
  <c r="I58" i="22"/>
  <c r="I54" i="22"/>
  <c r="H54" i="22"/>
  <c r="J54" i="22" s="1"/>
  <c r="I53" i="22"/>
  <c r="I52" i="22"/>
  <c r="I51" i="22"/>
  <c r="J51" i="22" s="1"/>
  <c r="H51" i="22"/>
  <c r="I50" i="22"/>
  <c r="H50" i="22"/>
  <c r="J50" i="22" s="1"/>
  <c r="J49" i="22"/>
  <c r="I49" i="22"/>
  <c r="H49" i="22"/>
  <c r="I48" i="22"/>
  <c r="J48" i="22" s="1"/>
  <c r="H48" i="22"/>
  <c r="I47" i="22"/>
  <c r="J47" i="22" s="1"/>
  <c r="H47" i="22"/>
  <c r="I46" i="22"/>
  <c r="H46" i="22"/>
  <c r="J46" i="22" s="1"/>
  <c r="J45" i="22"/>
  <c r="I45" i="22"/>
  <c r="H45" i="22"/>
  <c r="I44" i="22"/>
  <c r="J44" i="22" s="1"/>
  <c r="H44" i="22"/>
  <c r="I43" i="22"/>
  <c r="J43" i="22" s="1"/>
  <c r="H43" i="22"/>
  <c r="I42" i="22"/>
  <c r="H42" i="22"/>
  <c r="J42" i="22" s="1"/>
  <c r="J41" i="22"/>
  <c r="I41" i="22"/>
  <c r="H41" i="22"/>
  <c r="I40" i="22"/>
  <c r="J40" i="22" s="1"/>
  <c r="H40" i="22"/>
  <c r="I39" i="22"/>
  <c r="J39" i="22" s="1"/>
  <c r="H39" i="22"/>
  <c r="I38" i="22"/>
  <c r="H38" i="22"/>
  <c r="J38" i="22" s="1"/>
  <c r="J37" i="22"/>
  <c r="I37" i="22"/>
  <c r="H37" i="22"/>
  <c r="I36" i="22"/>
  <c r="J36" i="22" s="1"/>
  <c r="H36" i="22"/>
  <c r="I35" i="22"/>
  <c r="J35" i="22" s="1"/>
  <c r="H35" i="22"/>
  <c r="I34" i="22"/>
  <c r="H34" i="22"/>
  <c r="J34" i="22" s="1"/>
  <c r="J33" i="22"/>
  <c r="I33" i="22"/>
  <c r="H33" i="22"/>
  <c r="I32" i="22"/>
  <c r="J32" i="22" s="1"/>
  <c r="H32" i="22"/>
  <c r="I31" i="22"/>
  <c r="J31" i="22" s="1"/>
  <c r="H31" i="22"/>
  <c r="I30" i="22"/>
  <c r="H30" i="22"/>
  <c r="J30" i="22" s="1"/>
  <c r="I29" i="22"/>
  <c r="H29" i="22"/>
  <c r="I28" i="22"/>
  <c r="H28" i="22"/>
  <c r="I27" i="22"/>
  <c r="H27" i="22"/>
  <c r="I26" i="22"/>
  <c r="H26" i="22"/>
  <c r="I25" i="22"/>
  <c r="H25" i="22"/>
  <c r="I24" i="22"/>
  <c r="H24" i="22"/>
  <c r="I23" i="22"/>
  <c r="H23" i="22"/>
  <c r="H21" i="22"/>
  <c r="I20" i="22"/>
  <c r="I19" i="22"/>
  <c r="J19" i="22" s="1"/>
  <c r="I18" i="22"/>
  <c r="J18" i="22" s="1"/>
  <c r="I17" i="22"/>
  <c r="J16" i="22"/>
  <c r="I16" i="22"/>
  <c r="I15" i="22"/>
  <c r="J15" i="22" s="1"/>
  <c r="I14" i="22"/>
  <c r="I13" i="22"/>
  <c r="J13" i="22" s="1"/>
  <c r="I12" i="22"/>
  <c r="J12" i="22" s="1"/>
  <c r="H66" i="27" l="1"/>
  <c r="G6" i="27" s="1"/>
  <c r="I21" i="27"/>
  <c r="I55" i="27"/>
  <c r="I63" i="27"/>
  <c r="I66" i="27" s="1"/>
  <c r="H66" i="26"/>
  <c r="G6" i="26" s="1"/>
  <c r="I21" i="26"/>
  <c r="H55" i="26"/>
  <c r="I55" i="26"/>
  <c r="I63" i="26"/>
  <c r="J23" i="22"/>
  <c r="H55" i="22"/>
  <c r="H66" i="22" s="1"/>
  <c r="G6" i="22" s="1"/>
  <c r="I55" i="22"/>
  <c r="I63" i="25"/>
  <c r="J23" i="25"/>
  <c r="H55" i="25"/>
  <c r="H66" i="25" s="1"/>
  <c r="G6" i="25" s="1"/>
  <c r="I21" i="25"/>
  <c r="I55" i="25"/>
  <c r="I66" i="25" s="1"/>
  <c r="J59" i="25"/>
  <c r="I63" i="24"/>
  <c r="I21" i="24"/>
  <c r="J12" i="23"/>
  <c r="J23" i="23"/>
  <c r="I63" i="23"/>
  <c r="I66" i="23" s="1"/>
  <c r="I63" i="22"/>
  <c r="J24" i="22"/>
  <c r="I21" i="22"/>
  <c r="I18" i="19"/>
  <c r="I13" i="19"/>
  <c r="I14" i="19"/>
  <c r="I15" i="19"/>
  <c r="I16" i="19"/>
  <c r="I17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J6" i="27" l="1"/>
  <c r="H6" i="27"/>
  <c r="I66" i="26"/>
  <c r="I66" i="22"/>
  <c r="J6" i="22" s="1"/>
  <c r="J6" i="25"/>
  <c r="H6" i="25"/>
  <c r="I66" i="24"/>
  <c r="H6" i="23"/>
  <c r="J6" i="23"/>
  <c r="I59" i="19"/>
  <c r="I60" i="19"/>
  <c r="I61" i="19"/>
  <c r="I62" i="19"/>
  <c r="I58" i="19"/>
  <c r="K6" i="27" l="1"/>
  <c r="A4" i="27"/>
  <c r="I6" i="27"/>
  <c r="J6" i="26"/>
  <c r="H6" i="26"/>
  <c r="H6" i="22"/>
  <c r="A4" i="22" s="1"/>
  <c r="A4" i="25"/>
  <c r="I6" i="25"/>
  <c r="K6" i="25"/>
  <c r="H6" i="24"/>
  <c r="J6" i="24"/>
  <c r="K6" i="23"/>
  <c r="A4" i="23"/>
  <c r="I6" i="23"/>
  <c r="I63" i="19"/>
  <c r="K6" i="26" l="1"/>
  <c r="A4" i="26"/>
  <c r="I6" i="26"/>
  <c r="K6" i="22"/>
  <c r="I6" i="22"/>
  <c r="I6" i="24"/>
  <c r="K6" i="24"/>
  <c r="A4" i="24"/>
  <c r="I21" i="19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" i="19" s="1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<sst xmlns="http://schemas.openxmlformats.org/spreadsheetml/2006/main" count="279" uniqueCount="48">
  <si>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</si>
  <si>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</si>
  <si>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</si>
  <si>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</si>
  <si>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</si>
  <si>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</si>
  <si>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</si>
  <si>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</si>
  <si>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</si>
  <si>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</si>
  <si>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</si>
  <si>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</si>
  <si>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</si>
  <si>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</si>
  <si>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</si>
  <si>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</si>
  <si>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</si>
  <si>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</si>
  <si>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</si>
  <si>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</si>
  <si>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</si>
  <si>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</si>
  <si>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</si>
  <si>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Horas Extra Tecnicos ($2.29)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</si>
  <si>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</si>
  <si>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</si>
  <si>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</si>
  <si>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</si>
  <si>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</si>
  <si>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</si>
  <si>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</si>
  <si>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</si>
  <si>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</si>
  <si>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</si>
  <si>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LB DE WIPE DE TELA</t>
  </si>
  <si>
    <t>GL DE THINNER</t>
  </si>
  <si>
    <t>SONDEO DE LAVAMANOS DE HOMBRES</t>
  </si>
  <si>
    <t>SONDEO DE LAVAMANOS DAMAS</t>
  </si>
  <si>
    <t>SIFON EN BAÑO DE HOMBRES</t>
  </si>
  <si>
    <t>SIFON PVC PARED</t>
  </si>
  <si>
    <t>SILICON FT101</t>
  </si>
  <si>
    <t>MANECILLA PARA FLUXOMETRO</t>
  </si>
  <si>
    <t>LB DE WIPE</t>
  </si>
  <si>
    <t>TEFLON</t>
  </si>
  <si>
    <t>BAÑO DE HOMBRES</t>
  </si>
  <si>
    <t>BAÑO DE DISCAPACITADOS</t>
  </si>
  <si>
    <t>BAÑO DE DAMAS</t>
  </si>
  <si>
    <t>SONDEO DE INODORO DE HOMBRES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</si>
</sst>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2" fillId="7" borderId="0" xfId="0" applyFont="1" applyFill="1" applyAlignment="1">
      <alignment horizontal="center" vertical="center" textRotation="255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A2" sqref="A2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47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9.6694125</v>
      </c>
      <c r="B4" s="41"/>
      <c r="C4" s="31"/>
      <c r="D4" s="31"/>
      <c r="E4" s="31"/>
      <c r="F4" s="31"/>
      <c r="G4" s="57" t="s">
        <v>25</v>
      </c>
      <c r="H4" s="58"/>
      <c r="I4" s="59"/>
      <c r="J4" s="57" t="s">
        <v>26</v>
      </c>
      <c r="K4" s="59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f>(I66*1.65)</f>
        <v>77.3553</v>
      </c>
      <c r="I6" s="39">
        <f>H6-G6</f>
        <v>77.3553</v>
      </c>
      <c r="J6" s="37">
        <f>I66</f>
        <v>46.882000000000005</v>
      </c>
      <c r="K6" s="39">
        <f>H6-ABS(J6)</f>
        <v>30.473299999999995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4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/>
      <c r="I13" s="7">
        <f t="shared" ref="I13:I20" si="0">C13*D13*E13</f>
        <v>12</v>
      </c>
      <c r="J13" s="8">
        <f>I13-H13</f>
        <v>12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/>
      <c r="I14" s="7">
        <f t="shared" si="0"/>
        <v>15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/>
      <c r="I15" s="7">
        <f t="shared" si="0"/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/>
      <c r="I16" s="7">
        <f t="shared" si="0"/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/>
      <c r="I17" s="7">
        <f t="shared" si="0"/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2.5</v>
      </c>
      <c r="E18" s="5">
        <v>1</v>
      </c>
      <c r="F18" s="5"/>
      <c r="G18" s="6"/>
      <c r="H18" s="7"/>
      <c r="I18" s="7">
        <f>C18*D18*E18</f>
        <v>5</v>
      </c>
      <c r="J18" s="8">
        <f t="shared" ref="J18:J19" si="1">I18-H18</f>
        <v>5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1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32</v>
      </c>
      <c r="J21" s="8"/>
      <c r="K21" s="55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34</v>
      </c>
      <c r="B23" s="23"/>
      <c r="C23" s="44">
        <v>1</v>
      </c>
      <c r="D23" s="6">
        <v>0.65</v>
      </c>
      <c r="E23" s="5"/>
      <c r="F23" s="6"/>
      <c r="G23" s="6"/>
      <c r="H23" s="7"/>
      <c r="I23" s="7">
        <f>C23*D23</f>
        <v>0.65</v>
      </c>
      <c r="J23" s="8">
        <f>I23-H23</f>
        <v>0.65</v>
      </c>
      <c r="K23" s="55"/>
      <c r="L23" s="1"/>
      <c r="M23" s="1"/>
      <c r="N23" s="1"/>
      <c r="O23" s="1"/>
    </row>
    <row r="24" spans="1:15" x14ac:dyDescent="0.25">
      <c r="A24" s="14" t="s">
        <v>35</v>
      </c>
      <c r="B24" s="49"/>
      <c r="C24" s="44">
        <v>1</v>
      </c>
      <c r="D24" s="45">
        <v>5</v>
      </c>
      <c r="E24" s="6"/>
      <c r="F24" s="6"/>
      <c r="G24" s="6"/>
      <c r="H24" s="7"/>
      <c r="I24" s="7">
        <f t="shared" ref="I24:I54" si="2">C24*D24</f>
        <v>5</v>
      </c>
      <c r="J24" s="8">
        <f t="shared" ref="J24:J54" si="3">I24-H24</f>
        <v>5</v>
      </c>
      <c r="K24" s="26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/>
      <c r="I25" s="7">
        <f t="shared" si="2"/>
        <v>0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2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2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2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2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2"/>
        <v>0</v>
      </c>
      <c r="J30" s="8">
        <f t="shared" si="3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2"/>
        <v>0</v>
      </c>
      <c r="J31" s="8">
        <f t="shared" si="3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2"/>
        <v>0</v>
      </c>
      <c r="J32" s="8">
        <f t="shared" si="3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2"/>
        <v>0</v>
      </c>
      <c r="J33" s="8">
        <f t="shared" si="3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2"/>
        <v>0</v>
      </c>
      <c r="J34" s="8">
        <f t="shared" si="3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2"/>
        <v>0</v>
      </c>
      <c r="J35" s="8">
        <f t="shared" si="3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2"/>
        <v>0</v>
      </c>
      <c r="J36" s="8">
        <f t="shared" si="3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2"/>
        <v>0</v>
      </c>
      <c r="J37" s="8">
        <f t="shared" si="3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2"/>
        <v>0</v>
      </c>
      <c r="J38" s="8">
        <f t="shared" si="3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2"/>
        <v>0</v>
      </c>
      <c r="J39" s="8">
        <f t="shared" si="3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2"/>
        <v>0</v>
      </c>
      <c r="J40" s="8">
        <f t="shared" si="3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2"/>
        <v>0</v>
      </c>
      <c r="J41" s="8">
        <f t="shared" si="3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2"/>
        <v>0</v>
      </c>
      <c r="J42" s="8">
        <f t="shared" si="3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2"/>
        <v>0</v>
      </c>
      <c r="J43" s="8">
        <f t="shared" si="3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3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2"/>
        <v>0</v>
      </c>
      <c r="J45" s="8">
        <f t="shared" si="3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2"/>
        <v>0</v>
      </c>
      <c r="J46" s="8">
        <f t="shared" si="3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2"/>
        <v>0</v>
      </c>
      <c r="J47" s="8">
        <f t="shared" si="3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2"/>
        <v>0</v>
      </c>
      <c r="J48" s="8">
        <f t="shared" si="3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2"/>
        <v>0</v>
      </c>
      <c r="J49" s="8">
        <f t="shared" si="3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2"/>
        <v>0</v>
      </c>
      <c r="J50" s="8">
        <f t="shared" si="3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2"/>
        <v>0</v>
      </c>
      <c r="J51" s="8">
        <f t="shared" si="3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2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2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2"/>
        <v>0</v>
      </c>
      <c r="J54" s="8">
        <f t="shared" si="3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5.65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115.4</v>
      </c>
      <c r="D58" s="6">
        <v>4</v>
      </c>
      <c r="E58" s="6">
        <v>0.04</v>
      </c>
      <c r="F58" s="21">
        <v>0.5</v>
      </c>
      <c r="G58" s="6"/>
      <c r="H58" s="7"/>
      <c r="I58" s="7">
        <f>C58*D58*E58*F58</f>
        <v>9.2320000000000011</v>
      </c>
      <c r="J58" s="8">
        <f>I58-H58</f>
        <v>9.2320000000000011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4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4"/>
        <v>0</v>
      </c>
      <c r="J60" s="8">
        <f t="shared" ref="J60:J62" si="5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4"/>
        <v>0</v>
      </c>
      <c r="J61" s="8">
        <f t="shared" si="5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4"/>
        <v>0</v>
      </c>
      <c r="J62" s="8">
        <f t="shared" si="5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9.2320000000000011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46.882000000000005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803A-059F-41CB-955A-0F237299EAA8}">
  <dimension ref="A1:O72"/>
  <sheetViews>
    <sheetView zoomScale="77" zoomScaleNormal="77" workbookViewId="0">
      <selection activeCell="F59" sqref="F59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36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9.1537875</v>
      </c>
      <c r="B4" s="41"/>
      <c r="C4" s="31"/>
      <c r="D4" s="31"/>
      <c r="E4" s="31"/>
      <c r="F4" s="31"/>
      <c r="G4" s="57" t="s">
        <v>25</v>
      </c>
      <c r="H4" s="58"/>
      <c r="I4" s="59"/>
      <c r="J4" s="57" t="s">
        <v>26</v>
      </c>
      <c r="K4" s="59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f>(I66*1.65)</f>
        <v>73.2303</v>
      </c>
      <c r="I6" s="39">
        <f>H6-G6</f>
        <v>73.2303</v>
      </c>
      <c r="J6" s="37">
        <f>I66</f>
        <v>44.382000000000005</v>
      </c>
      <c r="K6" s="39">
        <f>H6-ABS(J6)</f>
        <v>28.848299999999995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4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/>
      <c r="I13" s="7">
        <f t="shared" ref="I13:I20" si="0">C13*D13*E13</f>
        <v>12</v>
      </c>
      <c r="J13" s="8">
        <f>I13-H13</f>
        <v>12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/>
      <c r="I14" s="7">
        <f t="shared" si="0"/>
        <v>15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/>
      <c r="I15" s="7">
        <f t="shared" si="0"/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/>
      <c r="I16" s="7">
        <f t="shared" si="0"/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/>
      <c r="I17" s="7">
        <f t="shared" si="0"/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2.5</v>
      </c>
      <c r="E18" s="5">
        <v>1</v>
      </c>
      <c r="F18" s="5"/>
      <c r="G18" s="6"/>
      <c r="H18" s="7"/>
      <c r="I18" s="7">
        <f>C18*D18*E18</f>
        <v>5</v>
      </c>
      <c r="J18" s="8">
        <f t="shared" ref="J18:J19" si="1">I18-H18</f>
        <v>5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1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32</v>
      </c>
      <c r="J21" s="8"/>
      <c r="K21" s="55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34</v>
      </c>
      <c r="B23" s="23"/>
      <c r="C23" s="44">
        <v>1</v>
      </c>
      <c r="D23" s="6">
        <v>0.65</v>
      </c>
      <c r="E23" s="5"/>
      <c r="F23" s="6"/>
      <c r="G23" s="6"/>
      <c r="H23" s="7"/>
      <c r="I23" s="7">
        <f>C23*D23</f>
        <v>0.65</v>
      </c>
      <c r="J23" s="8">
        <f>I23-H23</f>
        <v>0.65</v>
      </c>
      <c r="K23" s="55"/>
      <c r="L23" s="1"/>
      <c r="M23" s="1"/>
      <c r="N23" s="1"/>
      <c r="O23" s="1"/>
    </row>
    <row r="24" spans="1:15" x14ac:dyDescent="0.25">
      <c r="A24" s="14" t="s">
        <v>35</v>
      </c>
      <c r="B24" s="49"/>
      <c r="C24" s="44">
        <v>0.5</v>
      </c>
      <c r="D24" s="45">
        <v>5</v>
      </c>
      <c r="E24" s="6"/>
      <c r="F24" s="6"/>
      <c r="G24" s="6"/>
      <c r="H24" s="7"/>
      <c r="I24" s="7">
        <f t="shared" ref="I24:I54" si="2">C24*D24</f>
        <v>2.5</v>
      </c>
      <c r="J24" s="8">
        <f t="shared" ref="J24:J54" si="3">I24-H24</f>
        <v>2.5</v>
      </c>
      <c r="K24" s="50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/>
      <c r="I25" s="7">
        <f t="shared" si="2"/>
        <v>0</v>
      </c>
      <c r="J25" s="8"/>
      <c r="K25" s="5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2"/>
        <v>0</v>
      </c>
      <c r="J26" s="8"/>
      <c r="K26" s="5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2"/>
        <v>0</v>
      </c>
      <c r="J27" s="8"/>
      <c r="K27" s="5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2"/>
        <v>0</v>
      </c>
      <c r="J28" s="8"/>
      <c r="K28" s="5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2"/>
        <v>0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2"/>
        <v>0</v>
      </c>
      <c r="J30" s="8">
        <f t="shared" si="3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2"/>
        <v>0</v>
      </c>
      <c r="J31" s="8">
        <f t="shared" si="3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2"/>
        <v>0</v>
      </c>
      <c r="J32" s="8">
        <f t="shared" si="3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2"/>
        <v>0</v>
      </c>
      <c r="J33" s="8">
        <f t="shared" si="3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2"/>
        <v>0</v>
      </c>
      <c r="J34" s="8">
        <f t="shared" si="3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2"/>
        <v>0</v>
      </c>
      <c r="J35" s="8">
        <f t="shared" si="3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2"/>
        <v>0</v>
      </c>
      <c r="J36" s="8">
        <f t="shared" si="3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2"/>
        <v>0</v>
      </c>
      <c r="J37" s="8">
        <f t="shared" si="3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2"/>
        <v>0</v>
      </c>
      <c r="J38" s="8">
        <f t="shared" si="3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2"/>
        <v>0</v>
      </c>
      <c r="J39" s="8">
        <f t="shared" si="3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2"/>
        <v>0</v>
      </c>
      <c r="J40" s="8">
        <f t="shared" si="3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2"/>
        <v>0</v>
      </c>
      <c r="J41" s="8">
        <f t="shared" si="3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2"/>
        <v>0</v>
      </c>
      <c r="J42" s="8">
        <f t="shared" si="3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2"/>
        <v>0</v>
      </c>
      <c r="J43" s="8">
        <f t="shared" si="3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3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2"/>
        <v>0</v>
      </c>
      <c r="J45" s="8">
        <f t="shared" si="3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2"/>
        <v>0</v>
      </c>
      <c r="J46" s="8">
        <f t="shared" si="3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2"/>
        <v>0</v>
      </c>
      <c r="J47" s="8">
        <f t="shared" si="3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2"/>
        <v>0</v>
      </c>
      <c r="J48" s="8">
        <f t="shared" si="3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2"/>
        <v>0</v>
      </c>
      <c r="J49" s="8">
        <f t="shared" si="3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2"/>
        <v>0</v>
      </c>
      <c r="J50" s="8">
        <f t="shared" si="3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2"/>
        <v>0</v>
      </c>
      <c r="J51" s="8">
        <f t="shared" si="3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2"/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2"/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2"/>
        <v>0</v>
      </c>
      <c r="J54" s="8">
        <f t="shared" si="3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3.15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115.4</v>
      </c>
      <c r="D58" s="6">
        <v>4</v>
      </c>
      <c r="E58" s="6">
        <v>0.04</v>
      </c>
      <c r="F58" s="21">
        <v>0.5</v>
      </c>
      <c r="G58" s="6"/>
      <c r="H58" s="7"/>
      <c r="I58" s="7">
        <f>C58*D58*E58*F58</f>
        <v>9.2320000000000011</v>
      </c>
      <c r="J58" s="8">
        <f>I58-H58</f>
        <v>9.2320000000000011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4">C59*D59*E59*F59</f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4"/>
        <v>0</v>
      </c>
      <c r="J60" s="8">
        <f t="shared" ref="J60:J62" si="5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4"/>
        <v>0</v>
      </c>
      <c r="J61" s="8">
        <f t="shared" si="5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4"/>
        <v>0</v>
      </c>
      <c r="J62" s="8">
        <f t="shared" si="5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9.2320000000000011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44.382000000000005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G4:I4"/>
    <mergeCell ref="J4:K4"/>
    <mergeCell ref="C9:G9"/>
    <mergeCell ref="K11:K23"/>
    <mergeCell ref="A67:K70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1A9E-0BBC-4F3A-AED6-8DC9AD7E4BEB}">
  <dimension ref="A1:O72"/>
  <sheetViews>
    <sheetView zoomScale="77" zoomScaleNormal="77" workbookViewId="0">
      <selection activeCell="F59" sqref="F59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37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9.1537875</v>
      </c>
      <c r="B4" s="41"/>
      <c r="C4" s="31"/>
      <c r="D4" s="31"/>
      <c r="E4" s="31"/>
      <c r="F4" s="31"/>
      <c r="G4" s="57" t="s">
        <v>25</v>
      </c>
      <c r="H4" s="58"/>
      <c r="I4" s="59"/>
      <c r="J4" s="57" t="s">
        <v>26</v>
      </c>
      <c r="K4" s="59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f>(I66*1.65)</f>
        <v>73.2303</v>
      </c>
      <c r="I6" s="39">
        <f>H6-G6</f>
        <v>73.2303</v>
      </c>
      <c r="J6" s="37">
        <f>I66</f>
        <v>44.382000000000005</v>
      </c>
      <c r="K6" s="39">
        <f>H6-ABS(J6)</f>
        <v>28.848299999999995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4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/>
      <c r="I13" s="7">
        <f t="shared" ref="I13:I20" si="0">C13*D13*E13</f>
        <v>12</v>
      </c>
      <c r="J13" s="8">
        <f>I13-H13</f>
        <v>12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/>
      <c r="I14" s="7">
        <f t="shared" si="0"/>
        <v>15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/>
      <c r="I15" s="7">
        <f t="shared" si="0"/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/>
      <c r="I16" s="7">
        <f t="shared" si="0"/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/>
      <c r="I17" s="7">
        <f t="shared" si="0"/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2.5</v>
      </c>
      <c r="E18" s="5">
        <v>1</v>
      </c>
      <c r="F18" s="5"/>
      <c r="G18" s="6"/>
      <c r="H18" s="7"/>
      <c r="I18" s="7">
        <f>C18*D18*E18</f>
        <v>5</v>
      </c>
      <c r="J18" s="8">
        <f t="shared" ref="J18:J19" si="1">I18-H18</f>
        <v>5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1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32</v>
      </c>
      <c r="J21" s="8"/>
      <c r="K21" s="55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34</v>
      </c>
      <c r="B23" s="23"/>
      <c r="C23" s="44">
        <v>1</v>
      </c>
      <c r="D23" s="6">
        <v>0.65</v>
      </c>
      <c r="E23" s="5"/>
      <c r="F23" s="6"/>
      <c r="G23" s="6"/>
      <c r="H23" s="7"/>
      <c r="I23" s="7">
        <f>C23*D23</f>
        <v>0.65</v>
      </c>
      <c r="J23" s="8">
        <f>I23-H23</f>
        <v>0.65</v>
      </c>
      <c r="K23" s="55"/>
      <c r="L23" s="1"/>
      <c r="M23" s="1"/>
      <c r="N23" s="1"/>
      <c r="O23" s="1"/>
    </row>
    <row r="24" spans="1:15" x14ac:dyDescent="0.25">
      <c r="A24" s="14" t="s">
        <v>35</v>
      </c>
      <c r="B24" s="49"/>
      <c r="C24" s="44">
        <v>0.5</v>
      </c>
      <c r="D24" s="45">
        <v>5</v>
      </c>
      <c r="E24" s="6"/>
      <c r="F24" s="6"/>
      <c r="G24" s="6"/>
      <c r="H24" s="7"/>
      <c r="I24" s="7">
        <f t="shared" ref="I24:I54" si="2">C24*D24</f>
        <v>2.5</v>
      </c>
      <c r="J24" s="8">
        <f t="shared" ref="J24:J54" si="3">I24-H24</f>
        <v>2.5</v>
      </c>
      <c r="K24" s="50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/>
      <c r="I25" s="7">
        <f t="shared" si="2"/>
        <v>0</v>
      </c>
      <c r="J25" s="8"/>
      <c r="K25" s="5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2"/>
        <v>0</v>
      </c>
      <c r="J26" s="8"/>
      <c r="K26" s="5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2"/>
        <v>0</v>
      </c>
      <c r="J27" s="8"/>
      <c r="K27" s="5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2"/>
        <v>0</v>
      </c>
      <c r="J28" s="8"/>
      <c r="K28" s="5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2"/>
        <v>0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2"/>
        <v>0</v>
      </c>
      <c r="J30" s="8">
        <f t="shared" si="3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2"/>
        <v>0</v>
      </c>
      <c r="J31" s="8">
        <f t="shared" si="3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2"/>
        <v>0</v>
      </c>
      <c r="J32" s="8">
        <f t="shared" si="3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2"/>
        <v>0</v>
      </c>
      <c r="J33" s="8">
        <f t="shared" si="3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2"/>
        <v>0</v>
      </c>
      <c r="J34" s="8">
        <f t="shared" si="3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2"/>
        <v>0</v>
      </c>
      <c r="J35" s="8">
        <f t="shared" si="3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2"/>
        <v>0</v>
      </c>
      <c r="J36" s="8">
        <f t="shared" si="3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2"/>
        <v>0</v>
      </c>
      <c r="J37" s="8">
        <f t="shared" si="3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2"/>
        <v>0</v>
      </c>
      <c r="J38" s="8">
        <f t="shared" si="3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2"/>
        <v>0</v>
      </c>
      <c r="J39" s="8">
        <f t="shared" si="3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2"/>
        <v>0</v>
      </c>
      <c r="J40" s="8">
        <f t="shared" si="3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2"/>
        <v>0</v>
      </c>
      <c r="J41" s="8">
        <f t="shared" si="3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2"/>
        <v>0</v>
      </c>
      <c r="J42" s="8">
        <f t="shared" si="3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2"/>
        <v>0</v>
      </c>
      <c r="J43" s="8">
        <f t="shared" si="3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3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2"/>
        <v>0</v>
      </c>
      <c r="J45" s="8">
        <f t="shared" si="3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2"/>
        <v>0</v>
      </c>
      <c r="J46" s="8">
        <f t="shared" si="3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2"/>
        <v>0</v>
      </c>
      <c r="J47" s="8">
        <f t="shared" si="3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2"/>
        <v>0</v>
      </c>
      <c r="J48" s="8">
        <f t="shared" si="3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2"/>
        <v>0</v>
      </c>
      <c r="J49" s="8">
        <f t="shared" si="3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2"/>
        <v>0</v>
      </c>
      <c r="J50" s="8">
        <f t="shared" si="3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2"/>
        <v>0</v>
      </c>
      <c r="J51" s="8">
        <f t="shared" si="3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2"/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2"/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2"/>
        <v>0</v>
      </c>
      <c r="J54" s="8">
        <f t="shared" si="3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3.15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115.4</v>
      </c>
      <c r="D58" s="6">
        <v>4</v>
      </c>
      <c r="E58" s="6">
        <v>0.04</v>
      </c>
      <c r="F58" s="21">
        <v>0.5</v>
      </c>
      <c r="G58" s="6"/>
      <c r="H58" s="7"/>
      <c r="I58" s="7">
        <f>C58*D58*E58*F58</f>
        <v>9.2320000000000011</v>
      </c>
      <c r="J58" s="8">
        <f>I58-H58</f>
        <v>9.2320000000000011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4">C59*D59*E59*F59</f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4"/>
        <v>0</v>
      </c>
      <c r="J60" s="8">
        <f t="shared" ref="J60:J62" si="5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4"/>
        <v>0</v>
      </c>
      <c r="J61" s="8">
        <f t="shared" si="5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4"/>
        <v>0</v>
      </c>
      <c r="J62" s="8">
        <f t="shared" si="5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9.2320000000000011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44.382000000000005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G4:I4"/>
    <mergeCell ref="J4:K4"/>
    <mergeCell ref="C9:G9"/>
    <mergeCell ref="K11:K23"/>
    <mergeCell ref="A67:K70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32467-B956-4DA5-BC5D-5A9ADE14C719}">
  <dimension ref="A1:O72"/>
  <sheetViews>
    <sheetView zoomScale="77" zoomScaleNormal="77" workbookViewId="0">
      <selection activeCell="E19" sqref="E19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38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7.9864125000000001</v>
      </c>
      <c r="B4" s="41"/>
      <c r="C4" s="31"/>
      <c r="D4" s="31"/>
      <c r="E4" s="31"/>
      <c r="F4" s="31"/>
      <c r="G4" s="57" t="s">
        <v>25</v>
      </c>
      <c r="H4" s="58"/>
      <c r="I4" s="59"/>
      <c r="J4" s="57" t="s">
        <v>26</v>
      </c>
      <c r="K4" s="59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f>(I66*1.65)</f>
        <v>63.891300000000001</v>
      </c>
      <c r="I6" s="39">
        <f>H6-G6</f>
        <v>63.891300000000001</v>
      </c>
      <c r="J6" s="37">
        <f>I66</f>
        <v>38.722000000000001</v>
      </c>
      <c r="K6" s="39">
        <f>H6-ABS(J6)</f>
        <v>25.1693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4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0.5</v>
      </c>
      <c r="F13" s="5"/>
      <c r="G13" s="6"/>
      <c r="H13" s="7"/>
      <c r="I13" s="7">
        <f t="shared" ref="I13:I20" si="0">C13*D13*E13</f>
        <v>6</v>
      </c>
      <c r="J13" s="8">
        <f>I13-H13</f>
        <v>6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0.5</v>
      </c>
      <c r="F14" s="5"/>
      <c r="G14" s="6"/>
      <c r="H14" s="7"/>
      <c r="I14" s="7">
        <f t="shared" si="0"/>
        <v>7.5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/>
      <c r="I15" s="7">
        <f t="shared" si="0"/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/>
      <c r="I16" s="7">
        <f t="shared" si="0"/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/>
      <c r="I17" s="7">
        <f t="shared" si="0"/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2.5</v>
      </c>
      <c r="E18" s="5">
        <v>1</v>
      </c>
      <c r="F18" s="5"/>
      <c r="G18" s="6"/>
      <c r="H18" s="7"/>
      <c r="I18" s="7">
        <f>C18*D18*E18</f>
        <v>5</v>
      </c>
      <c r="J18" s="8">
        <f t="shared" ref="J18:J19" si="1">I18-H18</f>
        <v>5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1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18.5</v>
      </c>
      <c r="J21" s="8"/>
      <c r="K21" s="55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39</v>
      </c>
      <c r="B23" s="23"/>
      <c r="C23" s="44">
        <v>1</v>
      </c>
      <c r="D23" s="6">
        <v>3.5</v>
      </c>
      <c r="E23" s="5"/>
      <c r="F23" s="6"/>
      <c r="G23" s="6"/>
      <c r="H23" s="7"/>
      <c r="I23" s="7">
        <f>C23*D23</f>
        <v>3.5</v>
      </c>
      <c r="J23" s="8">
        <f>I23-H23</f>
        <v>3.5</v>
      </c>
      <c r="K23" s="55"/>
      <c r="L23" s="1"/>
      <c r="M23" s="1"/>
      <c r="N23" s="1"/>
      <c r="O23" s="1"/>
    </row>
    <row r="24" spans="1:15" x14ac:dyDescent="0.25">
      <c r="A24" s="14" t="s">
        <v>40</v>
      </c>
      <c r="B24" s="49"/>
      <c r="C24" s="44">
        <v>0.5</v>
      </c>
      <c r="D24" s="45">
        <v>13.25</v>
      </c>
      <c r="E24" s="6"/>
      <c r="F24" s="6"/>
      <c r="G24" s="6"/>
      <c r="H24" s="7"/>
      <c r="I24" s="7">
        <f t="shared" ref="I24:I54" si="2">C24*D24</f>
        <v>6.625</v>
      </c>
      <c r="J24" s="8">
        <f t="shared" ref="J24:J54" si="3">I24-H24</f>
        <v>6.625</v>
      </c>
      <c r="K24" s="50"/>
      <c r="L24" s="1"/>
      <c r="M24" s="1"/>
      <c r="N24" s="1"/>
      <c r="O24" s="1"/>
    </row>
    <row r="25" spans="1:15" x14ac:dyDescent="0.25">
      <c r="A25" s="47" t="s">
        <v>42</v>
      </c>
      <c r="B25" s="24"/>
      <c r="C25" s="21">
        <v>0.5</v>
      </c>
      <c r="D25" s="46">
        <v>0.65</v>
      </c>
      <c r="E25" s="6"/>
      <c r="F25" s="6"/>
      <c r="G25" s="6"/>
      <c r="H25" s="7"/>
      <c r="I25" s="7">
        <f t="shared" si="2"/>
        <v>0.32500000000000001</v>
      </c>
      <c r="J25" s="8"/>
      <c r="K25" s="50"/>
      <c r="L25" s="1"/>
      <c r="M25" s="1"/>
      <c r="N25" s="1"/>
      <c r="O25" s="1"/>
    </row>
    <row r="26" spans="1:15" x14ac:dyDescent="0.25">
      <c r="A26" s="47" t="s">
        <v>43</v>
      </c>
      <c r="B26" s="24"/>
      <c r="C26" s="21">
        <v>1</v>
      </c>
      <c r="D26" s="46">
        <v>0.54</v>
      </c>
      <c r="E26" s="6"/>
      <c r="F26" s="6"/>
      <c r="G26" s="6"/>
      <c r="H26" s="7"/>
      <c r="I26" s="7">
        <f t="shared" si="2"/>
        <v>0.54</v>
      </c>
      <c r="J26" s="8"/>
      <c r="K26" s="5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>
        <f t="shared" ref="H25:H54" si="4">C27*D27</f>
        <v>0</v>
      </c>
      <c r="I27" s="7">
        <f t="shared" si="2"/>
        <v>0</v>
      </c>
      <c r="J27" s="8"/>
      <c r="K27" s="5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>
        <f t="shared" si="4"/>
        <v>0</v>
      </c>
      <c r="I28" s="7">
        <f t="shared" si="2"/>
        <v>0</v>
      </c>
      <c r="J28" s="8"/>
      <c r="K28" s="5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>
        <f t="shared" si="4"/>
        <v>0</v>
      </c>
      <c r="I29" s="7">
        <f t="shared" si="2"/>
        <v>0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>
        <f t="shared" si="4"/>
        <v>0</v>
      </c>
      <c r="I30" s="7">
        <f t="shared" si="2"/>
        <v>0</v>
      </c>
      <c r="J30" s="8">
        <f t="shared" si="3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4"/>
        <v>0</v>
      </c>
      <c r="I31" s="7">
        <f t="shared" si="2"/>
        <v>0</v>
      </c>
      <c r="J31" s="8">
        <f t="shared" si="3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4"/>
        <v>0</v>
      </c>
      <c r="I32" s="7">
        <f t="shared" si="2"/>
        <v>0</v>
      </c>
      <c r="J32" s="8">
        <f t="shared" si="3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4"/>
        <v>0</v>
      </c>
      <c r="I33" s="7">
        <f t="shared" si="2"/>
        <v>0</v>
      </c>
      <c r="J33" s="8">
        <f t="shared" si="3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4"/>
        <v>0</v>
      </c>
      <c r="I34" s="7">
        <f t="shared" si="2"/>
        <v>0</v>
      </c>
      <c r="J34" s="8">
        <f t="shared" si="3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4"/>
        <v>0</v>
      </c>
      <c r="I35" s="7">
        <f t="shared" si="2"/>
        <v>0</v>
      </c>
      <c r="J35" s="8">
        <f t="shared" si="3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4"/>
        <v>0</v>
      </c>
      <c r="I36" s="7">
        <f t="shared" si="2"/>
        <v>0</v>
      </c>
      <c r="J36" s="8">
        <f t="shared" si="3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4"/>
        <v>0</v>
      </c>
      <c r="I37" s="7">
        <f t="shared" si="2"/>
        <v>0</v>
      </c>
      <c r="J37" s="8">
        <f t="shared" si="3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4"/>
        <v>0</v>
      </c>
      <c r="I38" s="7">
        <f t="shared" si="2"/>
        <v>0</v>
      </c>
      <c r="J38" s="8">
        <f t="shared" si="3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4"/>
        <v>0</v>
      </c>
      <c r="I39" s="7">
        <f t="shared" si="2"/>
        <v>0</v>
      </c>
      <c r="J39" s="8">
        <f t="shared" si="3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si="4"/>
        <v>0</v>
      </c>
      <c r="I40" s="7">
        <f t="shared" si="2"/>
        <v>0</v>
      </c>
      <c r="J40" s="8">
        <f t="shared" si="3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4"/>
        <v>0</v>
      </c>
      <c r="I41" s="7">
        <f t="shared" si="2"/>
        <v>0</v>
      </c>
      <c r="J41" s="8">
        <f t="shared" si="3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4"/>
        <v>0</v>
      </c>
      <c r="I42" s="7">
        <f t="shared" si="2"/>
        <v>0</v>
      </c>
      <c r="J42" s="8">
        <f t="shared" si="3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4"/>
        <v>0</v>
      </c>
      <c r="I43" s="7">
        <f t="shared" si="2"/>
        <v>0</v>
      </c>
      <c r="J43" s="8">
        <f t="shared" si="3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4"/>
        <v>0</v>
      </c>
      <c r="I44" s="7">
        <f>C44*D44</f>
        <v>0</v>
      </c>
      <c r="J44" s="8">
        <f t="shared" si="3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4"/>
        <v>0</v>
      </c>
      <c r="I45" s="7">
        <f t="shared" si="2"/>
        <v>0</v>
      </c>
      <c r="J45" s="8">
        <f t="shared" si="3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4"/>
        <v>0</v>
      </c>
      <c r="I46" s="7">
        <f t="shared" si="2"/>
        <v>0</v>
      </c>
      <c r="J46" s="8">
        <f t="shared" si="3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4"/>
        <v>0</v>
      </c>
      <c r="I47" s="7">
        <f t="shared" si="2"/>
        <v>0</v>
      </c>
      <c r="J47" s="8">
        <f t="shared" si="3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4"/>
        <v>0</v>
      </c>
      <c r="I48" s="7">
        <f t="shared" si="2"/>
        <v>0</v>
      </c>
      <c r="J48" s="8">
        <f t="shared" si="3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4"/>
        <v>0</v>
      </c>
      <c r="I49" s="7">
        <f t="shared" si="2"/>
        <v>0</v>
      </c>
      <c r="J49" s="8">
        <f t="shared" si="3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4"/>
        <v>0</v>
      </c>
      <c r="I50" s="7">
        <f t="shared" si="2"/>
        <v>0</v>
      </c>
      <c r="J50" s="8">
        <f t="shared" si="3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4"/>
        <v>0</v>
      </c>
      <c r="I51" s="7">
        <f t="shared" si="2"/>
        <v>0</v>
      </c>
      <c r="J51" s="8">
        <f t="shared" si="3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f t="shared" si="2"/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f t="shared" si="2"/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4"/>
        <v>0</v>
      </c>
      <c r="I54" s="7">
        <f t="shared" si="2"/>
        <v>0</v>
      </c>
      <c r="J54" s="8">
        <f t="shared" si="3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10.989999999999998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115.4</v>
      </c>
      <c r="D58" s="6">
        <v>4</v>
      </c>
      <c r="E58" s="6">
        <v>0.04</v>
      </c>
      <c r="F58" s="21">
        <v>0.5</v>
      </c>
      <c r="G58" s="6"/>
      <c r="H58" s="7"/>
      <c r="I58" s="7">
        <f>C58*D58*E58*F58</f>
        <v>9.2320000000000011</v>
      </c>
      <c r="J58" s="8">
        <f>I58-H58</f>
        <v>9.2320000000000011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9.2320000000000011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38.722000000000001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G4:I4"/>
    <mergeCell ref="J4:K4"/>
    <mergeCell ref="C9:G9"/>
    <mergeCell ref="K11:K23"/>
    <mergeCell ref="A67:K70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297BA-FCE6-4051-AA23-4AF45C6F4C06}">
  <dimension ref="A1:O72"/>
  <sheetViews>
    <sheetView zoomScale="77" zoomScaleNormal="77" workbookViewId="0">
      <selection activeCell="A2" sqref="A2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44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14.743162499999999</v>
      </c>
      <c r="B4" s="41"/>
      <c r="C4" s="31"/>
      <c r="D4" s="31"/>
      <c r="E4" s="31"/>
      <c r="F4" s="31"/>
      <c r="G4" s="57" t="s">
        <v>25</v>
      </c>
      <c r="H4" s="58"/>
      <c r="I4" s="59"/>
      <c r="J4" s="57" t="s">
        <v>26</v>
      </c>
      <c r="K4" s="59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43.75</v>
      </c>
      <c r="H6" s="38">
        <f>(I66*1.65)</f>
        <v>117.94529999999999</v>
      </c>
      <c r="I6" s="39">
        <f>H6-G6</f>
        <v>74.195299999999989</v>
      </c>
      <c r="J6" s="37">
        <f>I66</f>
        <v>71.481999999999999</v>
      </c>
      <c r="K6" s="39">
        <f>H6-ABS(J6)</f>
        <v>46.46329999999999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4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0.5</v>
      </c>
      <c r="F13" s="5"/>
      <c r="G13" s="6"/>
      <c r="H13" s="7"/>
      <c r="I13" s="7">
        <f t="shared" ref="I13:I20" si="0">C13*D13*E13</f>
        <v>6</v>
      </c>
      <c r="J13" s="8">
        <f>I13-H13</f>
        <v>6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0.5</v>
      </c>
      <c r="F14" s="5"/>
      <c r="G14" s="6"/>
      <c r="H14" s="7"/>
      <c r="I14" s="7">
        <f t="shared" si="0"/>
        <v>7.5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/>
      <c r="I15" s="7">
        <f t="shared" si="0"/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/>
      <c r="I16" s="7">
        <f t="shared" si="0"/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/>
      <c r="I17" s="7">
        <f t="shared" si="0"/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2.5</v>
      </c>
      <c r="E18" s="5">
        <v>1</v>
      </c>
      <c r="F18" s="5"/>
      <c r="G18" s="6"/>
      <c r="H18" s="7"/>
      <c r="I18" s="7">
        <f>C18*D18*E18</f>
        <v>5</v>
      </c>
      <c r="J18" s="8">
        <f t="shared" ref="J18:J19" si="1">I18-H18</f>
        <v>5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1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18.5</v>
      </c>
      <c r="J21" s="8"/>
      <c r="K21" s="55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41</v>
      </c>
      <c r="B23" s="23"/>
      <c r="C23" s="44">
        <v>1</v>
      </c>
      <c r="D23" s="6">
        <v>43.75</v>
      </c>
      <c r="E23" s="5"/>
      <c r="F23" s="6"/>
      <c r="G23" s="6"/>
      <c r="H23" s="7">
        <f>C23*D23</f>
        <v>43.75</v>
      </c>
      <c r="I23" s="7">
        <f>C23*D23</f>
        <v>43.75</v>
      </c>
      <c r="J23" s="8">
        <f>I23-H23</f>
        <v>0</v>
      </c>
      <c r="K23" s="55"/>
      <c r="L23" s="1"/>
      <c r="M23" s="1"/>
      <c r="N23" s="1"/>
      <c r="O23" s="1"/>
    </row>
    <row r="24" spans="1:15" x14ac:dyDescent="0.25">
      <c r="A24" s="14"/>
      <c r="B24" s="49"/>
      <c r="C24" s="44"/>
      <c r="D24" s="45"/>
      <c r="E24" s="6"/>
      <c r="F24" s="6"/>
      <c r="G24" s="6"/>
      <c r="H24" s="7">
        <f>C24*D24</f>
        <v>0</v>
      </c>
      <c r="I24" s="7">
        <f t="shared" ref="I24:I54" si="2">C24*D24</f>
        <v>0</v>
      </c>
      <c r="J24" s="8">
        <f t="shared" ref="J24:J54" si="3">I24-H24</f>
        <v>0</v>
      </c>
      <c r="K24" s="50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>
        <f t="shared" ref="H25:H54" si="4">C25*D25</f>
        <v>0</v>
      </c>
      <c r="I25" s="7">
        <f t="shared" si="2"/>
        <v>0</v>
      </c>
      <c r="J25" s="8"/>
      <c r="K25" s="5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>
        <f t="shared" si="4"/>
        <v>0</v>
      </c>
      <c r="I26" s="7">
        <f t="shared" si="2"/>
        <v>0</v>
      </c>
      <c r="J26" s="8"/>
      <c r="K26" s="5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>
        <f t="shared" si="4"/>
        <v>0</v>
      </c>
      <c r="I27" s="7">
        <f t="shared" si="2"/>
        <v>0</v>
      </c>
      <c r="J27" s="8"/>
      <c r="K27" s="5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>
        <f t="shared" si="4"/>
        <v>0</v>
      </c>
      <c r="I28" s="7">
        <f t="shared" si="2"/>
        <v>0</v>
      </c>
      <c r="J28" s="8"/>
      <c r="K28" s="5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>
        <f t="shared" si="4"/>
        <v>0</v>
      </c>
      <c r="I29" s="7">
        <f t="shared" si="2"/>
        <v>0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>
        <f t="shared" si="4"/>
        <v>0</v>
      </c>
      <c r="I30" s="7">
        <f t="shared" si="2"/>
        <v>0</v>
      </c>
      <c r="J30" s="8">
        <f t="shared" si="3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4"/>
        <v>0</v>
      </c>
      <c r="I31" s="7">
        <f t="shared" si="2"/>
        <v>0</v>
      </c>
      <c r="J31" s="8">
        <f t="shared" si="3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4"/>
        <v>0</v>
      </c>
      <c r="I32" s="7">
        <f t="shared" si="2"/>
        <v>0</v>
      </c>
      <c r="J32" s="8">
        <f t="shared" si="3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4"/>
        <v>0</v>
      </c>
      <c r="I33" s="7">
        <f t="shared" si="2"/>
        <v>0</v>
      </c>
      <c r="J33" s="8">
        <f t="shared" si="3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4"/>
        <v>0</v>
      </c>
      <c r="I34" s="7">
        <f t="shared" si="2"/>
        <v>0</v>
      </c>
      <c r="J34" s="8">
        <f t="shared" si="3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4"/>
        <v>0</v>
      </c>
      <c r="I35" s="7">
        <f t="shared" si="2"/>
        <v>0</v>
      </c>
      <c r="J35" s="8">
        <f t="shared" si="3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4"/>
        <v>0</v>
      </c>
      <c r="I36" s="7">
        <f t="shared" si="2"/>
        <v>0</v>
      </c>
      <c r="J36" s="8">
        <f t="shared" si="3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4"/>
        <v>0</v>
      </c>
      <c r="I37" s="7">
        <f t="shared" si="2"/>
        <v>0</v>
      </c>
      <c r="J37" s="8">
        <f t="shared" si="3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4"/>
        <v>0</v>
      </c>
      <c r="I38" s="7">
        <f t="shared" si="2"/>
        <v>0</v>
      </c>
      <c r="J38" s="8">
        <f t="shared" si="3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4"/>
        <v>0</v>
      </c>
      <c r="I39" s="7">
        <f t="shared" si="2"/>
        <v>0</v>
      </c>
      <c r="J39" s="8">
        <f t="shared" si="3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si="4"/>
        <v>0</v>
      </c>
      <c r="I40" s="7">
        <f t="shared" si="2"/>
        <v>0</v>
      </c>
      <c r="J40" s="8">
        <f t="shared" si="3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4"/>
        <v>0</v>
      </c>
      <c r="I41" s="7">
        <f t="shared" si="2"/>
        <v>0</v>
      </c>
      <c r="J41" s="8">
        <f t="shared" si="3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4"/>
        <v>0</v>
      </c>
      <c r="I42" s="7">
        <f t="shared" si="2"/>
        <v>0</v>
      </c>
      <c r="J42" s="8">
        <f t="shared" si="3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4"/>
        <v>0</v>
      </c>
      <c r="I43" s="7">
        <f t="shared" si="2"/>
        <v>0</v>
      </c>
      <c r="J43" s="8">
        <f t="shared" si="3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4"/>
        <v>0</v>
      </c>
      <c r="I44" s="7">
        <f>C44*D44</f>
        <v>0</v>
      </c>
      <c r="J44" s="8">
        <f t="shared" si="3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4"/>
        <v>0</v>
      </c>
      <c r="I45" s="7">
        <f t="shared" si="2"/>
        <v>0</v>
      </c>
      <c r="J45" s="8">
        <f t="shared" si="3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4"/>
        <v>0</v>
      </c>
      <c r="I46" s="7">
        <f t="shared" si="2"/>
        <v>0</v>
      </c>
      <c r="J46" s="8">
        <f t="shared" si="3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4"/>
        <v>0</v>
      </c>
      <c r="I47" s="7">
        <f t="shared" si="2"/>
        <v>0</v>
      </c>
      <c r="J47" s="8">
        <f t="shared" si="3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4"/>
        <v>0</v>
      </c>
      <c r="I48" s="7">
        <f t="shared" si="2"/>
        <v>0</v>
      </c>
      <c r="J48" s="8">
        <f t="shared" si="3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4"/>
        <v>0</v>
      </c>
      <c r="I49" s="7">
        <f t="shared" si="2"/>
        <v>0</v>
      </c>
      <c r="J49" s="8">
        <f t="shared" si="3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4"/>
        <v>0</v>
      </c>
      <c r="I50" s="7">
        <f t="shared" si="2"/>
        <v>0</v>
      </c>
      <c r="J50" s="8">
        <f t="shared" si="3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4"/>
        <v>0</v>
      </c>
      <c r="I51" s="7">
        <f t="shared" si="2"/>
        <v>0</v>
      </c>
      <c r="J51" s="8">
        <f t="shared" si="3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f t="shared" si="2"/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f t="shared" si="2"/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4"/>
        <v>0</v>
      </c>
      <c r="I54" s="7">
        <f t="shared" si="2"/>
        <v>0</v>
      </c>
      <c r="J54" s="8">
        <f t="shared" si="3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43.75</v>
      </c>
      <c r="I55" s="11">
        <f>SUM(I23:I54)</f>
        <v>43.75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115.4</v>
      </c>
      <c r="D58" s="6">
        <v>4</v>
      </c>
      <c r="E58" s="6">
        <v>0.04</v>
      </c>
      <c r="F58" s="21">
        <v>0.5</v>
      </c>
      <c r="G58" s="6"/>
      <c r="H58" s="7"/>
      <c r="I58" s="7">
        <f>C58*D58*E58*F58</f>
        <v>9.2320000000000011</v>
      </c>
      <c r="J58" s="8">
        <f>I58-H58</f>
        <v>9.2320000000000011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9.2320000000000011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43.75</v>
      </c>
      <c r="I66" s="13">
        <f>SUM(I63,I55,I21)</f>
        <v>71.481999999999999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G4:I4"/>
    <mergeCell ref="J4:K4"/>
    <mergeCell ref="C9:G9"/>
    <mergeCell ref="K11:K23"/>
    <mergeCell ref="A67:K70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B8CA-376C-4C30-81CB-D11218399C97}">
  <dimension ref="A1:O72"/>
  <sheetViews>
    <sheetView zoomScale="77" zoomScaleNormal="77" workbookViewId="0">
      <selection activeCell="A2" sqref="A2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45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14.743162499999999</v>
      </c>
      <c r="B4" s="41"/>
      <c r="C4" s="31"/>
      <c r="D4" s="31"/>
      <c r="E4" s="31"/>
      <c r="F4" s="31"/>
      <c r="G4" s="57" t="s">
        <v>25</v>
      </c>
      <c r="H4" s="58"/>
      <c r="I4" s="59"/>
      <c r="J4" s="57" t="s">
        <v>26</v>
      </c>
      <c r="K4" s="59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43.75</v>
      </c>
      <c r="H6" s="38">
        <f>(I66*1.65)</f>
        <v>117.94529999999999</v>
      </c>
      <c r="I6" s="39">
        <f>H6-G6</f>
        <v>74.195299999999989</v>
      </c>
      <c r="J6" s="37">
        <f>I66</f>
        <v>71.481999999999999</v>
      </c>
      <c r="K6" s="39">
        <f>H6-ABS(J6)</f>
        <v>46.46329999999999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4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0.5</v>
      </c>
      <c r="F13" s="5"/>
      <c r="G13" s="6"/>
      <c r="H13" s="7"/>
      <c r="I13" s="7">
        <f t="shared" ref="I13:I20" si="0">C13*D13*E13</f>
        <v>6</v>
      </c>
      <c r="J13" s="8">
        <f>I13-H13</f>
        <v>6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0.5</v>
      </c>
      <c r="F14" s="5"/>
      <c r="G14" s="6"/>
      <c r="H14" s="7"/>
      <c r="I14" s="7">
        <f t="shared" si="0"/>
        <v>7.5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/>
      <c r="I15" s="7">
        <f t="shared" si="0"/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/>
      <c r="I16" s="7">
        <f t="shared" si="0"/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/>
      <c r="I17" s="7">
        <f t="shared" si="0"/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2.5</v>
      </c>
      <c r="E18" s="5">
        <v>1</v>
      </c>
      <c r="F18" s="5"/>
      <c r="G18" s="6"/>
      <c r="H18" s="7"/>
      <c r="I18" s="7">
        <f>C18*D18*E18</f>
        <v>5</v>
      </c>
      <c r="J18" s="8">
        <f t="shared" ref="J18:J19" si="1">I18-H18</f>
        <v>5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1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18.5</v>
      </c>
      <c r="J21" s="8"/>
      <c r="K21" s="55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41</v>
      </c>
      <c r="B23" s="23"/>
      <c r="C23" s="44">
        <v>1</v>
      </c>
      <c r="D23" s="6">
        <v>43.75</v>
      </c>
      <c r="E23" s="5"/>
      <c r="F23" s="6"/>
      <c r="G23" s="6"/>
      <c r="H23" s="7">
        <f>C23*D23</f>
        <v>43.75</v>
      </c>
      <c r="I23" s="7">
        <f>C23*D23</f>
        <v>43.75</v>
      </c>
      <c r="J23" s="8">
        <f>I23-H23</f>
        <v>0</v>
      </c>
      <c r="K23" s="55"/>
      <c r="L23" s="1"/>
      <c r="M23" s="1"/>
      <c r="N23" s="1"/>
      <c r="O23" s="1"/>
    </row>
    <row r="24" spans="1:15" x14ac:dyDescent="0.25">
      <c r="A24" s="14"/>
      <c r="B24" s="49"/>
      <c r="C24" s="44"/>
      <c r="D24" s="45"/>
      <c r="E24" s="6"/>
      <c r="F24" s="6"/>
      <c r="G24" s="6"/>
      <c r="H24" s="7">
        <f>C24*D24</f>
        <v>0</v>
      </c>
      <c r="I24" s="7">
        <f t="shared" ref="I24:I54" si="2">C24*D24</f>
        <v>0</v>
      </c>
      <c r="J24" s="8">
        <f t="shared" ref="J24:J54" si="3">I24-H24</f>
        <v>0</v>
      </c>
      <c r="K24" s="50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>
        <f t="shared" ref="H25:H54" si="4">C25*D25</f>
        <v>0</v>
      </c>
      <c r="I25" s="7">
        <f t="shared" si="2"/>
        <v>0</v>
      </c>
      <c r="J25" s="8"/>
      <c r="K25" s="5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>
        <f t="shared" si="4"/>
        <v>0</v>
      </c>
      <c r="I26" s="7">
        <f t="shared" si="2"/>
        <v>0</v>
      </c>
      <c r="J26" s="8"/>
      <c r="K26" s="5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>
        <f t="shared" si="4"/>
        <v>0</v>
      </c>
      <c r="I27" s="7">
        <f t="shared" si="2"/>
        <v>0</v>
      </c>
      <c r="J27" s="8"/>
      <c r="K27" s="5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>
        <f t="shared" si="4"/>
        <v>0</v>
      </c>
      <c r="I28" s="7">
        <f t="shared" si="2"/>
        <v>0</v>
      </c>
      <c r="J28" s="8"/>
      <c r="K28" s="5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>
        <f t="shared" si="4"/>
        <v>0</v>
      </c>
      <c r="I29" s="7">
        <f t="shared" si="2"/>
        <v>0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>
        <f t="shared" si="4"/>
        <v>0</v>
      </c>
      <c r="I30" s="7">
        <f t="shared" si="2"/>
        <v>0</v>
      </c>
      <c r="J30" s="8">
        <f t="shared" si="3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4"/>
        <v>0</v>
      </c>
      <c r="I31" s="7">
        <f t="shared" si="2"/>
        <v>0</v>
      </c>
      <c r="J31" s="8">
        <f t="shared" si="3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4"/>
        <v>0</v>
      </c>
      <c r="I32" s="7">
        <f t="shared" si="2"/>
        <v>0</v>
      </c>
      <c r="J32" s="8">
        <f t="shared" si="3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4"/>
        <v>0</v>
      </c>
      <c r="I33" s="7">
        <f t="shared" si="2"/>
        <v>0</v>
      </c>
      <c r="J33" s="8">
        <f t="shared" si="3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4"/>
        <v>0</v>
      </c>
      <c r="I34" s="7">
        <f t="shared" si="2"/>
        <v>0</v>
      </c>
      <c r="J34" s="8">
        <f t="shared" si="3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4"/>
        <v>0</v>
      </c>
      <c r="I35" s="7">
        <f t="shared" si="2"/>
        <v>0</v>
      </c>
      <c r="J35" s="8">
        <f t="shared" si="3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4"/>
        <v>0</v>
      </c>
      <c r="I36" s="7">
        <f t="shared" si="2"/>
        <v>0</v>
      </c>
      <c r="J36" s="8">
        <f t="shared" si="3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4"/>
        <v>0</v>
      </c>
      <c r="I37" s="7">
        <f t="shared" si="2"/>
        <v>0</v>
      </c>
      <c r="J37" s="8">
        <f t="shared" si="3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4"/>
        <v>0</v>
      </c>
      <c r="I38" s="7">
        <f t="shared" si="2"/>
        <v>0</v>
      </c>
      <c r="J38" s="8">
        <f t="shared" si="3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4"/>
        <v>0</v>
      </c>
      <c r="I39" s="7">
        <f t="shared" si="2"/>
        <v>0</v>
      </c>
      <c r="J39" s="8">
        <f t="shared" si="3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si="4"/>
        <v>0</v>
      </c>
      <c r="I40" s="7">
        <f t="shared" si="2"/>
        <v>0</v>
      </c>
      <c r="J40" s="8">
        <f t="shared" si="3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4"/>
        <v>0</v>
      </c>
      <c r="I41" s="7">
        <f t="shared" si="2"/>
        <v>0</v>
      </c>
      <c r="J41" s="8">
        <f t="shared" si="3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4"/>
        <v>0</v>
      </c>
      <c r="I42" s="7">
        <f t="shared" si="2"/>
        <v>0</v>
      </c>
      <c r="J42" s="8">
        <f t="shared" si="3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4"/>
        <v>0</v>
      </c>
      <c r="I43" s="7">
        <f t="shared" si="2"/>
        <v>0</v>
      </c>
      <c r="J43" s="8">
        <f t="shared" si="3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4"/>
        <v>0</v>
      </c>
      <c r="I44" s="7">
        <f>C44*D44</f>
        <v>0</v>
      </c>
      <c r="J44" s="8">
        <f t="shared" si="3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4"/>
        <v>0</v>
      </c>
      <c r="I45" s="7">
        <f t="shared" si="2"/>
        <v>0</v>
      </c>
      <c r="J45" s="8">
        <f t="shared" si="3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4"/>
        <v>0</v>
      </c>
      <c r="I46" s="7">
        <f t="shared" si="2"/>
        <v>0</v>
      </c>
      <c r="J46" s="8">
        <f t="shared" si="3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4"/>
        <v>0</v>
      </c>
      <c r="I47" s="7">
        <f t="shared" si="2"/>
        <v>0</v>
      </c>
      <c r="J47" s="8">
        <f t="shared" si="3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4"/>
        <v>0</v>
      </c>
      <c r="I48" s="7">
        <f t="shared" si="2"/>
        <v>0</v>
      </c>
      <c r="J48" s="8">
        <f t="shared" si="3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4"/>
        <v>0</v>
      </c>
      <c r="I49" s="7">
        <f t="shared" si="2"/>
        <v>0</v>
      </c>
      <c r="J49" s="8">
        <f t="shared" si="3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4"/>
        <v>0</v>
      </c>
      <c r="I50" s="7">
        <f t="shared" si="2"/>
        <v>0</v>
      </c>
      <c r="J50" s="8">
        <f t="shared" si="3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4"/>
        <v>0</v>
      </c>
      <c r="I51" s="7">
        <f t="shared" si="2"/>
        <v>0</v>
      </c>
      <c r="J51" s="8">
        <f t="shared" si="3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f t="shared" si="2"/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f t="shared" si="2"/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4"/>
        <v>0</v>
      </c>
      <c r="I54" s="7">
        <f t="shared" si="2"/>
        <v>0</v>
      </c>
      <c r="J54" s="8">
        <f t="shared" si="3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43.75</v>
      </c>
      <c r="I55" s="11">
        <f>SUM(I23:I54)</f>
        <v>43.75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115.4</v>
      </c>
      <c r="D58" s="6">
        <v>4</v>
      </c>
      <c r="E58" s="6">
        <v>0.04</v>
      </c>
      <c r="F58" s="21">
        <v>0.5</v>
      </c>
      <c r="G58" s="6"/>
      <c r="H58" s="7"/>
      <c r="I58" s="7">
        <f>C58*D58*E58*F58</f>
        <v>9.2320000000000011</v>
      </c>
      <c r="J58" s="8">
        <f>I58-H58</f>
        <v>9.2320000000000011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9.2320000000000011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43.75</v>
      </c>
      <c r="I66" s="13">
        <f>SUM(I63,I55,I21)</f>
        <v>71.481999999999999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G4:I4"/>
    <mergeCell ref="J4:K4"/>
    <mergeCell ref="C9:G9"/>
    <mergeCell ref="K11:K23"/>
    <mergeCell ref="A67:K70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C3BB-2814-412D-AD10-BB09A0B3C312}">
  <dimension ref="A1:O72"/>
  <sheetViews>
    <sheetView zoomScale="77" zoomScaleNormal="77" workbookViewId="0">
      <selection activeCell="B15" sqref="B15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46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14.743162499999999</v>
      </c>
      <c r="B4" s="41"/>
      <c r="C4" s="31"/>
      <c r="D4" s="31"/>
      <c r="E4" s="31"/>
      <c r="F4" s="31"/>
      <c r="G4" s="57" t="s">
        <v>25</v>
      </c>
      <c r="H4" s="58"/>
      <c r="I4" s="59"/>
      <c r="J4" s="57" t="s">
        <v>26</v>
      </c>
      <c r="K4" s="59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43.75</v>
      </c>
      <c r="H6" s="38">
        <f>(I66*1.65)</f>
        <v>117.94529999999999</v>
      </c>
      <c r="I6" s="39">
        <f>H6-G6</f>
        <v>74.195299999999989</v>
      </c>
      <c r="J6" s="37">
        <f>I66</f>
        <v>71.481999999999999</v>
      </c>
      <c r="K6" s="39">
        <f>H6-ABS(J6)</f>
        <v>46.46329999999999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4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0.5</v>
      </c>
      <c r="F13" s="5"/>
      <c r="G13" s="6"/>
      <c r="H13" s="7"/>
      <c r="I13" s="7">
        <f t="shared" ref="I13:I20" si="0">C13*D13*E13</f>
        <v>6</v>
      </c>
      <c r="J13" s="8">
        <f>I13-H13</f>
        <v>6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0.5</v>
      </c>
      <c r="F14" s="5"/>
      <c r="G14" s="6"/>
      <c r="H14" s="7"/>
      <c r="I14" s="7">
        <f t="shared" si="0"/>
        <v>7.5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/>
      <c r="I15" s="7">
        <f t="shared" si="0"/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/>
      <c r="I16" s="7">
        <f t="shared" si="0"/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/>
      <c r="I17" s="7">
        <f t="shared" si="0"/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2.5</v>
      </c>
      <c r="E18" s="5">
        <v>1</v>
      </c>
      <c r="F18" s="5"/>
      <c r="G18" s="6"/>
      <c r="H18" s="7"/>
      <c r="I18" s="7">
        <f>C18*D18*E18</f>
        <v>5</v>
      </c>
      <c r="J18" s="8">
        <f t="shared" ref="J18:J19" si="1">I18-H18</f>
        <v>5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1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18.5</v>
      </c>
      <c r="J21" s="8"/>
      <c r="K21" s="55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41</v>
      </c>
      <c r="B23" s="23"/>
      <c r="C23" s="44">
        <v>1</v>
      </c>
      <c r="D23" s="6">
        <v>43.75</v>
      </c>
      <c r="E23" s="5"/>
      <c r="F23" s="6"/>
      <c r="G23" s="6"/>
      <c r="H23" s="7">
        <f>C23*D23</f>
        <v>43.75</v>
      </c>
      <c r="I23" s="7">
        <f>C23*D23</f>
        <v>43.75</v>
      </c>
      <c r="J23" s="8">
        <f>I23-H23</f>
        <v>0</v>
      </c>
      <c r="K23" s="55"/>
      <c r="L23" s="1"/>
      <c r="M23" s="1"/>
      <c r="N23" s="1"/>
      <c r="O23" s="1"/>
    </row>
    <row r="24" spans="1:15" x14ac:dyDescent="0.25">
      <c r="A24" s="14"/>
      <c r="B24" s="49"/>
      <c r="C24" s="44"/>
      <c r="D24" s="45"/>
      <c r="E24" s="6"/>
      <c r="F24" s="6"/>
      <c r="G24" s="6"/>
      <c r="H24" s="7">
        <f>C24*D24</f>
        <v>0</v>
      </c>
      <c r="I24" s="7">
        <f t="shared" ref="I24:I54" si="2">C24*D24</f>
        <v>0</v>
      </c>
      <c r="J24" s="8">
        <f t="shared" ref="J24:J54" si="3">I24-H24</f>
        <v>0</v>
      </c>
      <c r="K24" s="50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>
        <f t="shared" ref="H25:H54" si="4">C25*D25</f>
        <v>0</v>
      </c>
      <c r="I25" s="7">
        <f t="shared" si="2"/>
        <v>0</v>
      </c>
      <c r="J25" s="8"/>
      <c r="K25" s="5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>
        <f t="shared" si="4"/>
        <v>0</v>
      </c>
      <c r="I26" s="7">
        <f t="shared" si="2"/>
        <v>0</v>
      </c>
      <c r="J26" s="8"/>
      <c r="K26" s="5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>
        <f t="shared" si="4"/>
        <v>0</v>
      </c>
      <c r="I27" s="7">
        <f t="shared" si="2"/>
        <v>0</v>
      </c>
      <c r="J27" s="8"/>
      <c r="K27" s="5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>
        <f t="shared" si="4"/>
        <v>0</v>
      </c>
      <c r="I28" s="7">
        <f t="shared" si="2"/>
        <v>0</v>
      </c>
      <c r="J28" s="8"/>
      <c r="K28" s="5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>
        <f t="shared" si="4"/>
        <v>0</v>
      </c>
      <c r="I29" s="7">
        <f t="shared" si="2"/>
        <v>0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>
        <f t="shared" si="4"/>
        <v>0</v>
      </c>
      <c r="I30" s="7">
        <f t="shared" si="2"/>
        <v>0</v>
      </c>
      <c r="J30" s="8">
        <f t="shared" si="3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4"/>
        <v>0</v>
      </c>
      <c r="I31" s="7">
        <f t="shared" si="2"/>
        <v>0</v>
      </c>
      <c r="J31" s="8">
        <f t="shared" si="3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4"/>
        <v>0</v>
      </c>
      <c r="I32" s="7">
        <f t="shared" si="2"/>
        <v>0</v>
      </c>
      <c r="J32" s="8">
        <f t="shared" si="3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4"/>
        <v>0</v>
      </c>
      <c r="I33" s="7">
        <f t="shared" si="2"/>
        <v>0</v>
      </c>
      <c r="J33" s="8">
        <f t="shared" si="3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4"/>
        <v>0</v>
      </c>
      <c r="I34" s="7">
        <f t="shared" si="2"/>
        <v>0</v>
      </c>
      <c r="J34" s="8">
        <f t="shared" si="3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4"/>
        <v>0</v>
      </c>
      <c r="I35" s="7">
        <f t="shared" si="2"/>
        <v>0</v>
      </c>
      <c r="J35" s="8">
        <f t="shared" si="3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4"/>
        <v>0</v>
      </c>
      <c r="I36" s="7">
        <f t="shared" si="2"/>
        <v>0</v>
      </c>
      <c r="J36" s="8">
        <f t="shared" si="3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4"/>
        <v>0</v>
      </c>
      <c r="I37" s="7">
        <f t="shared" si="2"/>
        <v>0</v>
      </c>
      <c r="J37" s="8">
        <f t="shared" si="3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4"/>
        <v>0</v>
      </c>
      <c r="I38" s="7">
        <f t="shared" si="2"/>
        <v>0</v>
      </c>
      <c r="J38" s="8">
        <f t="shared" si="3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4"/>
        <v>0</v>
      </c>
      <c r="I39" s="7">
        <f t="shared" si="2"/>
        <v>0</v>
      </c>
      <c r="J39" s="8">
        <f t="shared" si="3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si="4"/>
        <v>0</v>
      </c>
      <c r="I40" s="7">
        <f t="shared" si="2"/>
        <v>0</v>
      </c>
      <c r="J40" s="8">
        <f t="shared" si="3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4"/>
        <v>0</v>
      </c>
      <c r="I41" s="7">
        <f t="shared" si="2"/>
        <v>0</v>
      </c>
      <c r="J41" s="8">
        <f t="shared" si="3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4"/>
        <v>0</v>
      </c>
      <c r="I42" s="7">
        <f t="shared" si="2"/>
        <v>0</v>
      </c>
      <c r="J42" s="8">
        <f t="shared" si="3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4"/>
        <v>0</v>
      </c>
      <c r="I43" s="7">
        <f t="shared" si="2"/>
        <v>0</v>
      </c>
      <c r="J43" s="8">
        <f t="shared" si="3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4"/>
        <v>0</v>
      </c>
      <c r="I44" s="7">
        <f>C44*D44</f>
        <v>0</v>
      </c>
      <c r="J44" s="8">
        <f t="shared" si="3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4"/>
        <v>0</v>
      </c>
      <c r="I45" s="7">
        <f t="shared" si="2"/>
        <v>0</v>
      </c>
      <c r="J45" s="8">
        <f t="shared" si="3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4"/>
        <v>0</v>
      </c>
      <c r="I46" s="7">
        <f t="shared" si="2"/>
        <v>0</v>
      </c>
      <c r="J46" s="8">
        <f t="shared" si="3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4"/>
        <v>0</v>
      </c>
      <c r="I47" s="7">
        <f t="shared" si="2"/>
        <v>0</v>
      </c>
      <c r="J47" s="8">
        <f t="shared" si="3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4"/>
        <v>0</v>
      </c>
      <c r="I48" s="7">
        <f t="shared" si="2"/>
        <v>0</v>
      </c>
      <c r="J48" s="8">
        <f t="shared" si="3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4"/>
        <v>0</v>
      </c>
      <c r="I49" s="7">
        <f t="shared" si="2"/>
        <v>0</v>
      </c>
      <c r="J49" s="8">
        <f t="shared" si="3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4"/>
        <v>0</v>
      </c>
      <c r="I50" s="7">
        <f t="shared" si="2"/>
        <v>0</v>
      </c>
      <c r="J50" s="8">
        <f t="shared" si="3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4"/>
        <v>0</v>
      </c>
      <c r="I51" s="7">
        <f t="shared" si="2"/>
        <v>0</v>
      </c>
      <c r="J51" s="8">
        <f t="shared" si="3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f t="shared" si="2"/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f t="shared" si="2"/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4"/>
        <v>0</v>
      </c>
      <c r="I54" s="7">
        <f t="shared" si="2"/>
        <v>0</v>
      </c>
      <c r="J54" s="8">
        <f t="shared" si="3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43.75</v>
      </c>
      <c r="I55" s="11">
        <f>SUM(I23:I54)</f>
        <v>43.75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115.4</v>
      </c>
      <c r="D58" s="6">
        <v>4</v>
      </c>
      <c r="E58" s="6">
        <v>0.04</v>
      </c>
      <c r="F58" s="21">
        <v>0.5</v>
      </c>
      <c r="G58" s="6"/>
      <c r="H58" s="7"/>
      <c r="I58" s="7">
        <f>C58*D58*E58*F58</f>
        <v>9.2320000000000011</v>
      </c>
      <c r="J58" s="8">
        <f>I58-H58</f>
        <v>9.2320000000000011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9.2320000000000011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43.75</v>
      </c>
      <c r="I66" s="13">
        <f>SUM(I63,I55,I21)</f>
        <v>71.481999999999999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G4:I4"/>
    <mergeCell ref="J4:K4"/>
    <mergeCell ref="C9:G9"/>
    <mergeCell ref="K11:K23"/>
    <mergeCell ref="A67:K70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SONDEO DE INODORO</vt:lpstr>
      <vt:lpstr>SONDEO DE LAVAMANOS HOMBRES</vt:lpstr>
      <vt:lpstr>SONDEO DE LAVAMANOS DAMAS</vt:lpstr>
      <vt:lpstr>SIFON </vt:lpstr>
      <vt:lpstr>MANECILLA 1</vt:lpstr>
      <vt:lpstr>MANECILLA 2</vt:lpstr>
      <vt:lpstr>MANECILLA 3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 Herrera</cp:lastModifiedBy>
  <dcterms:created xsi:type="dcterms:W3CDTF">2015-10-13T21:42:08Z</dcterms:created>
  <dcterms:modified xsi:type="dcterms:W3CDTF">2021-07-23T22:19:43Z</dcterms:modified>
</cp:coreProperties>
</file>