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JULIO\TERCERA SEMANA DE JULIO\MEMORIAS DE CALCULO\"/>
    </mc:Choice>
  </mc:AlternateContent>
  <bookViews>
    <workbookView xWindow="-120" yWindow="-120" windowWidth="24240" windowHeight="13140" tabRatio="500"/>
  </bookViews>
  <sheets>
    <sheet name="TOPE" sheetId="2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22" l="1"/>
  <c r="J40" i="22" l="1"/>
  <c r="J39" i="22"/>
  <c r="H39" i="22" l="1"/>
  <c r="H40" i="22"/>
  <c r="H25" i="22"/>
  <c r="H24" i="22"/>
  <c r="H23" i="22"/>
  <c r="H22" i="22"/>
  <c r="H21" i="22"/>
  <c r="H20" i="22"/>
  <c r="H19" i="22"/>
  <c r="H18" i="22"/>
  <c r="H27" i="22"/>
  <c r="H32" i="22"/>
  <c r="H33" i="22"/>
  <c r="H34" i="22"/>
  <c r="H35" i="22"/>
  <c r="H36" i="22"/>
  <c r="H37" i="22"/>
  <c r="H38" i="22"/>
  <c r="H41" i="22"/>
  <c r="I61" i="22" l="1"/>
  <c r="H60" i="22"/>
  <c r="J60" i="22" s="1"/>
  <c r="H59" i="22"/>
  <c r="J59" i="22" s="1"/>
  <c r="H58" i="22"/>
  <c r="J58" i="22" s="1"/>
  <c r="H57" i="22"/>
  <c r="J57" i="22" s="1"/>
  <c r="H56" i="22"/>
  <c r="I53" i="22"/>
  <c r="H52" i="22"/>
  <c r="J52" i="22" s="1"/>
  <c r="H49" i="22"/>
  <c r="J49" i="22" s="1"/>
  <c r="H48" i="22"/>
  <c r="J48" i="22" s="1"/>
  <c r="H47" i="22"/>
  <c r="J47" i="22" s="1"/>
  <c r="H46" i="22"/>
  <c r="H45" i="22"/>
  <c r="J45" i="22" s="1"/>
  <c r="H44" i="22"/>
  <c r="J44" i="22" s="1"/>
  <c r="H43" i="22"/>
  <c r="J43" i="22" s="1"/>
  <c r="H42" i="22"/>
  <c r="J42" i="22" s="1"/>
  <c r="J41" i="22"/>
  <c r="J38" i="22"/>
  <c r="J37" i="22"/>
  <c r="J36" i="22"/>
  <c r="J35" i="22"/>
  <c r="J34" i="22"/>
  <c r="J33" i="22"/>
  <c r="J32" i="22"/>
  <c r="H31" i="22"/>
  <c r="H30" i="22"/>
  <c r="J15" i="22"/>
  <c r="H14" i="22"/>
  <c r="H13" i="22"/>
  <c r="H12" i="22"/>
  <c r="H28" i="22" l="1"/>
  <c r="J46" i="22"/>
  <c r="H53" i="22"/>
  <c r="J56" i="22"/>
  <c r="H61" i="22"/>
  <c r="J16" i="22"/>
  <c r="J30" i="22"/>
  <c r="J31" i="22"/>
  <c r="I64" i="22"/>
  <c r="J6" i="22" s="1"/>
  <c r="J12" i="22"/>
  <c r="H64" i="22" l="1"/>
  <c r="G6" i="22" s="1"/>
  <c r="K6" i="22" l="1"/>
  <c r="A4" i="22" l="1"/>
  <c r="I6" i="22"/>
</calcChain>
</file>

<file path=xl/sharedStrings.xml><?xml version="1.0" encoding="utf-8"?>
<sst xmlns="http://schemas.openxmlformats.org/spreadsheetml/2006/main" count="63" uniqueCount="57">
  <si>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</si>
  <si>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</si>
  <si>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</si>
  <si>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</si>
  <si>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</si>
  <si>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</si>
  <si>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</si>
  <si>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</si>
  <si>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</si>
  <si>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</si>
  <si>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</si>
  <si>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</si>
  <si>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</si>
  <si>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</si>
  <si>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</si>
  <si>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</si>
  <si>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</si>
  <si>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</si>
  <si>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</si>
  <si>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</si>
  <si>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</si>
  <si>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</si>
  <si>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</si>
  <si>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Horas Extra Tecnicos ($2.29)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</si>
  <si>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</si>
  <si>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</si>
  <si>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</si>
  <si>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</si>
  <si>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</si>
  <si>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</si>
  <si>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</si>
  <si>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>DISCO DE LIJA DE 4´´ #80</t>
  </si>
  <si>
    <t>MATERIALES INSTALACION DE LAMINA LAGRIMADA</t>
  </si>
  <si>
    <t>DISCO DE CORTE DE 4 1/2´´</t>
  </si>
  <si>
    <t>U</t>
  </si>
  <si>
    <t>HULES JESA</t>
  </si>
  <si>
    <t xml:space="preserve">LÁMINA NEGRA 3/16 PLG (4.70 MM) 2X1 M
CODIGO 3605060 </t>
  </si>
  <si>
    <t>lamina caucho de 92 X 90cm X 3/4”.</t>
  </si>
  <si>
    <t>YARDAS DE CADENA GALVANIZADA 3/8 PLG
CODIGO 1607316</t>
  </si>
  <si>
    <t>ANCLA CUÑA CONCRETO 1/2 X 3 PLG. CODIGO 44143909</t>
  </si>
  <si>
    <t>VARILLA ROSCADA 5/8 PULG X 1 MTS ZINCADA G2. SKU# 16064</t>
  </si>
  <si>
    <t>vidri</t>
  </si>
  <si>
    <t>HIERRO REDONDO CORRUGADO 5/8 PLG (15.9 MM) 6 M GRADO 40 N.º 5 ( para perforar caucho)</t>
  </si>
  <si>
    <t>TUERCA HEXAGONAL GALVANIZADA 5/8 PLG</t>
  </si>
  <si>
    <t>ARANDELA PRESIÓN GALVANIZADA 5/8 PLG
CODIGO 10484509</t>
  </si>
  <si>
    <t>DISCO DE CORTE DE 9 PLG</t>
  </si>
  <si>
    <t>PLATINA 1/4 PLG (6.00 MM) 3 PLG X 6 M
CODIGO 2322612 (1.50M NECESITAN)</t>
  </si>
  <si>
    <t>BROCA PARA CONCRETO 1/2 X 6 PULG.  SKU# 73357</t>
  </si>
  <si>
    <t>BROCA PARA CONCRETO 5/8 X 10 X 12 PULG SDS PLUS ( PARA ABRIR HUECO PARA PERFORAR CAUCHO POR SI NO FUNCIONA CALENTANDOLO)</t>
  </si>
  <si>
    <t>Pintura anticorrosiva gris 2000</t>
  </si>
  <si>
    <t>MANO DE OBRA FABRICACION</t>
  </si>
  <si>
    <t>MANO DE OBRA INSTALACION</t>
  </si>
  <si>
    <t>GL THINNER CORRIENTE</t>
  </si>
  <si>
    <t>FABRICACIÓN DE 2 TOPES PARA LLANTAS DE CAMIÓN</t>
  </si>
  <si>
    <t>sacabocado de golpe 5/8"</t>
  </si>
  <si>
    <t>1/4 DE PASTA JET BOND, 1 LIJA P/PASTA Y 1 LIJA #150</t>
  </si>
  <si>
    <t>3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</si>
</sst>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>
      <alignment horizontal="right" vertical="center"/>
    </xf>
    <xf numFmtId="0" fontId="2" fillId="6" borderId="0" xfId="0" applyFont="1" applyFill="1" applyAlignment="1">
      <alignment wrapText="1"/>
    </xf>
    <xf numFmtId="0" fontId="0" fillId="6" borderId="0" xfId="0" applyFill="1" applyAlignment="1">
      <alignment vertical="center" wrapText="1"/>
    </xf>
    <xf numFmtId="164" fontId="0" fillId="8" borderId="1" xfId="1" applyFont="1" applyFill="1" applyBorder="1" applyAlignment="1">
      <alignment horizontal="center" vertical="center"/>
    </xf>
    <xf numFmtId="164" fontId="0" fillId="2" borderId="1" xfId="1" applyFont="1" applyFill="1" applyBorder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colors>
    <mruColors>
      <color rgb="FF361B00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408214</xdr:colOff>
      <xdr:row>31</xdr:row>
      <xdr:rowOff>173182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C5242188-6268-41EC-A844-58EE979E760B}"/>
            </a:ext>
          </a:extLst>
        </xdr:cNvPr>
        <xdr:cNvSpPr txBox="1"/>
      </xdr:nvSpPr>
      <xdr:spPr>
        <a:xfrm>
          <a:off x="18000889" y="90885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SV" sz="1100"/>
        </a:p>
      </xdr:txBody>
    </xdr:sp>
    <xdr:clientData/>
  </xdr:oneCellAnchor>
  <xdr:twoCellAnchor editAs="oneCell">
    <xdr:from>
      <xdr:col>1</xdr:col>
      <xdr:colOff>177075</xdr:colOff>
      <xdr:row>1</xdr:row>
      <xdr:rowOff>42392</xdr:rowOff>
    </xdr:from>
    <xdr:to>
      <xdr:col>3</xdr:col>
      <xdr:colOff>699260</xdr:colOff>
      <xdr:row>7</xdr:row>
      <xdr:rowOff>154509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E3E436EF-EC04-4979-A483-9F64A7543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5671" y="513291"/>
          <a:ext cx="3893392" cy="2231162"/>
        </a:xfrm>
        <a:prstGeom prst="rect">
          <a:avLst/>
        </a:prstGeom>
      </xdr:spPr>
    </xdr:pic>
    <xdr:clientData/>
  </xdr:twoCellAnchor>
  <xdr:twoCellAnchor editAs="oneCell">
    <xdr:from>
      <xdr:col>11</xdr:col>
      <xdr:colOff>123701</xdr:colOff>
      <xdr:row>8</xdr:row>
      <xdr:rowOff>186617</xdr:rowOff>
    </xdr:from>
    <xdr:to>
      <xdr:col>14</xdr:col>
      <xdr:colOff>791641</xdr:colOff>
      <xdr:row>21</xdr:row>
      <xdr:rowOff>93797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AAC68FDD-41F4-45DD-9886-261A59A82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23376" y="2957526"/>
          <a:ext cx="3228557" cy="3024453"/>
        </a:xfrm>
        <a:prstGeom prst="rect">
          <a:avLst/>
        </a:prstGeom>
      </xdr:spPr>
    </xdr:pic>
    <xdr:clientData/>
  </xdr:twoCellAnchor>
  <xdr:twoCellAnchor editAs="oneCell">
    <xdr:from>
      <xdr:col>10</xdr:col>
      <xdr:colOff>1562966</xdr:colOff>
      <xdr:row>24</xdr:row>
      <xdr:rowOff>9649</xdr:rowOff>
    </xdr:from>
    <xdr:to>
      <xdr:col>16</xdr:col>
      <xdr:colOff>298774</xdr:colOff>
      <xdr:row>41</xdr:row>
      <xdr:rowOff>264507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90038272-F9BE-47C0-BCCF-BE315C6F9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92674" y="6491597"/>
          <a:ext cx="4673470" cy="6415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zoomScale="89" zoomScaleNormal="89" workbookViewId="0">
      <selection activeCell="I57" sqref="I5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5" max="5" width="12.875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8" t="s">
        <v>53</v>
      </c>
      <c r="B1" s="48"/>
      <c r="C1" s="48"/>
      <c r="D1" s="48"/>
      <c r="E1" s="48"/>
      <c r="F1" s="48"/>
      <c r="G1" s="48"/>
      <c r="H1" s="48"/>
      <c r="I1" s="48"/>
      <c r="J1" s="48"/>
      <c r="K1" s="4"/>
      <c r="L1" s="1"/>
    </row>
    <row r="2" spans="1:15" ht="31.5" customHeight="1" x14ac:dyDescent="0.25">
      <c r="A2" s="1"/>
      <c r="B2" s="1"/>
      <c r="C2" s="1"/>
      <c r="D2" s="39"/>
      <c r="E2" s="39"/>
      <c r="F2" s="1"/>
      <c r="G2" s="1"/>
      <c r="H2" s="1"/>
      <c r="I2" s="1"/>
      <c r="J2" s="1"/>
      <c r="K2" s="1"/>
      <c r="L2" s="1"/>
    </row>
    <row r="3" spans="1:15" ht="48" customHeight="1" thickBot="1" x14ac:dyDescent="0.3">
      <c r="A3" s="26" t="s">
        <v>21</v>
      </c>
      <c r="B3" s="39"/>
      <c r="C3" s="39"/>
      <c r="D3" s="39"/>
      <c r="E3" s="39"/>
      <c r="F3" s="27"/>
      <c r="G3" s="27"/>
      <c r="H3" s="1"/>
      <c r="I3" s="1"/>
      <c r="J3" s="1"/>
      <c r="K3" s="1"/>
      <c r="L3" s="1"/>
    </row>
    <row r="4" spans="1:15" ht="16.5" customHeight="1" thickBot="1" x14ac:dyDescent="0.3">
      <c r="A4" s="36">
        <f>H6/A6</f>
        <v>393.5</v>
      </c>
      <c r="B4" s="49"/>
      <c r="C4" s="50"/>
      <c r="D4" s="50"/>
      <c r="E4" s="51"/>
      <c r="F4" s="27"/>
      <c r="G4" s="52" t="s">
        <v>24</v>
      </c>
      <c r="H4" s="53"/>
      <c r="I4" s="54"/>
      <c r="J4" s="52" t="s">
        <v>25</v>
      </c>
      <c r="K4" s="54"/>
      <c r="L4" s="1"/>
      <c r="M4" s="1"/>
      <c r="N4" s="1"/>
      <c r="O4" s="1"/>
    </row>
    <row r="5" spans="1:15" ht="37.5" x14ac:dyDescent="0.25">
      <c r="A5" s="26" t="s">
        <v>34</v>
      </c>
      <c r="B5" s="49"/>
      <c r="C5" s="50"/>
      <c r="D5" s="50"/>
      <c r="E5" s="51"/>
      <c r="F5" s="27"/>
      <c r="G5" s="28" t="s">
        <v>26</v>
      </c>
      <c r="H5" s="29" t="s">
        <v>19</v>
      </c>
      <c r="I5" s="30" t="s">
        <v>27</v>
      </c>
      <c r="J5" s="31" t="s">
        <v>28</v>
      </c>
      <c r="K5" s="32" t="s">
        <v>29</v>
      </c>
      <c r="L5" s="1"/>
      <c r="M5" s="1"/>
      <c r="N5" s="1"/>
      <c r="O5" s="1"/>
    </row>
    <row r="6" spans="1:15" ht="16.5" thickBot="1" x14ac:dyDescent="0.3">
      <c r="A6" s="25">
        <v>2</v>
      </c>
      <c r="B6" s="39"/>
      <c r="C6" s="55"/>
      <c r="D6" s="55"/>
      <c r="E6" s="37"/>
      <c r="F6" s="27"/>
      <c r="G6" s="33">
        <f>H64</f>
        <v>561.57749999999999</v>
      </c>
      <c r="H6" s="34">
        <v>787</v>
      </c>
      <c r="I6" s="35">
        <f>H6-G6</f>
        <v>225.42250000000001</v>
      </c>
      <c r="J6" s="33">
        <f>I64</f>
        <v>382.07799199999994</v>
      </c>
      <c r="K6" s="35">
        <f>H6-ABS(J6)</f>
        <v>404.92200800000006</v>
      </c>
      <c r="L6" s="1"/>
      <c r="M6" s="1"/>
      <c r="N6" s="1"/>
      <c r="O6" s="1"/>
    </row>
    <row r="7" spans="1:15" x14ac:dyDescent="0.25">
      <c r="A7" s="1"/>
      <c r="B7" s="39"/>
      <c r="C7" s="55"/>
      <c r="D7" s="55"/>
      <c r="E7" s="37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39"/>
      <c r="C8" s="55"/>
      <c r="D8" s="55"/>
      <c r="E8" s="37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6" t="s">
        <v>18</v>
      </c>
      <c r="D9" s="57"/>
      <c r="E9" s="57"/>
      <c r="F9" s="57"/>
      <c r="G9" s="58"/>
      <c r="H9" s="19" t="s">
        <v>2</v>
      </c>
      <c r="I9" s="19" t="s">
        <v>0</v>
      </c>
      <c r="J9" s="19" t="s">
        <v>3</v>
      </c>
      <c r="K9" s="1"/>
      <c r="L9" s="1"/>
      <c r="M9" s="1"/>
      <c r="N9" s="1"/>
      <c r="O9" s="1"/>
    </row>
    <row r="10" spans="1:15" ht="56.25" x14ac:dyDescent="0.25">
      <c r="A10" s="21" t="s">
        <v>22</v>
      </c>
      <c r="B10" s="14"/>
      <c r="C10" s="16" t="s">
        <v>10</v>
      </c>
      <c r="D10" s="16" t="s">
        <v>13</v>
      </c>
      <c r="E10" s="15" t="s">
        <v>8</v>
      </c>
      <c r="F10" s="15" t="s">
        <v>12</v>
      </c>
      <c r="G10" s="15"/>
      <c r="H10" s="15"/>
      <c r="I10" s="15"/>
      <c r="J10" s="15"/>
      <c r="K10" s="2"/>
      <c r="L10" s="1"/>
      <c r="M10" s="1"/>
      <c r="N10" s="1"/>
      <c r="O10" s="1"/>
    </row>
    <row r="11" spans="1:15" x14ac:dyDescent="0.25">
      <c r="A11" s="3" t="s">
        <v>50</v>
      </c>
      <c r="B11" s="3"/>
      <c r="C11" s="3"/>
      <c r="D11" s="3"/>
      <c r="E11" s="3"/>
      <c r="F11" s="3"/>
      <c r="G11" s="3"/>
      <c r="H11" s="4"/>
      <c r="I11" s="4"/>
      <c r="J11" s="4"/>
      <c r="K11" s="59"/>
      <c r="L11" s="1"/>
      <c r="M11" s="1"/>
      <c r="N11" s="1"/>
      <c r="O11" s="1"/>
    </row>
    <row r="12" spans="1:15" x14ac:dyDescent="0.25">
      <c r="A12" s="4" t="s">
        <v>4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>
        <v>0</v>
      </c>
      <c r="J12" s="8">
        <f>I12-H12</f>
        <v>0</v>
      </c>
      <c r="K12" s="59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13</v>
      </c>
      <c r="E13" s="5">
        <v>2</v>
      </c>
      <c r="F13" s="5"/>
      <c r="G13" s="6"/>
      <c r="H13" s="7">
        <f>C13*D13*E13</f>
        <v>26</v>
      </c>
      <c r="I13" s="7">
        <v>36</v>
      </c>
      <c r="J13" s="8" t="s">
        <v>56</v>
      </c>
      <c r="K13" s="59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2</v>
      </c>
      <c r="F14" s="5"/>
      <c r="G14" s="6"/>
      <c r="H14" s="7">
        <f>C14*D14*E14</f>
        <v>30</v>
      </c>
      <c r="I14" s="7">
        <v>30</v>
      </c>
      <c r="J14" s="8"/>
      <c r="K14" s="59"/>
      <c r="L14" s="1"/>
      <c r="M14" s="1"/>
      <c r="N14" s="1"/>
      <c r="O14" s="1"/>
    </row>
    <row r="15" spans="1:15" ht="15" customHeight="1" x14ac:dyDescent="0.25">
      <c r="A15" s="13"/>
      <c r="B15" s="4"/>
      <c r="C15" s="5"/>
      <c r="D15" s="6"/>
      <c r="E15" s="5"/>
      <c r="F15" s="5"/>
      <c r="G15" s="6"/>
      <c r="H15" s="7"/>
      <c r="I15" s="7">
        <v>0</v>
      </c>
      <c r="J15" s="8">
        <f>I15-H15</f>
        <v>0</v>
      </c>
      <c r="K15" s="59"/>
      <c r="L15" s="1"/>
      <c r="M15" s="1"/>
      <c r="N15" s="1"/>
      <c r="O15" s="1"/>
    </row>
    <row r="16" spans="1:15" x14ac:dyDescent="0.25">
      <c r="A16" s="4"/>
      <c r="B16" s="4"/>
      <c r="C16" s="5"/>
      <c r="D16" s="6"/>
      <c r="E16" s="5"/>
      <c r="F16" s="5"/>
      <c r="G16" s="6"/>
      <c r="H16" s="7"/>
      <c r="I16" s="7">
        <v>0</v>
      </c>
      <c r="J16" s="8">
        <f t="shared" ref="J16" si="0">I16-H16</f>
        <v>0</v>
      </c>
      <c r="K16" s="59"/>
      <c r="L16" s="1"/>
      <c r="M16" s="1"/>
      <c r="N16" s="1"/>
      <c r="O16" s="1"/>
    </row>
    <row r="17" spans="1:15" x14ac:dyDescent="0.25">
      <c r="A17" s="3" t="s">
        <v>51</v>
      </c>
      <c r="B17" s="3"/>
      <c r="C17" s="3"/>
      <c r="D17" s="3"/>
      <c r="E17" s="3"/>
      <c r="F17" s="3"/>
      <c r="G17" s="3"/>
      <c r="H17" s="4"/>
      <c r="I17" s="7"/>
      <c r="J17" s="8"/>
      <c r="K17" s="59"/>
      <c r="L17" s="1"/>
      <c r="M17" s="1"/>
      <c r="N17" s="1"/>
      <c r="O17" s="1"/>
    </row>
    <row r="18" spans="1:15" x14ac:dyDescent="0.25">
      <c r="A18" s="4" t="s">
        <v>4</v>
      </c>
      <c r="B18" s="4"/>
      <c r="C18" s="5"/>
      <c r="D18" s="6">
        <v>18.329999999999998</v>
      </c>
      <c r="E18" s="5"/>
      <c r="F18" s="5"/>
      <c r="G18" s="6"/>
      <c r="H18" s="7">
        <f>C18*D18*E18</f>
        <v>0</v>
      </c>
      <c r="I18" s="7">
        <v>18.329999999999998</v>
      </c>
      <c r="J18" s="8"/>
      <c r="K18" s="59"/>
      <c r="L18" s="1"/>
      <c r="M18" s="1"/>
      <c r="N18" s="1"/>
      <c r="O18" s="1"/>
    </row>
    <row r="19" spans="1:15" x14ac:dyDescent="0.25">
      <c r="A19" s="4" t="s">
        <v>5</v>
      </c>
      <c r="B19" s="4"/>
      <c r="C19" s="5">
        <v>1</v>
      </c>
      <c r="D19" s="6">
        <v>12</v>
      </c>
      <c r="E19" s="5">
        <v>1</v>
      </c>
      <c r="F19" s="5"/>
      <c r="G19" s="6"/>
      <c r="H19" s="7">
        <f>C19*D19*E19</f>
        <v>12</v>
      </c>
      <c r="I19" s="7">
        <v>12</v>
      </c>
      <c r="J19" s="8"/>
      <c r="K19" s="59"/>
      <c r="L19" s="1"/>
      <c r="M19" s="1"/>
      <c r="N19" s="1"/>
      <c r="O19" s="1"/>
    </row>
    <row r="20" spans="1:15" x14ac:dyDescent="0.25">
      <c r="A20" s="4" t="s">
        <v>4</v>
      </c>
      <c r="B20" s="4"/>
      <c r="C20" s="5">
        <v>1</v>
      </c>
      <c r="D20" s="6">
        <v>15</v>
      </c>
      <c r="E20" s="5">
        <v>2</v>
      </c>
      <c r="F20" s="5"/>
      <c r="G20" s="6"/>
      <c r="H20" s="7">
        <f>C20*D20*E20</f>
        <v>30</v>
      </c>
      <c r="I20" s="7"/>
      <c r="J20" s="8"/>
      <c r="K20" s="59"/>
      <c r="L20" s="1"/>
      <c r="M20" s="1"/>
      <c r="N20" s="1"/>
      <c r="O20" s="1"/>
    </row>
    <row r="21" spans="1:15" x14ac:dyDescent="0.25">
      <c r="A21" s="13" t="s">
        <v>23</v>
      </c>
      <c r="B21" s="4"/>
      <c r="C21" s="5"/>
      <c r="D21" s="6">
        <v>2.29</v>
      </c>
      <c r="E21" s="5"/>
      <c r="F21" s="5"/>
      <c r="G21" s="6"/>
      <c r="H21" s="7">
        <f>C21*D21*E21*F21</f>
        <v>0</v>
      </c>
      <c r="I21" s="7"/>
      <c r="J21" s="8"/>
      <c r="K21" s="59"/>
      <c r="L21" s="1"/>
      <c r="M21" s="1"/>
      <c r="N21" s="1"/>
      <c r="O21" s="1"/>
    </row>
    <row r="22" spans="1:15" x14ac:dyDescent="0.25">
      <c r="A22" s="13" t="s">
        <v>11</v>
      </c>
      <c r="B22" s="4"/>
      <c r="C22" s="5">
        <v>1</v>
      </c>
      <c r="D22" s="6">
        <v>1.5</v>
      </c>
      <c r="E22" s="5">
        <v>1</v>
      </c>
      <c r="F22" s="5">
        <v>4</v>
      </c>
      <c r="G22" s="6"/>
      <c r="H22" s="7">
        <f t="shared" ref="H22:H23" si="1">C22*D22*E22*F22</f>
        <v>6</v>
      </c>
      <c r="I22" s="7"/>
      <c r="J22" s="8"/>
      <c r="K22" s="59"/>
      <c r="L22" s="1"/>
      <c r="M22" s="1"/>
      <c r="N22" s="1"/>
      <c r="O22" s="1"/>
    </row>
    <row r="23" spans="1:15" x14ac:dyDescent="0.25">
      <c r="A23" s="13" t="s">
        <v>30</v>
      </c>
      <c r="B23" s="4"/>
      <c r="C23" s="5">
        <v>1</v>
      </c>
      <c r="D23" s="6">
        <v>1.88</v>
      </c>
      <c r="E23" s="5">
        <v>2</v>
      </c>
      <c r="F23" s="5">
        <v>3</v>
      </c>
      <c r="G23" s="6"/>
      <c r="H23" s="7">
        <f t="shared" si="1"/>
        <v>11.28</v>
      </c>
      <c r="I23" s="7"/>
      <c r="J23" s="8"/>
      <c r="K23" s="59"/>
      <c r="L23" s="1"/>
      <c r="M23" s="1"/>
      <c r="N23" s="1"/>
      <c r="O23" s="1"/>
    </row>
    <row r="24" spans="1:15" x14ac:dyDescent="0.25">
      <c r="A24" s="4" t="s">
        <v>6</v>
      </c>
      <c r="B24" s="4"/>
      <c r="C24" s="5">
        <v>2</v>
      </c>
      <c r="D24" s="6">
        <v>2.5</v>
      </c>
      <c r="E24" s="5">
        <v>2</v>
      </c>
      <c r="F24" s="5"/>
      <c r="G24" s="6"/>
      <c r="H24" s="7">
        <f>C24*D24*E24</f>
        <v>10</v>
      </c>
      <c r="I24" s="7">
        <v>5</v>
      </c>
      <c r="J24" s="8"/>
      <c r="K24" s="59"/>
      <c r="L24" s="1"/>
      <c r="M24" s="1"/>
      <c r="N24" s="1"/>
      <c r="O24" s="1"/>
    </row>
    <row r="25" spans="1:15" x14ac:dyDescent="0.25">
      <c r="A25" s="4" t="s">
        <v>7</v>
      </c>
      <c r="B25" s="4"/>
      <c r="C25" s="5"/>
      <c r="D25" s="6"/>
      <c r="E25" s="5"/>
      <c r="F25" s="5"/>
      <c r="G25" s="6"/>
      <c r="H25" s="7">
        <f t="shared" ref="H25" si="2">C25*D25*E25</f>
        <v>0</v>
      </c>
      <c r="I25" s="7"/>
      <c r="J25" s="8"/>
      <c r="K25" s="59"/>
      <c r="L25" s="1"/>
      <c r="M25" s="1"/>
      <c r="N25" s="1"/>
      <c r="O25" s="1"/>
    </row>
    <row r="26" spans="1:15" x14ac:dyDescent="0.25">
      <c r="A26" s="4"/>
      <c r="B26" s="4"/>
      <c r="C26" s="5"/>
      <c r="D26" s="6"/>
      <c r="E26" s="5"/>
      <c r="F26" s="5"/>
      <c r="G26" s="6"/>
      <c r="H26" s="7"/>
      <c r="I26" s="7"/>
      <c r="J26" s="8"/>
      <c r="K26" s="59"/>
      <c r="L26" s="1"/>
      <c r="M26" s="1"/>
      <c r="N26" s="1"/>
      <c r="O26" s="1"/>
    </row>
    <row r="27" spans="1:15" x14ac:dyDescent="0.25">
      <c r="A27" s="4"/>
      <c r="B27" s="4"/>
      <c r="C27" s="5"/>
      <c r="D27" s="6"/>
      <c r="E27" s="5"/>
      <c r="F27" s="5"/>
      <c r="G27" s="6"/>
      <c r="H27" s="7">
        <f t="shared" ref="H27" si="3">C27*D27*E27</f>
        <v>0</v>
      </c>
      <c r="I27" s="7">
        <v>0</v>
      </c>
      <c r="J27" s="8"/>
      <c r="K27" s="59"/>
      <c r="L27" s="1"/>
      <c r="M27" s="1"/>
      <c r="N27" s="1"/>
      <c r="O27" s="1"/>
    </row>
    <row r="28" spans="1:15" x14ac:dyDescent="0.25">
      <c r="A28" s="4"/>
      <c r="B28" s="4"/>
      <c r="C28" s="4"/>
      <c r="D28" s="4"/>
      <c r="E28" s="4"/>
      <c r="F28" s="4"/>
      <c r="G28" s="4"/>
      <c r="H28" s="9">
        <f>SUM(H12:H27)</f>
        <v>125.28</v>
      </c>
      <c r="I28" s="9">
        <f>SUM(I12:I27)</f>
        <v>101.33</v>
      </c>
      <c r="J28" s="8"/>
      <c r="K28" s="59"/>
      <c r="L28" s="1"/>
      <c r="M28" s="1"/>
      <c r="N28" s="1"/>
      <c r="O28" s="1"/>
    </row>
    <row r="29" spans="1:15" x14ac:dyDescent="0.25">
      <c r="A29" s="3" t="s">
        <v>32</v>
      </c>
      <c r="B29" s="3"/>
      <c r="C29" s="17" t="s">
        <v>9</v>
      </c>
      <c r="D29" s="18" t="s">
        <v>17</v>
      </c>
      <c r="E29" s="18"/>
      <c r="F29" s="3"/>
      <c r="G29" s="3"/>
      <c r="H29" s="10"/>
      <c r="I29" s="10"/>
      <c r="J29" s="8"/>
      <c r="K29" s="59"/>
      <c r="L29" s="1"/>
      <c r="M29" s="1"/>
      <c r="N29" s="1"/>
      <c r="O29" s="1"/>
    </row>
    <row r="30" spans="1:15" x14ac:dyDescent="0.25">
      <c r="A30" s="40"/>
      <c r="B30" s="22"/>
      <c r="C30" s="20"/>
      <c r="D30" s="42"/>
      <c r="E30" s="42"/>
      <c r="F30" s="42"/>
      <c r="G30" s="42"/>
      <c r="H30" s="43">
        <f t="shared" ref="H30:H52" si="4">C30*D30</f>
        <v>0</v>
      </c>
      <c r="I30" s="43">
        <v>0</v>
      </c>
      <c r="J30" s="8">
        <f t="shared" ref="J30:J52" si="5">I30-H30</f>
        <v>0</v>
      </c>
      <c r="K30" s="38"/>
      <c r="L30" s="1"/>
      <c r="M30" s="1"/>
      <c r="N30" s="1"/>
      <c r="O30" s="1"/>
    </row>
    <row r="31" spans="1:15" ht="40.5" customHeight="1" x14ac:dyDescent="0.25">
      <c r="A31" s="41" t="s">
        <v>37</v>
      </c>
      <c r="B31" s="23" t="s">
        <v>35</v>
      </c>
      <c r="C31" s="20">
        <v>1</v>
      </c>
      <c r="D31" s="42">
        <v>163.85</v>
      </c>
      <c r="E31" s="42"/>
      <c r="F31" s="42"/>
      <c r="G31" s="42"/>
      <c r="H31" s="43">
        <f t="shared" si="4"/>
        <v>163.85</v>
      </c>
      <c r="I31" s="43">
        <v>163.85</v>
      </c>
      <c r="J31" s="8">
        <f t="shared" si="5"/>
        <v>0</v>
      </c>
      <c r="K31" s="38"/>
      <c r="L31" s="1"/>
      <c r="M31" s="1"/>
      <c r="N31" s="1"/>
      <c r="O31" s="1"/>
    </row>
    <row r="32" spans="1:15" ht="21.75" customHeight="1" x14ac:dyDescent="0.25">
      <c r="A32" s="41" t="s">
        <v>33</v>
      </c>
      <c r="B32" s="23"/>
      <c r="C32" s="20">
        <v>4</v>
      </c>
      <c r="D32" s="42">
        <v>1</v>
      </c>
      <c r="E32" s="42"/>
      <c r="F32" s="42"/>
      <c r="G32" s="42"/>
      <c r="H32" s="43">
        <f t="shared" si="4"/>
        <v>4</v>
      </c>
      <c r="I32" s="43">
        <v>2.7</v>
      </c>
      <c r="J32" s="8">
        <f t="shared" si="5"/>
        <v>-1.2999999999999998</v>
      </c>
      <c r="K32" s="38"/>
      <c r="L32" s="1"/>
      <c r="M32" s="1"/>
      <c r="N32" s="1"/>
      <c r="O32" s="1"/>
    </row>
    <row r="33" spans="1:15" ht="24.75" customHeight="1" x14ac:dyDescent="0.25">
      <c r="A33" s="41" t="s">
        <v>31</v>
      </c>
      <c r="B33" s="22"/>
      <c r="C33" s="20">
        <v>1</v>
      </c>
      <c r="D33" s="42">
        <v>5.35</v>
      </c>
      <c r="E33" s="42"/>
      <c r="F33" s="42"/>
      <c r="G33" s="42"/>
      <c r="H33" s="43">
        <f t="shared" si="4"/>
        <v>5.35</v>
      </c>
      <c r="I33" s="43">
        <v>0</v>
      </c>
      <c r="J33" s="8">
        <f t="shared" si="5"/>
        <v>-5.35</v>
      </c>
      <c r="K33" s="38"/>
      <c r="L33" s="1"/>
      <c r="M33" s="1"/>
      <c r="N33" s="1"/>
      <c r="O33" s="1"/>
    </row>
    <row r="34" spans="1:15" ht="36" customHeight="1" x14ac:dyDescent="0.25">
      <c r="A34" s="41" t="s">
        <v>36</v>
      </c>
      <c r="B34" s="22"/>
      <c r="C34" s="20">
        <v>0.25</v>
      </c>
      <c r="D34" s="42">
        <v>119</v>
      </c>
      <c r="E34" s="42"/>
      <c r="F34" s="42"/>
      <c r="G34" s="42"/>
      <c r="H34" s="43">
        <f t="shared" si="4"/>
        <v>29.75</v>
      </c>
      <c r="I34" s="43">
        <v>0</v>
      </c>
      <c r="J34" s="8">
        <f t="shared" si="5"/>
        <v>-29.75</v>
      </c>
      <c r="K34" s="38"/>
      <c r="L34" s="1"/>
      <c r="M34" s="1"/>
      <c r="N34" s="1"/>
      <c r="O34" s="1"/>
    </row>
    <row r="35" spans="1:15" ht="45" customHeight="1" x14ac:dyDescent="0.25">
      <c r="A35" s="41" t="s">
        <v>38</v>
      </c>
      <c r="B35" s="22"/>
      <c r="C35" s="20">
        <v>14</v>
      </c>
      <c r="D35" s="42">
        <v>7.95</v>
      </c>
      <c r="E35" s="42"/>
      <c r="F35" s="42"/>
      <c r="G35" s="42"/>
      <c r="H35" s="43">
        <f t="shared" si="4"/>
        <v>111.3</v>
      </c>
      <c r="I35" s="43">
        <v>49</v>
      </c>
      <c r="J35" s="8">
        <f t="shared" si="5"/>
        <v>-62.3</v>
      </c>
      <c r="K35" s="38"/>
      <c r="L35" s="1"/>
      <c r="M35" s="1"/>
      <c r="N35" s="1"/>
      <c r="O35" s="1"/>
    </row>
    <row r="36" spans="1:15" ht="31.5" x14ac:dyDescent="0.25">
      <c r="A36" s="41" t="s">
        <v>46</v>
      </c>
      <c r="B36" s="22"/>
      <c r="C36" s="20">
        <v>0.25</v>
      </c>
      <c r="D36" s="42">
        <v>28</v>
      </c>
      <c r="E36" s="42"/>
      <c r="F36" s="42"/>
      <c r="G36" s="42"/>
      <c r="H36" s="43">
        <f t="shared" si="4"/>
        <v>7</v>
      </c>
      <c r="I36" s="43">
        <v>0</v>
      </c>
      <c r="J36" s="8">
        <f t="shared" si="5"/>
        <v>-7</v>
      </c>
      <c r="K36" s="38"/>
      <c r="L36" s="1"/>
      <c r="M36" s="1"/>
      <c r="N36" s="1"/>
      <c r="O36" s="1"/>
    </row>
    <row r="37" spans="1:15" ht="29.25" customHeight="1" x14ac:dyDescent="0.25">
      <c r="A37" s="41" t="s">
        <v>39</v>
      </c>
      <c r="B37" s="22"/>
      <c r="C37" s="20">
        <v>4</v>
      </c>
      <c r="D37" s="42">
        <v>0.78</v>
      </c>
      <c r="E37" s="42"/>
      <c r="F37" s="42"/>
      <c r="G37" s="42"/>
      <c r="H37" s="43">
        <f t="shared" si="4"/>
        <v>3.12</v>
      </c>
      <c r="I37" s="43">
        <v>0</v>
      </c>
      <c r="J37" s="8">
        <f t="shared" si="5"/>
        <v>-3.12</v>
      </c>
      <c r="K37" s="38"/>
      <c r="L37" s="1"/>
      <c r="M37" s="1"/>
      <c r="N37" s="1"/>
      <c r="O37" s="1"/>
    </row>
    <row r="38" spans="1:15" ht="39.75" customHeight="1" x14ac:dyDescent="0.25">
      <c r="A38" s="41" t="s">
        <v>40</v>
      </c>
      <c r="B38" s="22" t="s">
        <v>41</v>
      </c>
      <c r="C38" s="20">
        <v>2</v>
      </c>
      <c r="D38" s="42">
        <v>3.95</v>
      </c>
      <c r="E38" s="42"/>
      <c r="F38" s="42"/>
      <c r="G38" s="42"/>
      <c r="H38" s="43">
        <f t="shared" si="4"/>
        <v>7.9</v>
      </c>
      <c r="I38" s="43">
        <v>7.8986999999999998</v>
      </c>
      <c r="J38" s="8">
        <f t="shared" si="5"/>
        <v>-1.300000000000523E-3</v>
      </c>
      <c r="K38" s="38"/>
      <c r="L38" s="1"/>
      <c r="M38" s="1"/>
      <c r="N38" s="1"/>
      <c r="O38" s="1"/>
    </row>
    <row r="39" spans="1:15" ht="39.75" customHeight="1" x14ac:dyDescent="0.25">
      <c r="A39" s="41" t="s">
        <v>44</v>
      </c>
      <c r="B39" s="22"/>
      <c r="C39" s="20">
        <v>12</v>
      </c>
      <c r="D39" s="42">
        <v>0.15</v>
      </c>
      <c r="E39" s="42"/>
      <c r="F39" s="42"/>
      <c r="G39" s="42"/>
      <c r="H39" s="43">
        <f t="shared" si="4"/>
        <v>1.7999999999999998</v>
      </c>
      <c r="I39" s="43">
        <v>2.9356</v>
      </c>
      <c r="J39" s="8">
        <f t="shared" si="5"/>
        <v>1.1356000000000002</v>
      </c>
      <c r="K39" s="46"/>
      <c r="L39" s="1"/>
      <c r="M39" s="1"/>
      <c r="N39" s="1"/>
      <c r="O39" s="1"/>
    </row>
    <row r="40" spans="1:15" ht="39.75" customHeight="1" x14ac:dyDescent="0.25">
      <c r="A40" s="41" t="s">
        <v>43</v>
      </c>
      <c r="B40" s="22"/>
      <c r="C40" s="20">
        <v>12</v>
      </c>
      <c r="D40" s="42">
        <v>0.28999999999999998</v>
      </c>
      <c r="E40" s="42"/>
      <c r="F40" s="42"/>
      <c r="G40" s="42"/>
      <c r="H40" s="43">
        <f t="shared" si="4"/>
        <v>3.4799999999999995</v>
      </c>
      <c r="I40" s="43">
        <v>2.5198999999999998</v>
      </c>
      <c r="J40" s="8">
        <f t="shared" si="5"/>
        <v>-0.96009999999999973</v>
      </c>
      <c r="K40" s="46"/>
      <c r="L40" s="1"/>
      <c r="M40" s="1"/>
      <c r="N40" s="1"/>
      <c r="O40" s="1"/>
    </row>
    <row r="41" spans="1:15" ht="44.25" customHeight="1" x14ac:dyDescent="0.25">
      <c r="A41" s="13" t="s">
        <v>42</v>
      </c>
      <c r="B41" s="22"/>
      <c r="C41" s="20">
        <v>1</v>
      </c>
      <c r="D41" s="42">
        <v>10.130000000000001</v>
      </c>
      <c r="E41" s="42"/>
      <c r="F41" s="42"/>
      <c r="G41" s="42"/>
      <c r="H41" s="43">
        <f t="shared" si="4"/>
        <v>10.130000000000001</v>
      </c>
      <c r="I41" s="43">
        <v>0</v>
      </c>
      <c r="J41" s="8">
        <f t="shared" si="5"/>
        <v>-10.130000000000001</v>
      </c>
      <c r="K41" s="38"/>
      <c r="L41" s="1"/>
      <c r="M41" s="1"/>
      <c r="N41" s="1"/>
      <c r="O41" s="1"/>
    </row>
    <row r="42" spans="1:15" ht="38.25" customHeight="1" x14ac:dyDescent="0.25">
      <c r="A42" s="13" t="s">
        <v>45</v>
      </c>
      <c r="B42" s="22"/>
      <c r="C42" s="20">
        <v>2</v>
      </c>
      <c r="D42" s="42">
        <v>3</v>
      </c>
      <c r="E42" s="42"/>
      <c r="F42" s="42"/>
      <c r="G42" s="42"/>
      <c r="H42" s="43">
        <f t="shared" si="4"/>
        <v>6</v>
      </c>
      <c r="I42" s="43">
        <v>2</v>
      </c>
      <c r="J42" s="8">
        <f t="shared" si="5"/>
        <v>-4</v>
      </c>
      <c r="K42" s="38"/>
      <c r="L42" s="1"/>
      <c r="M42" s="1"/>
      <c r="N42" s="1"/>
      <c r="O42" s="1"/>
    </row>
    <row r="43" spans="1:15" ht="20.25" customHeight="1" x14ac:dyDescent="0.25">
      <c r="A43" s="13" t="s">
        <v>47</v>
      </c>
      <c r="B43" s="22"/>
      <c r="C43" s="20">
        <v>1</v>
      </c>
      <c r="D43" s="42">
        <v>6.7</v>
      </c>
      <c r="E43" s="42"/>
      <c r="F43" s="42"/>
      <c r="G43" s="42"/>
      <c r="H43" s="43">
        <f t="shared" si="4"/>
        <v>6.7</v>
      </c>
      <c r="I43" s="43">
        <v>0</v>
      </c>
      <c r="J43" s="8">
        <f t="shared" si="5"/>
        <v>-6.7</v>
      </c>
      <c r="K43" s="38"/>
      <c r="L43" s="1"/>
      <c r="M43" s="1"/>
      <c r="N43" s="1"/>
      <c r="O43" s="1"/>
    </row>
    <row r="44" spans="1:15" ht="66" customHeight="1" x14ac:dyDescent="0.25">
      <c r="A44" s="13" t="s">
        <v>48</v>
      </c>
      <c r="B44" s="22"/>
      <c r="C44" s="20">
        <v>1</v>
      </c>
      <c r="D44" s="42">
        <v>12.95</v>
      </c>
      <c r="E44" s="42"/>
      <c r="F44" s="42"/>
      <c r="G44" s="42"/>
      <c r="H44" s="43">
        <f t="shared" si="4"/>
        <v>12.95</v>
      </c>
      <c r="I44" s="43">
        <v>0</v>
      </c>
      <c r="J44" s="8">
        <f t="shared" si="5"/>
        <v>-12.95</v>
      </c>
      <c r="K44" s="38"/>
      <c r="L44" s="1"/>
      <c r="M44" s="1"/>
      <c r="N44" s="1"/>
      <c r="O44" s="1"/>
    </row>
    <row r="45" spans="1:15" ht="21.75" customHeight="1" x14ac:dyDescent="0.25">
      <c r="A45" s="13" t="s">
        <v>49</v>
      </c>
      <c r="B45" s="22"/>
      <c r="C45" s="20">
        <v>0.25</v>
      </c>
      <c r="D45" s="42">
        <v>17.95</v>
      </c>
      <c r="E45" s="42"/>
      <c r="F45" s="42"/>
      <c r="G45" s="42"/>
      <c r="H45" s="43">
        <f t="shared" si="4"/>
        <v>4.4874999999999998</v>
      </c>
      <c r="I45" s="43">
        <v>4.49</v>
      </c>
      <c r="J45" s="8">
        <f t="shared" si="5"/>
        <v>2.5000000000003908E-3</v>
      </c>
      <c r="K45" s="38"/>
      <c r="L45" s="1"/>
      <c r="M45" s="1"/>
      <c r="N45" s="1"/>
      <c r="O45" s="1"/>
    </row>
    <row r="46" spans="1:15" x14ac:dyDescent="0.25">
      <c r="A46" s="13" t="s">
        <v>52</v>
      </c>
      <c r="B46" s="22"/>
      <c r="C46" s="20">
        <v>1</v>
      </c>
      <c r="D46" s="42">
        <v>5</v>
      </c>
      <c r="E46" s="42"/>
      <c r="F46" s="42"/>
      <c r="G46" s="42"/>
      <c r="H46" s="43">
        <f t="shared" si="4"/>
        <v>5</v>
      </c>
      <c r="I46" s="43">
        <v>2.5</v>
      </c>
      <c r="J46" s="8">
        <f t="shared" si="5"/>
        <v>-2.5</v>
      </c>
      <c r="K46" s="38"/>
      <c r="L46" s="1"/>
      <c r="M46" s="1"/>
      <c r="N46" s="1"/>
      <c r="O46" s="1"/>
    </row>
    <row r="47" spans="1:15" x14ac:dyDescent="0.25">
      <c r="A47" s="13" t="s">
        <v>54</v>
      </c>
      <c r="B47" s="22"/>
      <c r="C47" s="20">
        <v>1</v>
      </c>
      <c r="D47" s="42"/>
      <c r="E47" s="42"/>
      <c r="F47" s="42"/>
      <c r="G47" s="42"/>
      <c r="H47" s="43">
        <f t="shared" si="4"/>
        <v>0</v>
      </c>
      <c r="I47" s="43">
        <v>9.1999999999999993</v>
      </c>
      <c r="J47" s="8">
        <f t="shared" si="5"/>
        <v>9.1999999999999993</v>
      </c>
      <c r="K47" s="38"/>
      <c r="L47" s="1"/>
      <c r="M47" s="1"/>
      <c r="N47" s="1"/>
      <c r="O47" s="1"/>
    </row>
    <row r="48" spans="1:15" x14ac:dyDescent="0.25">
      <c r="A48" s="4" t="s">
        <v>55</v>
      </c>
      <c r="B48" s="22"/>
      <c r="C48" s="20"/>
      <c r="D48" s="42"/>
      <c r="E48" s="42"/>
      <c r="F48" s="42"/>
      <c r="G48" s="42"/>
      <c r="H48" s="43">
        <f t="shared" si="4"/>
        <v>0</v>
      </c>
      <c r="I48" s="43">
        <v>8.5</v>
      </c>
      <c r="J48" s="8">
        <f t="shared" si="5"/>
        <v>8.5</v>
      </c>
      <c r="K48" s="38"/>
      <c r="L48" s="1"/>
      <c r="M48" s="1"/>
      <c r="N48" s="1"/>
      <c r="O48" s="1"/>
    </row>
    <row r="49" spans="1:15" x14ac:dyDescent="0.25">
      <c r="A49" s="13"/>
      <c r="B49" s="22"/>
      <c r="C49" s="20"/>
      <c r="D49" s="42"/>
      <c r="E49" s="42"/>
      <c r="F49" s="42"/>
      <c r="G49" s="42"/>
      <c r="H49" s="43">
        <f t="shared" si="4"/>
        <v>0</v>
      </c>
      <c r="I49" s="43">
        <v>0</v>
      </c>
      <c r="J49" s="8">
        <f t="shared" si="5"/>
        <v>0</v>
      </c>
      <c r="K49" s="38"/>
      <c r="L49" s="1"/>
      <c r="M49" s="1"/>
      <c r="N49" s="1"/>
      <c r="O49" s="1"/>
    </row>
    <row r="50" spans="1:15" x14ac:dyDescent="0.25">
      <c r="A50" s="4"/>
      <c r="B50" s="22"/>
      <c r="C50" s="20"/>
      <c r="D50" s="42"/>
      <c r="E50" s="42"/>
      <c r="F50" s="42"/>
      <c r="G50" s="42"/>
      <c r="H50" s="43">
        <v>0</v>
      </c>
      <c r="I50" s="43">
        <v>0</v>
      </c>
      <c r="J50" s="8"/>
      <c r="K50" s="38"/>
      <c r="L50" s="1"/>
      <c r="M50" s="1"/>
      <c r="N50" s="1"/>
      <c r="O50" s="1"/>
    </row>
    <row r="51" spans="1:15" x14ac:dyDescent="0.25">
      <c r="A51" s="4"/>
      <c r="B51" s="22"/>
      <c r="C51" s="20"/>
      <c r="D51" s="42"/>
      <c r="E51" s="42"/>
      <c r="F51" s="42"/>
      <c r="G51" s="42"/>
      <c r="H51" s="43">
        <v>0</v>
      </c>
      <c r="I51" s="43">
        <v>0</v>
      </c>
      <c r="J51" s="8"/>
      <c r="K51" s="38"/>
      <c r="L51" s="1"/>
      <c r="M51" s="1"/>
      <c r="N51" s="1"/>
      <c r="O51" s="1"/>
    </row>
    <row r="52" spans="1:15" x14ac:dyDescent="0.25">
      <c r="A52" s="4"/>
      <c r="B52" s="22"/>
      <c r="C52" s="20"/>
      <c r="D52" s="42"/>
      <c r="E52" s="42"/>
      <c r="F52" s="42"/>
      <c r="G52" s="42"/>
      <c r="H52" s="43">
        <f t="shared" si="4"/>
        <v>0</v>
      </c>
      <c r="I52" s="43">
        <v>0</v>
      </c>
      <c r="J52" s="8">
        <f t="shared" si="5"/>
        <v>0</v>
      </c>
      <c r="K52" s="38"/>
      <c r="L52" s="1"/>
      <c r="M52" s="1"/>
      <c r="N52" s="1"/>
      <c r="O52" s="1"/>
    </row>
    <row r="53" spans="1:15" x14ac:dyDescent="0.25">
      <c r="A53" s="4"/>
      <c r="B53" s="4"/>
      <c r="C53" s="23"/>
      <c r="D53" s="23"/>
      <c r="E53" s="23"/>
      <c r="F53" s="23"/>
      <c r="G53" s="23"/>
      <c r="H53" s="44">
        <f>SUM(H30:H52)</f>
        <v>382.8175</v>
      </c>
      <c r="I53" s="44">
        <f>SUM(I30:I52)</f>
        <v>255.59419999999997</v>
      </c>
      <c r="J53" s="4"/>
      <c r="K53" s="38"/>
      <c r="L53" s="1"/>
      <c r="M53" s="1"/>
      <c r="N53" s="1"/>
      <c r="O53" s="1"/>
    </row>
    <row r="54" spans="1:15" x14ac:dyDescent="0.25">
      <c r="A54" s="4"/>
      <c r="B54" s="4"/>
      <c r="C54" s="23"/>
      <c r="D54" s="23"/>
      <c r="E54" s="23"/>
      <c r="F54" s="23"/>
      <c r="G54" s="23"/>
      <c r="H54" s="45"/>
      <c r="I54" s="45"/>
      <c r="J54" s="4"/>
      <c r="K54" s="38"/>
      <c r="L54" s="1"/>
      <c r="M54" s="1"/>
      <c r="N54" s="1"/>
      <c r="O54" s="1"/>
    </row>
    <row r="55" spans="1:15" ht="31.5" x14ac:dyDescent="0.25">
      <c r="A55" s="3" t="s">
        <v>14</v>
      </c>
      <c r="B55" s="3"/>
      <c r="C55" s="17" t="s">
        <v>15</v>
      </c>
      <c r="D55" s="18" t="s">
        <v>13</v>
      </c>
      <c r="E55" s="18" t="s">
        <v>16</v>
      </c>
      <c r="F55" s="18" t="s">
        <v>8</v>
      </c>
      <c r="G55" s="23"/>
      <c r="H55" s="45"/>
      <c r="I55" s="45"/>
      <c r="J55" s="4"/>
      <c r="K55" s="38"/>
      <c r="L55" s="1"/>
      <c r="M55" s="1"/>
      <c r="N55" s="1"/>
      <c r="O55" s="1"/>
    </row>
    <row r="56" spans="1:15" x14ac:dyDescent="0.25">
      <c r="A56" s="4"/>
      <c r="B56" s="4"/>
      <c r="C56" s="20">
        <v>332</v>
      </c>
      <c r="D56" s="42">
        <v>3.5</v>
      </c>
      <c r="E56" s="42">
        <v>0.04</v>
      </c>
      <c r="F56" s="20">
        <v>1</v>
      </c>
      <c r="G56" s="42"/>
      <c r="H56" s="43">
        <f t="shared" ref="H56:H57" si="6">C56*D56*E56*F56</f>
        <v>46.480000000000004</v>
      </c>
      <c r="I56" s="43">
        <v>25.153791999999999</v>
      </c>
      <c r="J56" s="8">
        <f>I56-H56</f>
        <v>-21.326208000000005</v>
      </c>
      <c r="K56" s="38"/>
      <c r="L56" s="1"/>
      <c r="M56" s="1"/>
      <c r="N56" s="1"/>
      <c r="O56" s="1"/>
    </row>
    <row r="57" spans="1:15" x14ac:dyDescent="0.25">
      <c r="A57" s="4" t="s">
        <v>20</v>
      </c>
      <c r="B57" s="4"/>
      <c r="C57" s="20">
        <v>1</v>
      </c>
      <c r="D57" s="42">
        <v>7</v>
      </c>
      <c r="E57" s="42">
        <v>1</v>
      </c>
      <c r="F57" s="20">
        <v>1</v>
      </c>
      <c r="G57" s="42"/>
      <c r="H57" s="43">
        <f t="shared" si="6"/>
        <v>7</v>
      </c>
      <c r="I57" s="43">
        <v>0</v>
      </c>
      <c r="J57" s="8">
        <f>I57-H57</f>
        <v>-7</v>
      </c>
      <c r="K57" s="38"/>
      <c r="L57" s="1"/>
      <c r="M57" s="1"/>
      <c r="N57" s="1"/>
      <c r="O57" s="1"/>
    </row>
    <row r="58" spans="1:15" x14ac:dyDescent="0.25">
      <c r="A58" s="4"/>
      <c r="B58" s="4"/>
      <c r="C58" s="20"/>
      <c r="D58" s="42"/>
      <c r="E58" s="42"/>
      <c r="F58" s="20"/>
      <c r="G58" s="42"/>
      <c r="H58" s="43">
        <f>C58*D58*E58*F58</f>
        <v>0</v>
      </c>
      <c r="I58" s="43">
        <v>0</v>
      </c>
      <c r="J58" s="8">
        <f t="shared" ref="J58:J60" si="7">I58-H58</f>
        <v>0</v>
      </c>
      <c r="K58" s="38"/>
      <c r="L58" s="1"/>
      <c r="M58" s="1"/>
      <c r="N58" s="1"/>
      <c r="O58" s="1"/>
    </row>
    <row r="59" spans="1:15" x14ac:dyDescent="0.25">
      <c r="A59" s="4"/>
      <c r="B59" s="4"/>
      <c r="C59" s="20"/>
      <c r="D59" s="42"/>
      <c r="E59" s="42"/>
      <c r="F59" s="20"/>
      <c r="G59" s="42"/>
      <c r="H59" s="43">
        <f t="shared" ref="H59:H60" si="8">C59*D59*E59*F59</f>
        <v>0</v>
      </c>
      <c r="I59" s="43">
        <v>0</v>
      </c>
      <c r="J59" s="8">
        <f t="shared" si="7"/>
        <v>0</v>
      </c>
      <c r="K59" s="38"/>
      <c r="L59" s="1"/>
      <c r="M59" s="1"/>
      <c r="N59" s="1"/>
      <c r="O59" s="1"/>
    </row>
    <row r="60" spans="1:15" x14ac:dyDescent="0.25">
      <c r="A60" s="4"/>
      <c r="B60" s="4"/>
      <c r="C60" s="20"/>
      <c r="D60" s="42"/>
      <c r="E60" s="42"/>
      <c r="F60" s="20"/>
      <c r="G60" s="42"/>
      <c r="H60" s="43">
        <f t="shared" si="8"/>
        <v>0</v>
      </c>
      <c r="I60" s="43">
        <v>0</v>
      </c>
      <c r="J60" s="8">
        <f t="shared" si="7"/>
        <v>0</v>
      </c>
      <c r="K60" s="38"/>
      <c r="L60" s="1"/>
      <c r="M60" s="1"/>
      <c r="N60" s="1"/>
      <c r="O60" s="1"/>
    </row>
    <row r="61" spans="1:15" x14ac:dyDescent="0.25">
      <c r="A61" s="4"/>
      <c r="B61" s="4"/>
      <c r="C61" s="23"/>
      <c r="D61" s="23"/>
      <c r="E61" s="23"/>
      <c r="F61" s="23"/>
      <c r="G61" s="23"/>
      <c r="H61" s="44">
        <f>SUM(H56:H60)</f>
        <v>53.480000000000004</v>
      </c>
      <c r="I61" s="44">
        <f>SUM(I56:I60)</f>
        <v>25.153791999999999</v>
      </c>
      <c r="J61" s="4"/>
      <c r="K61" s="38"/>
      <c r="L61" s="1"/>
      <c r="M61" s="1"/>
      <c r="N61" s="1"/>
      <c r="O61" s="1"/>
    </row>
    <row r="62" spans="1:15" x14ac:dyDescent="0.25">
      <c r="A62" s="4"/>
      <c r="B62" s="4"/>
      <c r="C62" s="4"/>
      <c r="D62" s="4"/>
      <c r="E62" s="4"/>
      <c r="F62" s="4"/>
      <c r="G62" s="4"/>
      <c r="H62" s="8"/>
      <c r="I62" s="8"/>
      <c r="J62" s="4"/>
      <c r="K62" s="38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8"/>
      <c r="I63" s="8"/>
      <c r="J63" s="4"/>
      <c r="K63" s="38"/>
      <c r="L63" s="1"/>
      <c r="M63" s="1"/>
      <c r="N63" s="1"/>
      <c r="O63" s="1"/>
    </row>
    <row r="64" spans="1:15" ht="18.75" x14ac:dyDescent="0.3">
      <c r="A64" s="11" t="s">
        <v>1</v>
      </c>
      <c r="B64" s="11"/>
      <c r="C64" s="11"/>
      <c r="D64" s="11"/>
      <c r="E64" s="11"/>
      <c r="F64" s="11"/>
      <c r="G64" s="11"/>
      <c r="H64" s="12">
        <f>SUM(H61,H53,H28)</f>
        <v>561.57749999999999</v>
      </c>
      <c r="I64" s="12">
        <f>SUM(I61,I53,I28)</f>
        <v>382.07799199999994</v>
      </c>
      <c r="J64" s="11"/>
      <c r="K64" s="1"/>
      <c r="L64" s="1"/>
      <c r="M64" s="1"/>
      <c r="N64" s="1"/>
    </row>
    <row r="65" spans="1:14" x14ac:dyDescent="0.2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1"/>
      <c r="M65" s="1"/>
      <c r="N65" s="1"/>
    </row>
    <row r="66" spans="1:14" ht="23.1" customHeight="1" x14ac:dyDescent="0.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1"/>
      <c r="M66" s="1"/>
      <c r="N66" s="1"/>
    </row>
    <row r="67" spans="1:14" ht="23.1" customHeight="1" x14ac:dyDescent="0.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1"/>
      <c r="M67" s="1"/>
      <c r="N67" s="1"/>
    </row>
    <row r="68" spans="1:14" ht="23.1" customHeight="1" x14ac:dyDescent="0.2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1"/>
      <c r="M68" s="1"/>
      <c r="N68" s="1"/>
    </row>
    <row r="70" spans="1:14" x14ac:dyDescent="0.25">
      <c r="B70" s="24"/>
    </row>
  </sheetData>
  <mergeCells count="12">
    <mergeCell ref="A65:K68"/>
    <mergeCell ref="A1:J1"/>
    <mergeCell ref="B4:B5"/>
    <mergeCell ref="C4:D5"/>
    <mergeCell ref="E4:E5"/>
    <mergeCell ref="G4:I4"/>
    <mergeCell ref="J4:K4"/>
    <mergeCell ref="C6:D6"/>
    <mergeCell ref="C7:D7"/>
    <mergeCell ref="C8:D8"/>
    <mergeCell ref="C9:G9"/>
    <mergeCell ref="K11:K29"/>
  </mergeCells>
  <phoneticPr fontId="8" type="noConversion"/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TOPE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2021-08-20T16:45:11Z</dcterms:modified>
</cp:coreProperties>
</file>