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 activeTab="1"/>
  </bookViews>
  <sheets>
    <sheet name="FLUXOMETRO" sheetId="19" r:id="rId1"/>
    <sheet name="CERRADURA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0" l="1"/>
  <c r="H66" i="20" s="1"/>
  <c r="G6" i="20" s="1"/>
  <c r="I62" i="20"/>
  <c r="J62" i="20" s="1"/>
  <c r="J61" i="20"/>
  <c r="I61" i="20"/>
  <c r="I60" i="20"/>
  <c r="J60" i="20" s="1"/>
  <c r="J59" i="20"/>
  <c r="I59" i="20"/>
  <c r="I58" i="20"/>
  <c r="I63" i="20" s="1"/>
  <c r="I54" i="20"/>
  <c r="J54" i="20" s="1"/>
  <c r="H54" i="20"/>
  <c r="I53" i="20"/>
  <c r="I52" i="20"/>
  <c r="J51" i="20"/>
  <c r="I51" i="20"/>
  <c r="H51" i="20"/>
  <c r="I50" i="20"/>
  <c r="J50" i="20" s="1"/>
  <c r="H50" i="20"/>
  <c r="I49" i="20"/>
  <c r="J49" i="20" s="1"/>
  <c r="H49" i="20"/>
  <c r="J48" i="20"/>
  <c r="I48" i="20"/>
  <c r="H48" i="20"/>
  <c r="I47" i="20"/>
  <c r="J47" i="20" s="1"/>
  <c r="H47" i="20"/>
  <c r="I46" i="20"/>
  <c r="J46" i="20" s="1"/>
  <c r="H46" i="20"/>
  <c r="I45" i="20"/>
  <c r="J45" i="20" s="1"/>
  <c r="H45" i="20"/>
  <c r="J44" i="20"/>
  <c r="I44" i="20"/>
  <c r="H44" i="20"/>
  <c r="I43" i="20"/>
  <c r="J43" i="20" s="1"/>
  <c r="H43" i="20"/>
  <c r="I42" i="20"/>
  <c r="J42" i="20" s="1"/>
  <c r="H42" i="20"/>
  <c r="I41" i="20"/>
  <c r="J41" i="20" s="1"/>
  <c r="H41" i="20"/>
  <c r="J40" i="20"/>
  <c r="I40" i="20"/>
  <c r="H40" i="20"/>
  <c r="I39" i="20"/>
  <c r="J39" i="20" s="1"/>
  <c r="H39" i="20"/>
  <c r="I38" i="20"/>
  <c r="J38" i="20" s="1"/>
  <c r="H38" i="20"/>
  <c r="I37" i="20"/>
  <c r="J37" i="20" s="1"/>
  <c r="H37" i="20"/>
  <c r="J36" i="20"/>
  <c r="I36" i="20"/>
  <c r="H36" i="20"/>
  <c r="I35" i="20"/>
  <c r="J35" i="20" s="1"/>
  <c r="H35" i="20"/>
  <c r="I34" i="20"/>
  <c r="J34" i="20" s="1"/>
  <c r="H34" i="20"/>
  <c r="I33" i="20"/>
  <c r="J33" i="20" s="1"/>
  <c r="H33" i="20"/>
  <c r="J32" i="20"/>
  <c r="I32" i="20"/>
  <c r="H32" i="20"/>
  <c r="I31" i="20"/>
  <c r="J31" i="20" s="1"/>
  <c r="H31" i="20"/>
  <c r="I30" i="20"/>
  <c r="J30" i="20" s="1"/>
  <c r="H30" i="20"/>
  <c r="I29" i="20"/>
  <c r="H29" i="20"/>
  <c r="I28" i="20"/>
  <c r="H28" i="20"/>
  <c r="I27" i="20"/>
  <c r="H27" i="20"/>
  <c r="I26" i="20"/>
  <c r="H26" i="20"/>
  <c r="I25" i="20"/>
  <c r="H25" i="20"/>
  <c r="I24" i="20"/>
  <c r="J24" i="20" s="1"/>
  <c r="H24" i="20"/>
  <c r="I23" i="20"/>
  <c r="I55" i="20" s="1"/>
  <c r="H23" i="20"/>
  <c r="H55" i="20" s="1"/>
  <c r="H21" i="20"/>
  <c r="I20" i="20"/>
  <c r="J19" i="20"/>
  <c r="I19" i="20"/>
  <c r="I18" i="20"/>
  <c r="J18" i="20" s="1"/>
  <c r="I17" i="20"/>
  <c r="I16" i="20"/>
  <c r="J16" i="20" s="1"/>
  <c r="I15" i="20"/>
  <c r="J15" i="20" s="1"/>
  <c r="I14" i="20"/>
  <c r="I13" i="20"/>
  <c r="J13" i="20" s="1"/>
  <c r="J12" i="20"/>
  <c r="I12" i="20"/>
  <c r="I21" i="20" l="1"/>
  <c r="I66" i="20" s="1"/>
  <c r="J23" i="20"/>
  <c r="J58" i="20"/>
  <c r="I17" i="19"/>
  <c r="I16" i="19"/>
  <c r="I15" i="19"/>
  <c r="I12" i="19"/>
  <c r="I14" i="19"/>
  <c r="I18" i="19"/>
  <c r="I13" i="19"/>
  <c r="I19" i="19"/>
  <c r="I20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J6" i="20" l="1"/>
  <c r="H6" i="20"/>
  <c r="I59" i="19"/>
  <c r="I60" i="19"/>
  <c r="I61" i="19"/>
  <c r="I62" i="19"/>
  <c r="I58" i="19"/>
  <c r="K6" i="20" l="1"/>
  <c r="A4" i="20"/>
  <c r="I6" i="20"/>
  <c r="I63" i="19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<sst xmlns="http://schemas.openxmlformats.org/spreadsheetml/2006/main" count="80" uniqueCount="40">
  <si>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</si>
  <si>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</si>
  <si>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</si>
  <si>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</si>
  <si>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</si>
  <si>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</si>
  <si>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</si>
  <si>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</si>
  <si>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</si>
  <si>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</si>
  <si>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</si>
  <si>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</si>
  <si>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</si>
  <si>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</si>
  <si>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</si>
  <si>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</si>
  <si>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</si>
  <si>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</si>
  <si>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</si>
  <si>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</si>
  <si>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</si>
  <si>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</si>
  <si>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</si>
  <si>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</si>
  <si>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</si>
  <si>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</si>
  <si>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</si>
  <si>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</si>
  <si>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</si>
  <si>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</si>
  <si>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</si>
  <si>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</si>
  <si>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</si>
  <si>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</si>
  <si>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</si>
  <si>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FLUXOMETRO SLOAN</t>
  </si>
  <si>
    <t>LB DE WIPE</t>
  </si>
  <si>
    <t>CERRADURA YALE DE MANIJA</t>
  </si>
  <si>
    <t>INSTALACIÓN DE FLUXOMETRO EN BAÑO DE CLIENTES</t>
  </si>
  <si>
    <t>INSTALACIÓN DE CERRADURA DE MANIJA A BAÑO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</si>
</sst>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F59" sqref="F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43.962187499999999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155.55000000000001</v>
      </c>
      <c r="H6" s="38">
        <f>(I66*1.65)</f>
        <v>351.69749999999999</v>
      </c>
      <c r="I6" s="39">
        <f>H6-G6</f>
        <v>196.14749999999998</v>
      </c>
      <c r="J6" s="37">
        <f>I66</f>
        <v>213.15</v>
      </c>
      <c r="K6" s="39">
        <f>H6-ABS(J6)</f>
        <v>138.54749999999999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>C14*D14*E14</f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" si="1"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154.9</v>
      </c>
      <c r="E23" s="5"/>
      <c r="F23" s="6"/>
      <c r="G23" s="6"/>
      <c r="H23" s="7">
        <f>C23*D23</f>
        <v>154.9</v>
      </c>
      <c r="I23" s="7">
        <f>C23*D23</f>
        <v>154.9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0.65</v>
      </c>
      <c r="E24" s="6"/>
      <c r="F24" s="6"/>
      <c r="G24" s="6"/>
      <c r="H24" s="7">
        <f>C24*D24</f>
        <v>0.65</v>
      </c>
      <c r="I24" s="7">
        <f t="shared" ref="I24:I54" si="3">C24*D24</f>
        <v>0.65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39" si="5">C25*D25</f>
        <v>0</v>
      </c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155.55000000000001</v>
      </c>
      <c r="I55" s="11">
        <f>SUM(I23:I54)</f>
        <v>155.55000000000001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160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25.6</v>
      </c>
      <c r="J58" s="8">
        <f>I58-H58</f>
        <v>25.6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25.6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155.55000000000001</v>
      </c>
      <c r="I66" s="13">
        <f>SUM(I63,I55,I21)</f>
        <v>213.15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39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18.201562499999998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30.65</v>
      </c>
      <c r="H6" s="38">
        <f>(I66*1.65)</f>
        <v>145.61249999999998</v>
      </c>
      <c r="I6" s="39">
        <f>H6-G6</f>
        <v>114.96249999999998</v>
      </c>
      <c r="J6" s="37">
        <f>I66</f>
        <v>88.25</v>
      </c>
      <c r="K6" s="39">
        <f>H6-ABS(J6)</f>
        <v>57.362499999999983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>C14*D14*E14</f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" si="1"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37</v>
      </c>
      <c r="B23" s="23"/>
      <c r="C23" s="44">
        <v>1</v>
      </c>
      <c r="D23" s="6">
        <v>30</v>
      </c>
      <c r="E23" s="5"/>
      <c r="F23" s="6"/>
      <c r="G23" s="6"/>
      <c r="H23" s="7">
        <f>C23*D23</f>
        <v>30</v>
      </c>
      <c r="I23" s="7">
        <f>C23*D23</f>
        <v>30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0.65</v>
      </c>
      <c r="E24" s="6"/>
      <c r="F24" s="6"/>
      <c r="G24" s="6"/>
      <c r="H24" s="7">
        <f>C24*D24</f>
        <v>0.65</v>
      </c>
      <c r="I24" s="7">
        <f t="shared" ref="I24:I54" si="3">C24*D24</f>
        <v>0.65</v>
      </c>
      <c r="J24" s="8">
        <f t="shared" ref="J24:J54" si="4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54" si="5">C25*D25</f>
        <v>0</v>
      </c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5"/>
        <v>0</v>
      </c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30.65</v>
      </c>
      <c r="I55" s="11">
        <f>SUM(I23:I54)</f>
        <v>30.65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160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25.6</v>
      </c>
      <c r="J58" s="8">
        <f>I58-H58</f>
        <v>25.6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25.6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30.65</v>
      </c>
      <c r="I66" s="13">
        <f>SUM(I63,I55,I21)</f>
        <v>88.25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FLUXOMETRO</vt:lpstr>
      <vt:lpstr>CERRADURA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2021-08-18T21:49:39Z</dcterms:modified>
</cp:coreProperties>
</file>