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Nicole\Documents\NICOLE (COMPRAS)\DF PROYECTOS S.A DE C.V\SEPTIEMBRE\PRIMERA SEMANA DE SEPTIEMBRE\MEMORIAS DE CALCULO\MEMORIAS YA ACTUALIZADAS\"/>
    </mc:Choice>
  </mc:AlternateContent>
  <bookViews>
    <workbookView xWindow="-120" yWindow="-120" windowWidth="24240" windowHeight="13140" tabRatio="500"/>
  </bookViews>
  <sheets>
    <sheet name="ITEM" sheetId="19" r:id="rId1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6" i="19" l="1"/>
  <c r="I17" i="19"/>
  <c r="I15" i="19"/>
  <c r="I18" i="19"/>
  <c r="I13" i="19"/>
  <c r="I14" i="19"/>
  <c r="I19" i="19"/>
  <c r="I20" i="19"/>
  <c r="I12" i="19"/>
  <c r="I44" i="19"/>
  <c r="I24" i="19"/>
  <c r="I25" i="19"/>
  <c r="I26" i="19"/>
  <c r="I27" i="19"/>
  <c r="I28" i="19"/>
  <c r="I29" i="19"/>
  <c r="I30" i="19"/>
  <c r="I31" i="19"/>
  <c r="I32" i="19"/>
  <c r="I33" i="19"/>
  <c r="I34" i="19"/>
  <c r="I35" i="19"/>
  <c r="I36" i="19"/>
  <c r="I37" i="19"/>
  <c r="I38" i="19"/>
  <c r="I39" i="19"/>
  <c r="I40" i="19"/>
  <c r="I41" i="19"/>
  <c r="I42" i="19"/>
  <c r="I43" i="19"/>
  <c r="I45" i="19"/>
  <c r="I46" i="19"/>
  <c r="I47" i="19"/>
  <c r="I48" i="19"/>
  <c r="I49" i="19"/>
  <c r="I50" i="19"/>
  <c r="I51" i="19"/>
  <c r="I52" i="19"/>
  <c r="I53" i="19"/>
  <c r="I54" i="19"/>
  <c r="I23" i="19"/>
  <c r="I59" i="19" l="1"/>
  <c r="I60" i="19"/>
  <c r="I61" i="19"/>
  <c r="I62" i="19"/>
  <c r="I58" i="19"/>
  <c r="I63" i="19" l="1"/>
  <c r="I21" i="19" l="1"/>
  <c r="J51" i="19" l="1"/>
  <c r="J49" i="19"/>
  <c r="J48" i="19"/>
  <c r="J47" i="19"/>
  <c r="J46" i="19"/>
  <c r="J45" i="19"/>
  <c r="J44" i="19"/>
  <c r="J42" i="19"/>
  <c r="J41" i="19"/>
  <c r="J35" i="19" l="1"/>
  <c r="J39" i="19"/>
  <c r="J38" i="19"/>
  <c r="J37" i="19"/>
  <c r="J34" i="19"/>
  <c r="J36" i="19"/>
  <c r="J40" i="19" l="1"/>
  <c r="J24" i="19" l="1"/>
  <c r="J30" i="19"/>
  <c r="J31" i="19"/>
  <c r="J32" i="19"/>
  <c r="J33" i="19"/>
  <c r="J43" i="19"/>
  <c r="J50" i="19"/>
  <c r="J54" i="19"/>
  <c r="J62" i="19"/>
  <c r="J61" i="19"/>
  <c r="J60" i="19"/>
  <c r="J59" i="19"/>
  <c r="J58" i="19"/>
  <c r="I55" i="19"/>
  <c r="H55" i="19"/>
  <c r="J19" i="19"/>
  <c r="J18" i="19"/>
  <c r="J16" i="19"/>
  <c r="J15" i="19"/>
  <c r="J13" i="19"/>
  <c r="H21" i="19" l="1"/>
  <c r="I66" i="19"/>
  <c r="H6" i="19" s="1"/>
  <c r="H63" i="19"/>
  <c r="J12" i="19"/>
  <c r="J23" i="19"/>
  <c r="J6" i="19" l="1"/>
  <c r="H66" i="19"/>
  <c r="G6" i="19" s="1"/>
  <c r="A4" i="19" l="1"/>
  <c r="K6" i="19" l="1"/>
  <c r="I6" i="19"/>
</calcChain>
</file>

<file path=xl/sharedStrings.xml><?xml version="1.0" encoding="utf-8"?>
<sst xmlns="http://schemas.openxmlformats.org/spreadsheetml/2006/main" count="39" uniqueCount="37">
  <si>
    <t>ACTUAL</t>
  </si>
  <si>
    <t>TOTAL</t>
  </si>
  <si>
    <t>PRESUPUESTO</t>
  </si>
  <si>
    <t>NEGATIVO/POSITIVO</t>
  </si>
  <si>
    <t>Tecnico</t>
  </si>
  <si>
    <t>Auxiliar</t>
  </si>
  <si>
    <t>Viaticos</t>
  </si>
  <si>
    <t>Hospedaje</t>
  </si>
  <si>
    <t>DIAS</t>
  </si>
  <si>
    <t>CANTIDAD</t>
  </si>
  <si>
    <t>N PERSONAS</t>
  </si>
  <si>
    <t>Horas Extra Auxiliares ($1.50)</t>
  </si>
  <si>
    <t>HORAS</t>
  </si>
  <si>
    <t>PRECIO</t>
  </si>
  <si>
    <t>COMBUSTIBLE</t>
  </si>
  <si>
    <t>KM IDA Y VUELTA</t>
  </si>
  <si>
    <t>FACTOR</t>
  </si>
  <si>
    <t>PU</t>
  </si>
  <si>
    <t>DESGLOSE</t>
  </si>
  <si>
    <t>PRECIO DE VENTA</t>
  </si>
  <si>
    <t>Transporte de materiales</t>
  </si>
  <si>
    <t>PRECIO UNITARIO</t>
  </si>
  <si>
    <t>TAREA =</t>
  </si>
  <si>
    <t>U</t>
  </si>
  <si>
    <t>ESTIMADO</t>
  </si>
  <si>
    <t>REAL</t>
  </si>
  <si>
    <t>COSTO TEORICO</t>
  </si>
  <si>
    <t>GANANCIA TEORICA</t>
  </si>
  <si>
    <t>COSTO REAL</t>
  </si>
  <si>
    <t>GANANCIA REAL</t>
  </si>
  <si>
    <t>Horas Extra Tecnicos ($1.88)</t>
  </si>
  <si>
    <t xml:space="preserve">MANO DE OBRA </t>
  </si>
  <si>
    <t>MATERIALES</t>
  </si>
  <si>
    <t>Encargado</t>
  </si>
  <si>
    <t>Horas Extra Encargado ($2.29)</t>
  </si>
  <si>
    <t>REPARACIÓN DE PEDAL DE LAVAMANOS</t>
  </si>
  <si>
    <t>RESORTE COMPRESION 5/32 X 1-5/16 PLG
CODIGO 1830309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</si>
</sst>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&quot;$&quot;* #,##0.00_);_(&quot;$&quot;* \(#,##0.00\);_(&quot;$&quot;* &quot;-&quot;??_);_(@_)"/>
    <numFmt numFmtId="165" formatCode="_-[$$-440A]* #,##0_-;\-[$$-440A]* #,##0_-;_-[$$-440A]* &quot;-&quot;??_-;_-@_-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2"/>
      <color theme="3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B8A44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</fills>
  <borders count="14">
    <border>
      <left/>
      <right/>
      <top/>
      <bottom/>
      <diagonal/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3">
    <xf numFmtId="0" fontId="0" fillId="0" borderId="0"/>
    <xf numFmtId="164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59">
    <xf numFmtId="0" fontId="0" fillId="0" borderId="0" xfId="0"/>
    <xf numFmtId="0" fontId="0" fillId="2" borderId="0" xfId="0" applyFill="1"/>
    <xf numFmtId="0" fontId="4" fillId="0" borderId="0" xfId="0" applyFont="1" applyAlignment="1">
      <alignment horizontal="left" vertical="top"/>
    </xf>
    <xf numFmtId="0" fontId="2" fillId="6" borderId="0" xfId="0" applyFont="1" applyFill="1"/>
    <xf numFmtId="0" fontId="0" fillId="6" borderId="0" xfId="0" applyFill="1"/>
    <xf numFmtId="0" fontId="0" fillId="8" borderId="1" xfId="1" applyNumberFormat="1" applyFont="1" applyFill="1" applyBorder="1"/>
    <xf numFmtId="164" fontId="0" fillId="8" borderId="1" xfId="1" applyFont="1" applyFill="1" applyBorder="1"/>
    <xf numFmtId="164" fontId="0" fillId="2" borderId="1" xfId="1" applyFont="1" applyFill="1" applyBorder="1"/>
    <xf numFmtId="164" fontId="0" fillId="6" borderId="0" xfId="0" applyNumberFormat="1" applyFill="1"/>
    <xf numFmtId="164" fontId="0" fillId="9" borderId="0" xfId="1" applyFont="1" applyFill="1"/>
    <xf numFmtId="164" fontId="0" fillId="6" borderId="0" xfId="1" applyFont="1" applyFill="1"/>
    <xf numFmtId="164" fontId="0" fillId="10" borderId="0" xfId="0" applyNumberFormat="1" applyFill="1"/>
    <xf numFmtId="0" fontId="5" fillId="11" borderId="0" xfId="0" applyFont="1" applyFill="1"/>
    <xf numFmtId="164" fontId="5" fillId="11" borderId="0" xfId="1" applyFont="1" applyFill="1"/>
    <xf numFmtId="0" fontId="0" fillId="6" borderId="0" xfId="0" applyFill="1" applyAlignment="1">
      <alignment wrapText="1"/>
    </xf>
    <xf numFmtId="0" fontId="4" fillId="5" borderId="0" xfId="0" applyFont="1" applyFill="1" applyAlignment="1">
      <alignment horizontal="left" vertical="top" wrapText="1"/>
    </xf>
    <xf numFmtId="0" fontId="4" fillId="5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0" fillId="8" borderId="1" xfId="1" applyNumberFormat="1" applyFont="1" applyFill="1" applyBorder="1" applyAlignment="1">
      <alignment horizontal="center" vertical="center"/>
    </xf>
    <xf numFmtId="0" fontId="4" fillId="5" borderId="0" xfId="0" applyFont="1" applyFill="1" applyAlignment="1">
      <alignment horizontal="left" vertical="center"/>
    </xf>
    <xf numFmtId="0" fontId="0" fillId="6" borderId="0" xfId="0" applyFill="1" applyAlignment="1">
      <alignment horizontal="center"/>
    </xf>
    <xf numFmtId="0" fontId="0" fillId="6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7" borderId="0" xfId="0" applyFont="1" applyFill="1" applyAlignment="1">
      <alignment horizontal="center" vertical="center" textRotation="255"/>
    </xf>
    <xf numFmtId="0" fontId="2" fillId="2" borderId="0" xfId="0" applyFont="1" applyFill="1" applyAlignment="1">
      <alignment vertical="center"/>
    </xf>
    <xf numFmtId="0" fontId="2" fillId="13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 textRotation="255"/>
    </xf>
    <xf numFmtId="0" fontId="2" fillId="7" borderId="0" xfId="0" applyFont="1" applyFill="1" applyAlignment="1">
      <alignment horizontal="center" vertical="center" textRotation="255"/>
    </xf>
    <xf numFmtId="0" fontId="0" fillId="2" borderId="0" xfId="0" applyFill="1" applyAlignment="1"/>
    <xf numFmtId="0" fontId="4" fillId="3" borderId="8" xfId="0" applyFont="1" applyFill="1" applyBorder="1" applyAlignment="1">
      <alignment horizontal="center" vertical="center" wrapText="1"/>
    </xf>
    <xf numFmtId="0" fontId="4" fillId="3" borderId="9" xfId="0" applyFont="1" applyFill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center" vertical="center" wrapText="1"/>
    </xf>
    <xf numFmtId="0" fontId="4" fillId="14" borderId="8" xfId="0" applyFont="1" applyFill="1" applyBorder="1" applyAlignment="1">
      <alignment horizontal="center" vertical="center"/>
    </xf>
    <xf numFmtId="0" fontId="4" fillId="14" borderId="10" xfId="0" applyFont="1" applyFill="1" applyBorder="1" applyAlignment="1">
      <alignment horizontal="center" vertical="center" wrapText="1"/>
    </xf>
    <xf numFmtId="164" fontId="0" fillId="4" borderId="11" xfId="1" applyFont="1" applyFill="1" applyBorder="1"/>
    <xf numFmtId="164" fontId="0" fillId="4" borderId="12" xfId="1" applyFont="1" applyFill="1" applyBorder="1"/>
    <xf numFmtId="164" fontId="0" fillId="4" borderId="13" xfId="1" applyFont="1" applyFill="1" applyBorder="1"/>
    <xf numFmtId="165" fontId="0" fillId="2" borderId="0" xfId="0" applyNumberFormat="1" applyFill="1" applyAlignment="1">
      <alignment horizontal="center" vertical="center"/>
    </xf>
    <xf numFmtId="14" fontId="0" fillId="2" borderId="0" xfId="0" applyNumberFormat="1" applyFill="1"/>
    <xf numFmtId="14" fontId="0" fillId="2" borderId="0" xfId="0" applyNumberFormat="1" applyFill="1" applyAlignment="1">
      <alignment vertical="center"/>
    </xf>
    <xf numFmtId="0" fontId="0" fillId="2" borderId="0" xfId="0" applyFill="1" applyAlignment="1">
      <alignment vertical="center"/>
    </xf>
    <xf numFmtId="0" fontId="0" fillId="8" borderId="1" xfId="1" applyNumberFormat="1" applyFont="1" applyFill="1" applyBorder="1" applyAlignment="1">
      <alignment horizontal="center"/>
    </xf>
    <xf numFmtId="164" fontId="0" fillId="8" borderId="1" xfId="1" applyFont="1" applyFill="1" applyBorder="1" applyAlignment="1">
      <alignment horizontal="center"/>
    </xf>
    <xf numFmtId="164" fontId="0" fillId="8" borderId="1" xfId="1" applyFont="1" applyFill="1" applyBorder="1" applyAlignment="1">
      <alignment horizontal="center" vertical="center"/>
    </xf>
    <xf numFmtId="0" fontId="0" fillId="6" borderId="0" xfId="0" applyFill="1" applyAlignment="1">
      <alignment vertical="center" wrapText="1"/>
    </xf>
    <xf numFmtId="0" fontId="0" fillId="6" borderId="0" xfId="0" applyFont="1" applyFill="1" applyAlignment="1">
      <alignment vertical="center" wrapText="1"/>
    </xf>
    <xf numFmtId="0" fontId="0" fillId="6" borderId="0" xfId="0" applyFill="1" applyAlignment="1">
      <alignment horizontal="center" wrapText="1"/>
    </xf>
    <xf numFmtId="0" fontId="3" fillId="6" borderId="0" xfId="0" applyFont="1" applyFill="1" applyAlignment="1">
      <alignment horizontal="center" vertical="center"/>
    </xf>
    <xf numFmtId="0" fontId="0" fillId="9" borderId="2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2" fillId="7" borderId="0" xfId="0" applyFont="1" applyFill="1" applyAlignment="1">
      <alignment horizontal="center" vertical="center" textRotation="255"/>
    </xf>
    <xf numFmtId="0" fontId="6" fillId="12" borderId="0" xfId="2" applyFill="1" applyAlignment="1">
      <alignment horizontal="center" vertic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</cellXfs>
  <cellStyles count="23">
    <cellStyle name="Hipervínculo" xfId="2" builtinId="8"/>
    <cellStyle name="Hipervínculo visitado" xfId="3" builtinId="9" hidden="1"/>
    <cellStyle name="Hipervínculo visitado" xfId="4" builtinId="9" hidden="1"/>
    <cellStyle name="Hipervínculo visitado" xfId="5" builtinId="9" hidden="1"/>
    <cellStyle name="Hipervínculo visitado" xfId="6" builtinId="9" hidden="1"/>
    <cellStyle name="Hipervínculo visitado" xfId="7" builtinId="9" hidden="1"/>
    <cellStyle name="Hipervínculo visitado" xfId="8" builtinId="9" hidden="1"/>
    <cellStyle name="Hipervínculo visitado" xfId="9" builtinId="9" hidden="1"/>
    <cellStyle name="Hipervínculo visitado" xfId="10" builtinId="9" hidden="1"/>
    <cellStyle name="Hipervínculo visitado" xfId="11" builtinId="9" hidden="1"/>
    <cellStyle name="Hipervínculo visitado" xfId="12" builtinId="9" hidden="1"/>
    <cellStyle name="Hipervínculo visitado" xfId="13" builtinId="9" hidden="1"/>
    <cellStyle name="Hipervínculo visitado" xfId="14" builtinId="9" hidden="1"/>
    <cellStyle name="Hipervínculo visitado" xfId="15" builtinId="9" hidden="1"/>
    <cellStyle name="Hipervínculo visitado" xfId="16" builtinId="9" hidden="1"/>
    <cellStyle name="Hipervínculo visitado" xfId="17" builtinId="9" hidden="1"/>
    <cellStyle name="Hipervínculo visitado" xfId="18" builtinId="9" hidden="1"/>
    <cellStyle name="Hipervínculo visitado" xfId="19" builtinId="9" hidden="1"/>
    <cellStyle name="Hipervínculo visitado" xfId="20" builtinId="9" hidden="1"/>
    <cellStyle name="Hipervínculo visitado" xfId="21" builtinId="9" hidden="1"/>
    <cellStyle name="Hipervínculo visitado" xfId="22" builtinId="9" hidden="1"/>
    <cellStyle name="Moneda" xfId="1" builtinId="4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2"/>
  <sheetViews>
    <sheetView tabSelected="1" zoomScale="77" zoomScaleNormal="77" workbookViewId="0">
      <selection activeCell="E5" sqref="E5"/>
    </sheetView>
  </sheetViews>
  <sheetFormatPr baseColWidth="10" defaultColWidth="11.25" defaultRowHeight="15.75" x14ac:dyDescent="0.25"/>
  <cols>
    <col min="1" max="1" width="49.75" customWidth="1"/>
    <col min="2" max="2" width="33" customWidth="1"/>
    <col min="7" max="7" width="14" customWidth="1"/>
    <col min="8" max="8" width="15.125" bestFit="1" customWidth="1"/>
    <col min="9" max="9" width="17.75" customWidth="1"/>
    <col min="10" max="10" width="21.5" customWidth="1"/>
    <col min="11" max="11" width="21.875" customWidth="1"/>
  </cols>
  <sheetData>
    <row r="1" spans="1:15" ht="36.950000000000003" customHeight="1" x14ac:dyDescent="0.25">
      <c r="A1" s="50" t="s">
        <v>35</v>
      </c>
      <c r="B1" s="50"/>
      <c r="C1" s="50"/>
      <c r="D1" s="50"/>
      <c r="E1" s="50"/>
      <c r="F1" s="50"/>
      <c r="G1" s="50"/>
      <c r="H1" s="50"/>
      <c r="I1" s="50"/>
      <c r="J1" s="50"/>
      <c r="K1" s="4"/>
      <c r="L1" s="1"/>
      <c r="M1" s="1"/>
      <c r="N1" s="1"/>
      <c r="O1" s="1"/>
    </row>
    <row r="2" spans="1:15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ht="16.5" thickBot="1" x14ac:dyDescent="0.3">
      <c r="A3" s="28" t="s">
        <v>21</v>
      </c>
      <c r="B3" s="41"/>
      <c r="C3" s="31"/>
      <c r="D3" s="31"/>
      <c r="E3" s="31"/>
      <c r="F3" s="31"/>
      <c r="G3" s="31"/>
      <c r="H3" s="1"/>
      <c r="I3" s="1"/>
      <c r="J3" s="1"/>
      <c r="K3" s="1"/>
      <c r="L3" s="1"/>
      <c r="M3" s="1"/>
      <c r="N3" s="1"/>
      <c r="O3" s="1"/>
    </row>
    <row r="4" spans="1:15" ht="16.5" thickBot="1" x14ac:dyDescent="0.3">
      <c r="A4" s="40">
        <f>H6/A6</f>
        <v>13.578262499999999</v>
      </c>
      <c r="B4" s="41"/>
      <c r="C4" s="31"/>
      <c r="D4" s="31"/>
      <c r="E4" s="31"/>
      <c r="F4" s="31"/>
      <c r="G4" s="56" t="s">
        <v>24</v>
      </c>
      <c r="H4" s="57"/>
      <c r="I4" s="58"/>
      <c r="J4" s="56" t="s">
        <v>25</v>
      </c>
      <c r="K4" s="58"/>
      <c r="L4" s="1"/>
      <c r="M4" s="1"/>
      <c r="N4" s="1"/>
      <c r="O4" s="1"/>
    </row>
    <row r="5" spans="1:15" ht="37.5" x14ac:dyDescent="0.25">
      <c r="A5" s="28" t="s">
        <v>23</v>
      </c>
      <c r="B5" s="42"/>
      <c r="C5" s="43"/>
      <c r="D5" s="43"/>
      <c r="E5" s="31"/>
      <c r="F5" s="31"/>
      <c r="G5" s="32" t="s">
        <v>26</v>
      </c>
      <c r="H5" s="33" t="s">
        <v>19</v>
      </c>
      <c r="I5" s="34" t="s">
        <v>27</v>
      </c>
      <c r="J5" s="35" t="s">
        <v>28</v>
      </c>
      <c r="K5" s="36" t="s">
        <v>29</v>
      </c>
      <c r="L5" s="1"/>
      <c r="M5" s="1"/>
      <c r="N5" s="1"/>
      <c r="O5" s="1"/>
    </row>
    <row r="6" spans="1:15" ht="16.5" thickBot="1" x14ac:dyDescent="0.3">
      <c r="A6" s="27">
        <v>8</v>
      </c>
      <c r="B6" s="41"/>
      <c r="C6" s="31"/>
      <c r="D6" s="31"/>
      <c r="E6" s="31"/>
      <c r="F6" s="31"/>
      <c r="G6" s="37">
        <f>H66</f>
        <v>0</v>
      </c>
      <c r="H6" s="38">
        <f>(I66*1.65)</f>
        <v>108.62609999999999</v>
      </c>
      <c r="I6" s="39">
        <f>H6-G6</f>
        <v>108.62609999999999</v>
      </c>
      <c r="J6" s="37">
        <f>I66</f>
        <v>65.834000000000003</v>
      </c>
      <c r="K6" s="39">
        <f>H6-ABS(J6)</f>
        <v>42.792099999999991</v>
      </c>
      <c r="L6" s="1"/>
      <c r="M6" s="1"/>
      <c r="N6" s="1"/>
      <c r="O6" s="1"/>
    </row>
    <row r="7" spans="1:15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1:15" x14ac:dyDescent="0.25">
      <c r="A8" s="1"/>
      <c r="B8" s="1"/>
      <c r="C8" s="1"/>
      <c r="D8" s="1"/>
      <c r="E8" s="1"/>
      <c r="F8" s="1"/>
      <c r="G8" s="1"/>
      <c r="H8" s="1"/>
      <c r="I8" s="1"/>
      <c r="J8" s="1"/>
      <c r="L8" s="1"/>
      <c r="M8" s="1"/>
      <c r="N8" s="1"/>
      <c r="O8" s="1"/>
    </row>
    <row r="9" spans="1:15" ht="18.75" x14ac:dyDescent="0.25">
      <c r="A9" s="1"/>
      <c r="B9" s="1"/>
      <c r="C9" s="51" t="s">
        <v>18</v>
      </c>
      <c r="D9" s="52"/>
      <c r="E9" s="52"/>
      <c r="F9" s="52"/>
      <c r="G9" s="53"/>
      <c r="H9" s="20" t="s">
        <v>2</v>
      </c>
      <c r="I9" s="20" t="s">
        <v>0</v>
      </c>
      <c r="J9" s="20" t="s">
        <v>3</v>
      </c>
      <c r="K9" s="1"/>
      <c r="L9" s="1"/>
      <c r="M9" s="1"/>
      <c r="N9" s="1"/>
      <c r="O9" s="1"/>
    </row>
    <row r="10" spans="1:15" ht="56.25" x14ac:dyDescent="0.25">
      <c r="A10" s="22" t="s">
        <v>22</v>
      </c>
      <c r="B10" s="15"/>
      <c r="C10" s="17" t="s">
        <v>10</v>
      </c>
      <c r="D10" s="17" t="s">
        <v>13</v>
      </c>
      <c r="E10" s="16" t="s">
        <v>8</v>
      </c>
      <c r="F10" s="16" t="s">
        <v>12</v>
      </c>
      <c r="G10" s="16"/>
      <c r="H10" s="16"/>
      <c r="I10" s="16"/>
      <c r="J10" s="16"/>
      <c r="K10" s="2"/>
      <c r="L10" s="1"/>
      <c r="M10" s="1"/>
      <c r="N10" s="1"/>
      <c r="O10" s="1"/>
    </row>
    <row r="11" spans="1:15" x14ac:dyDescent="0.25">
      <c r="A11" s="3" t="s">
        <v>31</v>
      </c>
      <c r="B11" s="3"/>
      <c r="C11" s="3"/>
      <c r="D11" s="3"/>
      <c r="E11" s="3"/>
      <c r="F11" s="3"/>
      <c r="G11" s="3"/>
      <c r="H11" s="4"/>
      <c r="I11" s="4"/>
      <c r="J11" s="4"/>
      <c r="K11" s="54"/>
      <c r="L11" s="1"/>
      <c r="M11" s="1"/>
      <c r="N11" s="1"/>
      <c r="O11" s="1"/>
    </row>
    <row r="12" spans="1:15" x14ac:dyDescent="0.25">
      <c r="A12" s="4" t="s">
        <v>33</v>
      </c>
      <c r="B12" s="4"/>
      <c r="C12" s="5"/>
      <c r="D12" s="6">
        <v>18.329999999999998</v>
      </c>
      <c r="E12" s="5"/>
      <c r="F12" s="5"/>
      <c r="G12" s="6"/>
      <c r="H12" s="7"/>
      <c r="I12" s="7">
        <f>C12*D12*E12</f>
        <v>0</v>
      </c>
      <c r="J12" s="8">
        <f>I12-H12</f>
        <v>0</v>
      </c>
      <c r="K12" s="54"/>
      <c r="L12" s="1"/>
      <c r="M12" s="1"/>
      <c r="N12" s="1"/>
      <c r="O12" s="1"/>
    </row>
    <row r="13" spans="1:15" x14ac:dyDescent="0.25">
      <c r="A13" s="4" t="s">
        <v>5</v>
      </c>
      <c r="B13" s="4"/>
      <c r="C13" s="5">
        <v>1</v>
      </c>
      <c r="D13" s="6">
        <v>12.17</v>
      </c>
      <c r="E13" s="5">
        <v>1</v>
      </c>
      <c r="F13" s="5"/>
      <c r="G13" s="6"/>
      <c r="H13" s="7"/>
      <c r="I13" s="7">
        <f t="shared" ref="I13:I20" si="0">C13*D13*E13</f>
        <v>12.17</v>
      </c>
      <c r="J13" s="8">
        <f>I13-H13</f>
        <v>12.17</v>
      </c>
      <c r="K13" s="54"/>
      <c r="L13" s="1"/>
      <c r="M13" s="1"/>
      <c r="N13" s="1"/>
      <c r="O13" s="1"/>
    </row>
    <row r="14" spans="1:15" x14ac:dyDescent="0.25">
      <c r="A14" s="4" t="s">
        <v>4</v>
      </c>
      <c r="B14" s="4"/>
      <c r="C14" s="5">
        <v>1</v>
      </c>
      <c r="D14" s="6">
        <v>15</v>
      </c>
      <c r="E14" s="5">
        <v>1</v>
      </c>
      <c r="F14" s="5"/>
      <c r="G14" s="6"/>
      <c r="H14" s="7"/>
      <c r="I14" s="7">
        <f t="shared" si="0"/>
        <v>15</v>
      </c>
      <c r="J14" s="8"/>
      <c r="K14" s="54"/>
      <c r="L14" s="1"/>
      <c r="M14" s="1"/>
      <c r="N14" s="1"/>
      <c r="O14" s="1"/>
    </row>
    <row r="15" spans="1:15" ht="15" customHeight="1" x14ac:dyDescent="0.25">
      <c r="A15" s="14" t="s">
        <v>34</v>
      </c>
      <c r="B15" s="4"/>
      <c r="C15" s="5"/>
      <c r="D15" s="6">
        <v>2.29</v>
      </c>
      <c r="E15" s="5"/>
      <c r="F15" s="5"/>
      <c r="G15" s="6"/>
      <c r="H15" s="7"/>
      <c r="I15" s="7">
        <f>C15*D15*E15*F15</f>
        <v>0</v>
      </c>
      <c r="J15" s="8">
        <f>I15-H15</f>
        <v>0</v>
      </c>
      <c r="K15" s="54"/>
      <c r="L15" s="1"/>
      <c r="M15" s="1"/>
      <c r="N15" s="1"/>
      <c r="O15" s="1"/>
    </row>
    <row r="16" spans="1:15" x14ac:dyDescent="0.25">
      <c r="A16" s="14" t="s">
        <v>11</v>
      </c>
      <c r="B16" s="4"/>
      <c r="C16" s="5">
        <v>1</v>
      </c>
      <c r="D16" s="6">
        <v>1.52</v>
      </c>
      <c r="E16" s="5">
        <v>1</v>
      </c>
      <c r="F16" s="5">
        <v>3</v>
      </c>
      <c r="G16" s="6"/>
      <c r="H16" s="7"/>
      <c r="I16" s="7">
        <f>C16*D16*E16*F16</f>
        <v>4.5600000000000005</v>
      </c>
      <c r="J16" s="8">
        <f>I16-H16</f>
        <v>4.5600000000000005</v>
      </c>
      <c r="K16" s="54"/>
      <c r="L16" s="1"/>
      <c r="M16" s="1"/>
      <c r="N16" s="1"/>
      <c r="O16" s="1"/>
    </row>
    <row r="17" spans="1:15" x14ac:dyDescent="0.25">
      <c r="A17" s="14" t="s">
        <v>30</v>
      </c>
      <c r="B17" s="4"/>
      <c r="C17" s="5">
        <v>1</v>
      </c>
      <c r="D17" s="6">
        <v>1.88</v>
      </c>
      <c r="E17" s="5">
        <v>1</v>
      </c>
      <c r="F17" s="5">
        <v>3</v>
      </c>
      <c r="G17" s="6"/>
      <c r="H17" s="7"/>
      <c r="I17" s="7">
        <f t="shared" ref="I17" si="1">C17*D17*E17*F17</f>
        <v>5.64</v>
      </c>
      <c r="J17" s="8"/>
      <c r="K17" s="54"/>
      <c r="L17" s="1"/>
      <c r="M17" s="1"/>
      <c r="N17" s="1"/>
      <c r="O17" s="1"/>
    </row>
    <row r="18" spans="1:15" x14ac:dyDescent="0.25">
      <c r="A18" s="4" t="s">
        <v>6</v>
      </c>
      <c r="B18" s="4"/>
      <c r="C18" s="5">
        <v>2</v>
      </c>
      <c r="D18" s="6">
        <v>2.5</v>
      </c>
      <c r="E18" s="5">
        <v>1</v>
      </c>
      <c r="F18" s="5"/>
      <c r="G18" s="6"/>
      <c r="H18" s="7"/>
      <c r="I18" s="7">
        <f>C18*D18*E18</f>
        <v>5</v>
      </c>
      <c r="J18" s="8">
        <f t="shared" ref="J18:J19" si="2">I18-H18</f>
        <v>5</v>
      </c>
      <c r="K18" s="54"/>
      <c r="L18" s="1"/>
      <c r="M18" s="1"/>
      <c r="N18" s="1"/>
      <c r="O18" s="1"/>
    </row>
    <row r="19" spans="1:15" x14ac:dyDescent="0.25">
      <c r="A19" s="4" t="s">
        <v>7</v>
      </c>
      <c r="B19" s="4"/>
      <c r="C19" s="5"/>
      <c r="D19" s="6"/>
      <c r="E19" s="5"/>
      <c r="F19" s="5"/>
      <c r="G19" s="6"/>
      <c r="H19" s="7"/>
      <c r="I19" s="7">
        <f t="shared" si="0"/>
        <v>0</v>
      </c>
      <c r="J19" s="8">
        <f t="shared" si="2"/>
        <v>0</v>
      </c>
      <c r="K19" s="54"/>
      <c r="L19" s="1"/>
      <c r="M19" s="1"/>
      <c r="N19" s="1"/>
      <c r="O19" s="1"/>
    </row>
    <row r="20" spans="1:15" x14ac:dyDescent="0.25">
      <c r="A20" s="4"/>
      <c r="B20" s="4"/>
      <c r="C20" s="5"/>
      <c r="D20" s="6"/>
      <c r="E20" s="5"/>
      <c r="F20" s="5"/>
      <c r="G20" s="6"/>
      <c r="H20" s="7"/>
      <c r="I20" s="7">
        <f t="shared" si="0"/>
        <v>0</v>
      </c>
      <c r="J20" s="8"/>
      <c r="K20" s="54"/>
      <c r="L20" s="1"/>
      <c r="M20" s="1"/>
      <c r="N20" s="1"/>
      <c r="O20" s="1"/>
    </row>
    <row r="21" spans="1:15" x14ac:dyDescent="0.25">
      <c r="A21" s="4"/>
      <c r="B21" s="4"/>
      <c r="C21" s="4"/>
      <c r="D21" s="4"/>
      <c r="E21" s="4"/>
      <c r="F21" s="4"/>
      <c r="G21" s="4"/>
      <c r="H21" s="9">
        <f>SUM(H12:H20)</f>
        <v>0</v>
      </c>
      <c r="I21" s="9">
        <f>SUM(I12:I20)</f>
        <v>42.370000000000005</v>
      </c>
      <c r="J21" s="8"/>
      <c r="K21" s="54"/>
      <c r="L21" s="1"/>
      <c r="M21" s="1"/>
      <c r="N21" s="1"/>
      <c r="O21" s="1"/>
    </row>
    <row r="22" spans="1:15" x14ac:dyDescent="0.25">
      <c r="A22" s="3" t="s">
        <v>32</v>
      </c>
      <c r="B22" s="3"/>
      <c r="C22" s="18" t="s">
        <v>9</v>
      </c>
      <c r="D22" s="19" t="s">
        <v>17</v>
      </c>
      <c r="E22" s="19"/>
      <c r="F22" s="3"/>
      <c r="G22" s="3"/>
      <c r="H22" s="10"/>
      <c r="I22" s="10"/>
      <c r="J22" s="8"/>
      <c r="K22" s="54"/>
      <c r="L22" s="1"/>
      <c r="M22" s="1"/>
      <c r="N22" s="1"/>
      <c r="O22" s="1"/>
    </row>
    <row r="23" spans="1:15" ht="31.5" x14ac:dyDescent="0.25">
      <c r="A23" s="14" t="s">
        <v>36</v>
      </c>
      <c r="B23" s="23"/>
      <c r="C23" s="44">
        <v>4</v>
      </c>
      <c r="D23" s="6">
        <v>1.25</v>
      </c>
      <c r="E23" s="5"/>
      <c r="F23" s="6"/>
      <c r="G23" s="6"/>
      <c r="H23" s="7"/>
      <c r="I23" s="7">
        <f>C23*D23</f>
        <v>5</v>
      </c>
      <c r="J23" s="8">
        <f>I23-H23</f>
        <v>5</v>
      </c>
      <c r="K23" s="54"/>
      <c r="L23" s="1"/>
      <c r="M23" s="1"/>
      <c r="N23" s="1"/>
      <c r="O23" s="1"/>
    </row>
    <row r="24" spans="1:15" x14ac:dyDescent="0.25">
      <c r="A24" s="14"/>
      <c r="B24" s="49"/>
      <c r="C24" s="44"/>
      <c r="D24" s="45"/>
      <c r="E24" s="6"/>
      <c r="F24" s="6"/>
      <c r="G24" s="6"/>
      <c r="H24" s="7"/>
      <c r="I24" s="7">
        <f t="shared" ref="I24:I54" si="3">C24*D24</f>
        <v>0</v>
      </c>
      <c r="J24" s="8">
        <f t="shared" ref="J24:J54" si="4">I24-H24</f>
        <v>0</v>
      </c>
      <c r="K24" s="26"/>
      <c r="L24" s="1"/>
      <c r="M24" s="1"/>
      <c r="N24" s="1"/>
      <c r="O24" s="1"/>
    </row>
    <row r="25" spans="1:15" x14ac:dyDescent="0.25">
      <c r="A25" s="47"/>
      <c r="B25" s="24"/>
      <c r="C25" s="21"/>
      <c r="D25" s="46"/>
      <c r="E25" s="6"/>
      <c r="F25" s="6"/>
      <c r="G25" s="6"/>
      <c r="H25" s="7"/>
      <c r="I25" s="7">
        <f t="shared" si="3"/>
        <v>0</v>
      </c>
      <c r="J25" s="8"/>
      <c r="K25" s="30"/>
      <c r="L25" s="1"/>
      <c r="M25" s="1"/>
      <c r="N25" s="1"/>
      <c r="O25" s="1"/>
    </row>
    <row r="26" spans="1:15" x14ac:dyDescent="0.25">
      <c r="A26" s="47"/>
      <c r="B26" s="24"/>
      <c r="C26" s="21"/>
      <c r="D26" s="46"/>
      <c r="E26" s="6"/>
      <c r="F26" s="6"/>
      <c r="G26" s="6"/>
      <c r="H26" s="7"/>
      <c r="I26" s="7">
        <f t="shared" si="3"/>
        <v>0</v>
      </c>
      <c r="J26" s="8"/>
      <c r="K26" s="30"/>
      <c r="L26" s="1"/>
      <c r="M26" s="1"/>
      <c r="N26" s="1"/>
      <c r="O26" s="1"/>
    </row>
    <row r="27" spans="1:15" x14ac:dyDescent="0.25">
      <c r="A27" s="47"/>
      <c r="B27" s="24"/>
      <c r="C27" s="21"/>
      <c r="D27" s="46"/>
      <c r="E27" s="6"/>
      <c r="F27" s="6"/>
      <c r="G27" s="6"/>
      <c r="H27" s="7"/>
      <c r="I27" s="7">
        <f t="shared" si="3"/>
        <v>0</v>
      </c>
      <c r="J27" s="8"/>
      <c r="K27" s="30"/>
      <c r="L27" s="1"/>
      <c r="M27" s="1"/>
      <c r="N27" s="1"/>
      <c r="O27" s="1"/>
    </row>
    <row r="28" spans="1:15" x14ac:dyDescent="0.25">
      <c r="A28" s="48"/>
      <c r="B28" s="24"/>
      <c r="C28" s="21"/>
      <c r="D28" s="46"/>
      <c r="E28" s="6"/>
      <c r="F28" s="6"/>
      <c r="G28" s="6"/>
      <c r="H28" s="7"/>
      <c r="I28" s="7">
        <f t="shared" si="3"/>
        <v>0</v>
      </c>
      <c r="J28" s="8"/>
      <c r="K28" s="30"/>
      <c r="L28" s="1"/>
      <c r="M28" s="1"/>
      <c r="N28" s="1"/>
      <c r="O28" s="1"/>
    </row>
    <row r="29" spans="1:15" x14ac:dyDescent="0.25">
      <c r="A29" s="47"/>
      <c r="B29" s="24"/>
      <c r="C29" s="21"/>
      <c r="D29" s="46"/>
      <c r="E29" s="6"/>
      <c r="F29" s="6"/>
      <c r="G29" s="6"/>
      <c r="H29" s="7"/>
      <c r="I29" s="7">
        <f t="shared" si="3"/>
        <v>0</v>
      </c>
      <c r="J29" s="8"/>
      <c r="K29" s="30"/>
      <c r="L29" s="1"/>
      <c r="M29" s="1"/>
      <c r="N29" s="1"/>
      <c r="O29" s="1"/>
    </row>
    <row r="30" spans="1:15" x14ac:dyDescent="0.25">
      <c r="A30" s="47"/>
      <c r="B30" s="24"/>
      <c r="C30" s="21"/>
      <c r="D30" s="46"/>
      <c r="E30" s="6"/>
      <c r="F30" s="6"/>
      <c r="G30" s="6"/>
      <c r="H30" s="7"/>
      <c r="I30" s="7">
        <f t="shared" si="3"/>
        <v>0</v>
      </c>
      <c r="J30" s="8">
        <f t="shared" si="4"/>
        <v>0</v>
      </c>
      <c r="K30" s="26"/>
      <c r="L30" s="1"/>
      <c r="M30" s="1"/>
      <c r="N30" s="1"/>
      <c r="O30" s="1"/>
    </row>
    <row r="31" spans="1:15" x14ac:dyDescent="0.25">
      <c r="A31" s="14"/>
      <c r="B31" s="23"/>
      <c r="C31" s="44"/>
      <c r="D31" s="45"/>
      <c r="E31" s="6"/>
      <c r="F31" s="6"/>
      <c r="G31" s="6"/>
      <c r="H31" s="7"/>
      <c r="I31" s="7">
        <f t="shared" si="3"/>
        <v>0</v>
      </c>
      <c r="J31" s="8">
        <f t="shared" si="4"/>
        <v>0</v>
      </c>
      <c r="K31" s="26"/>
      <c r="L31" s="1"/>
      <c r="M31" s="1"/>
      <c r="N31" s="1"/>
      <c r="O31" s="1"/>
    </row>
    <row r="32" spans="1:15" x14ac:dyDescent="0.25">
      <c r="A32" s="14"/>
      <c r="B32" s="24"/>
      <c r="C32" s="21"/>
      <c r="D32" s="46"/>
      <c r="E32" s="6"/>
      <c r="F32" s="6"/>
      <c r="G32" s="6"/>
      <c r="H32" s="7"/>
      <c r="I32" s="7">
        <f t="shared" si="3"/>
        <v>0</v>
      </c>
      <c r="J32" s="8">
        <f t="shared" si="4"/>
        <v>0</v>
      </c>
      <c r="K32" s="26"/>
      <c r="L32" s="1"/>
      <c r="M32" s="1"/>
      <c r="N32" s="1"/>
      <c r="O32" s="1"/>
    </row>
    <row r="33" spans="1:15" x14ac:dyDescent="0.25">
      <c r="A33" s="4"/>
      <c r="B33" s="24"/>
      <c r="C33" s="44"/>
      <c r="D33" s="45"/>
      <c r="E33" s="6"/>
      <c r="F33" s="6"/>
      <c r="G33" s="6"/>
      <c r="H33" s="7"/>
      <c r="I33" s="7">
        <f t="shared" si="3"/>
        <v>0</v>
      </c>
      <c r="J33" s="8">
        <f t="shared" si="4"/>
        <v>0</v>
      </c>
      <c r="K33" s="26"/>
      <c r="L33" s="1"/>
      <c r="M33" s="1"/>
      <c r="N33" s="1"/>
      <c r="O33" s="1"/>
    </row>
    <row r="34" spans="1:15" x14ac:dyDescent="0.25">
      <c r="A34" s="14"/>
      <c r="B34" s="4"/>
      <c r="C34" s="44"/>
      <c r="D34" s="45"/>
      <c r="E34" s="6"/>
      <c r="F34" s="6"/>
      <c r="G34" s="6"/>
      <c r="H34" s="7"/>
      <c r="I34" s="7">
        <f t="shared" si="3"/>
        <v>0</v>
      </c>
      <c r="J34" s="8">
        <f t="shared" si="4"/>
        <v>0</v>
      </c>
      <c r="K34" s="29"/>
      <c r="L34" s="1"/>
      <c r="M34" s="1"/>
      <c r="N34" s="1"/>
      <c r="O34" s="1"/>
    </row>
    <row r="35" spans="1:15" x14ac:dyDescent="0.25">
      <c r="A35" s="14"/>
      <c r="B35" s="4"/>
      <c r="C35" s="44"/>
      <c r="D35" s="45"/>
      <c r="E35" s="6"/>
      <c r="F35" s="6"/>
      <c r="G35" s="6"/>
      <c r="H35" s="7"/>
      <c r="I35" s="7">
        <f t="shared" si="3"/>
        <v>0</v>
      </c>
      <c r="J35" s="8">
        <f t="shared" si="4"/>
        <v>0</v>
      </c>
      <c r="K35" s="30"/>
      <c r="L35" s="1"/>
      <c r="M35" s="1"/>
      <c r="N35" s="1"/>
      <c r="O35" s="1"/>
    </row>
    <row r="36" spans="1:15" x14ac:dyDescent="0.25">
      <c r="A36" s="14"/>
      <c r="B36" s="4"/>
      <c r="C36" s="44"/>
      <c r="D36" s="45"/>
      <c r="E36" s="6"/>
      <c r="F36" s="6"/>
      <c r="G36" s="6"/>
      <c r="H36" s="7"/>
      <c r="I36" s="7">
        <f t="shared" si="3"/>
        <v>0</v>
      </c>
      <c r="J36" s="8">
        <f t="shared" si="4"/>
        <v>0</v>
      </c>
      <c r="K36" s="29"/>
      <c r="L36" s="1"/>
      <c r="M36" s="1"/>
      <c r="N36" s="1"/>
      <c r="O36" s="1"/>
    </row>
    <row r="37" spans="1:15" x14ac:dyDescent="0.25">
      <c r="A37" s="14"/>
      <c r="B37" s="4"/>
      <c r="C37" s="44"/>
      <c r="D37" s="45"/>
      <c r="E37" s="6"/>
      <c r="F37" s="6"/>
      <c r="G37" s="6"/>
      <c r="H37" s="7"/>
      <c r="I37" s="7">
        <f t="shared" si="3"/>
        <v>0</v>
      </c>
      <c r="J37" s="8">
        <f t="shared" si="4"/>
        <v>0</v>
      </c>
      <c r="K37" s="30"/>
      <c r="L37" s="1"/>
      <c r="M37" s="1"/>
      <c r="N37" s="1"/>
      <c r="O37" s="1"/>
    </row>
    <row r="38" spans="1:15" x14ac:dyDescent="0.25">
      <c r="A38" s="14"/>
      <c r="B38" s="4"/>
      <c r="C38" s="44"/>
      <c r="D38" s="45"/>
      <c r="E38" s="6"/>
      <c r="F38" s="6"/>
      <c r="G38" s="6"/>
      <c r="H38" s="7"/>
      <c r="I38" s="7">
        <f t="shared" si="3"/>
        <v>0</v>
      </c>
      <c r="J38" s="8">
        <f t="shared" si="4"/>
        <v>0</v>
      </c>
      <c r="K38" s="30"/>
      <c r="L38" s="1"/>
      <c r="M38" s="1"/>
      <c r="N38" s="1"/>
      <c r="O38" s="1"/>
    </row>
    <row r="39" spans="1:15" x14ac:dyDescent="0.25">
      <c r="A39" s="14"/>
      <c r="B39" s="4"/>
      <c r="C39" s="44"/>
      <c r="D39" s="45"/>
      <c r="E39" s="6"/>
      <c r="F39" s="6"/>
      <c r="G39" s="6"/>
      <c r="H39" s="7"/>
      <c r="I39" s="7">
        <f t="shared" si="3"/>
        <v>0</v>
      </c>
      <c r="J39" s="8">
        <f t="shared" si="4"/>
        <v>0</v>
      </c>
      <c r="K39" s="30"/>
      <c r="L39" s="1"/>
      <c r="M39" s="1"/>
      <c r="N39" s="1"/>
      <c r="O39" s="1"/>
    </row>
    <row r="40" spans="1:15" x14ac:dyDescent="0.25">
      <c r="A40" s="4"/>
      <c r="B40" s="4"/>
      <c r="C40" s="44"/>
      <c r="D40" s="45"/>
      <c r="E40" s="6"/>
      <c r="F40" s="6"/>
      <c r="G40" s="6"/>
      <c r="H40" s="7"/>
      <c r="I40" s="7">
        <f t="shared" si="3"/>
        <v>0</v>
      </c>
      <c r="J40" s="8">
        <f t="shared" si="4"/>
        <v>0</v>
      </c>
      <c r="K40" s="29"/>
      <c r="L40" s="1"/>
      <c r="M40" s="1"/>
      <c r="N40" s="1"/>
      <c r="O40" s="1"/>
    </row>
    <row r="41" spans="1:15" x14ac:dyDescent="0.25">
      <c r="A41" s="4"/>
      <c r="B41" s="4"/>
      <c r="C41" s="44"/>
      <c r="D41" s="45"/>
      <c r="E41" s="6"/>
      <c r="F41" s="6"/>
      <c r="G41" s="6"/>
      <c r="H41" s="7"/>
      <c r="I41" s="7">
        <f t="shared" si="3"/>
        <v>0</v>
      </c>
      <c r="J41" s="8">
        <f t="shared" si="4"/>
        <v>0</v>
      </c>
      <c r="K41" s="30"/>
      <c r="L41" s="1"/>
      <c r="M41" s="1"/>
      <c r="N41" s="1"/>
      <c r="O41" s="1"/>
    </row>
    <row r="42" spans="1:15" x14ac:dyDescent="0.25">
      <c r="A42" s="4"/>
      <c r="B42" s="4"/>
      <c r="C42" s="44"/>
      <c r="D42" s="45"/>
      <c r="E42" s="6"/>
      <c r="F42" s="6"/>
      <c r="G42" s="6"/>
      <c r="H42" s="7"/>
      <c r="I42" s="7">
        <f t="shared" si="3"/>
        <v>0</v>
      </c>
      <c r="J42" s="8">
        <f t="shared" si="4"/>
        <v>0</v>
      </c>
      <c r="K42" s="30"/>
      <c r="L42" s="1"/>
      <c r="M42" s="1"/>
      <c r="N42" s="1"/>
      <c r="O42" s="1"/>
    </row>
    <row r="43" spans="1:15" x14ac:dyDescent="0.25">
      <c r="A43" s="14"/>
      <c r="B43" s="4"/>
      <c r="C43" s="44"/>
      <c r="D43" s="45"/>
      <c r="E43" s="6"/>
      <c r="F43" s="6"/>
      <c r="G43" s="6"/>
      <c r="H43" s="7"/>
      <c r="I43" s="7">
        <f t="shared" si="3"/>
        <v>0</v>
      </c>
      <c r="J43" s="8">
        <f t="shared" si="4"/>
        <v>0</v>
      </c>
      <c r="K43" s="26"/>
      <c r="L43" s="1"/>
      <c r="M43" s="1"/>
      <c r="N43" s="1"/>
      <c r="O43" s="1"/>
    </row>
    <row r="44" spans="1:15" x14ac:dyDescent="0.25">
      <c r="A44" s="14"/>
      <c r="B44" s="4"/>
      <c r="C44" s="44"/>
      <c r="D44" s="45"/>
      <c r="E44" s="6"/>
      <c r="F44" s="6"/>
      <c r="G44" s="6"/>
      <c r="H44" s="7"/>
      <c r="I44" s="7">
        <f>C44*D44</f>
        <v>0</v>
      </c>
      <c r="J44" s="8">
        <f t="shared" si="4"/>
        <v>0</v>
      </c>
      <c r="K44" s="30"/>
      <c r="L44" s="1"/>
      <c r="M44" s="1"/>
      <c r="N44" s="1"/>
      <c r="O44" s="1"/>
    </row>
    <row r="45" spans="1:15" x14ac:dyDescent="0.25">
      <c r="A45" s="14"/>
      <c r="B45" s="4"/>
      <c r="C45" s="44"/>
      <c r="D45" s="45"/>
      <c r="E45" s="6"/>
      <c r="F45" s="6"/>
      <c r="G45" s="6"/>
      <c r="H45" s="7"/>
      <c r="I45" s="7">
        <f t="shared" si="3"/>
        <v>0</v>
      </c>
      <c r="J45" s="8">
        <f t="shared" si="4"/>
        <v>0</v>
      </c>
      <c r="K45" s="30"/>
      <c r="L45" s="1"/>
      <c r="M45" s="1"/>
      <c r="N45" s="1"/>
      <c r="O45" s="1"/>
    </row>
    <row r="46" spans="1:15" x14ac:dyDescent="0.25">
      <c r="A46" s="14"/>
      <c r="B46" s="4"/>
      <c r="C46" s="44"/>
      <c r="D46" s="45"/>
      <c r="E46" s="6"/>
      <c r="F46" s="6"/>
      <c r="G46" s="6"/>
      <c r="H46" s="7"/>
      <c r="I46" s="7">
        <f t="shared" si="3"/>
        <v>0</v>
      </c>
      <c r="J46" s="8">
        <f t="shared" si="4"/>
        <v>0</v>
      </c>
      <c r="K46" s="30"/>
      <c r="L46" s="1"/>
      <c r="M46" s="1"/>
      <c r="N46" s="1"/>
      <c r="O46" s="1"/>
    </row>
    <row r="47" spans="1:15" x14ac:dyDescent="0.25">
      <c r="A47" s="14"/>
      <c r="B47" s="4"/>
      <c r="C47" s="44"/>
      <c r="D47" s="45"/>
      <c r="E47" s="6"/>
      <c r="F47" s="6"/>
      <c r="G47" s="6"/>
      <c r="H47" s="7"/>
      <c r="I47" s="7">
        <f t="shared" si="3"/>
        <v>0</v>
      </c>
      <c r="J47" s="8">
        <f t="shared" si="4"/>
        <v>0</v>
      </c>
      <c r="K47" s="30"/>
      <c r="L47" s="1"/>
      <c r="M47" s="1"/>
      <c r="N47" s="1"/>
      <c r="O47" s="1"/>
    </row>
    <row r="48" spans="1:15" x14ac:dyDescent="0.25">
      <c r="A48" s="14"/>
      <c r="B48" s="4"/>
      <c r="C48" s="44"/>
      <c r="D48" s="45"/>
      <c r="E48" s="6"/>
      <c r="F48" s="6"/>
      <c r="G48" s="6"/>
      <c r="H48" s="7"/>
      <c r="I48" s="7">
        <f t="shared" si="3"/>
        <v>0</v>
      </c>
      <c r="J48" s="8">
        <f t="shared" si="4"/>
        <v>0</v>
      </c>
      <c r="K48" s="30"/>
      <c r="L48" s="1"/>
      <c r="M48" s="1"/>
      <c r="N48" s="1"/>
      <c r="O48" s="1"/>
    </row>
    <row r="49" spans="1:15" x14ac:dyDescent="0.25">
      <c r="A49" s="14"/>
      <c r="B49" s="4"/>
      <c r="C49" s="44"/>
      <c r="D49" s="45"/>
      <c r="E49" s="6"/>
      <c r="F49" s="6"/>
      <c r="G49" s="6"/>
      <c r="H49" s="7"/>
      <c r="I49" s="7">
        <f t="shared" si="3"/>
        <v>0</v>
      </c>
      <c r="J49" s="8">
        <f t="shared" si="4"/>
        <v>0</v>
      </c>
      <c r="K49" s="30"/>
      <c r="L49" s="1"/>
      <c r="M49" s="1"/>
      <c r="N49" s="1"/>
      <c r="O49" s="1"/>
    </row>
    <row r="50" spans="1:15" x14ac:dyDescent="0.25">
      <c r="A50" s="4"/>
      <c r="B50" s="4"/>
      <c r="C50" s="44"/>
      <c r="D50" s="45"/>
      <c r="E50" s="6"/>
      <c r="F50" s="6"/>
      <c r="G50" s="6"/>
      <c r="H50" s="7"/>
      <c r="I50" s="7">
        <f t="shared" si="3"/>
        <v>0</v>
      </c>
      <c r="J50" s="8">
        <f t="shared" si="4"/>
        <v>0</v>
      </c>
      <c r="K50" s="26"/>
      <c r="L50" s="1"/>
      <c r="M50" s="1"/>
      <c r="N50" s="1"/>
      <c r="O50" s="1"/>
    </row>
    <row r="51" spans="1:15" x14ac:dyDescent="0.25">
      <c r="A51" s="14"/>
      <c r="B51" s="4"/>
      <c r="C51" s="44"/>
      <c r="D51" s="45"/>
      <c r="E51" s="6"/>
      <c r="F51" s="6"/>
      <c r="G51" s="6"/>
      <c r="H51" s="7"/>
      <c r="I51" s="7">
        <f t="shared" si="3"/>
        <v>0</v>
      </c>
      <c r="J51" s="8">
        <f t="shared" si="4"/>
        <v>0</v>
      </c>
      <c r="K51" s="30"/>
      <c r="L51" s="1"/>
      <c r="M51" s="1"/>
      <c r="N51" s="1"/>
      <c r="O51" s="1"/>
    </row>
    <row r="52" spans="1:15" x14ac:dyDescent="0.25">
      <c r="A52" s="4"/>
      <c r="B52" s="4"/>
      <c r="C52" s="44"/>
      <c r="D52" s="45"/>
      <c r="E52" s="6"/>
      <c r="F52" s="6"/>
      <c r="G52" s="6"/>
      <c r="H52" s="7"/>
      <c r="I52" s="7">
        <f t="shared" si="3"/>
        <v>0</v>
      </c>
      <c r="J52" s="8"/>
      <c r="K52" s="30"/>
      <c r="L52" s="1"/>
      <c r="M52" s="1"/>
      <c r="N52" s="1"/>
      <c r="O52" s="1"/>
    </row>
    <row r="53" spans="1:15" x14ac:dyDescent="0.25">
      <c r="A53" s="4"/>
      <c r="B53" s="4"/>
      <c r="C53" s="44"/>
      <c r="D53" s="45"/>
      <c r="E53" s="6"/>
      <c r="F53" s="6"/>
      <c r="G53" s="6"/>
      <c r="H53" s="7"/>
      <c r="I53" s="7">
        <f t="shared" si="3"/>
        <v>0</v>
      </c>
      <c r="J53" s="8"/>
      <c r="K53" s="30"/>
      <c r="L53" s="1"/>
      <c r="M53" s="1"/>
      <c r="N53" s="1"/>
      <c r="O53" s="1"/>
    </row>
    <row r="54" spans="1:15" x14ac:dyDescent="0.25">
      <c r="A54" s="4"/>
      <c r="B54" s="4"/>
      <c r="C54" s="44"/>
      <c r="D54" s="45"/>
      <c r="E54" s="6"/>
      <c r="F54" s="6"/>
      <c r="G54" s="6"/>
      <c r="H54" s="7"/>
      <c r="I54" s="7">
        <f t="shared" si="3"/>
        <v>0</v>
      </c>
      <c r="J54" s="8">
        <f t="shared" si="4"/>
        <v>0</v>
      </c>
      <c r="K54" s="26"/>
      <c r="L54" s="1"/>
      <c r="M54" s="1"/>
      <c r="N54" s="1"/>
      <c r="O54" s="1"/>
    </row>
    <row r="55" spans="1:15" x14ac:dyDescent="0.25">
      <c r="A55" s="4"/>
      <c r="B55" s="4"/>
      <c r="C55" s="4"/>
      <c r="D55" s="4"/>
      <c r="E55" s="4"/>
      <c r="F55" s="4"/>
      <c r="G55" s="4"/>
      <c r="H55" s="11">
        <f>SUM(H23:H54)</f>
        <v>0</v>
      </c>
      <c r="I55" s="11">
        <f>SUM(I23:I54)</f>
        <v>5</v>
      </c>
      <c r="J55" s="4"/>
      <c r="K55" s="26"/>
      <c r="L55" s="1"/>
      <c r="M55" s="1"/>
      <c r="N55" s="1"/>
      <c r="O55" s="1"/>
    </row>
    <row r="56" spans="1:15" x14ac:dyDescent="0.25">
      <c r="A56" s="4"/>
      <c r="B56" s="4"/>
      <c r="C56" s="4"/>
      <c r="D56" s="4"/>
      <c r="E56" s="4"/>
      <c r="F56" s="4"/>
      <c r="G56" s="4"/>
      <c r="H56" s="8"/>
      <c r="I56" s="8"/>
      <c r="J56" s="4"/>
      <c r="K56" s="26"/>
      <c r="L56" s="1"/>
      <c r="M56" s="1"/>
      <c r="N56" s="1"/>
      <c r="O56" s="1"/>
    </row>
    <row r="57" spans="1:15" ht="31.5" x14ac:dyDescent="0.25">
      <c r="A57" s="3" t="s">
        <v>14</v>
      </c>
      <c r="B57" s="3"/>
      <c r="C57" s="18" t="s">
        <v>15</v>
      </c>
      <c r="D57" s="19" t="s">
        <v>13</v>
      </c>
      <c r="E57" s="19" t="s">
        <v>16</v>
      </c>
      <c r="F57" s="19" t="s">
        <v>8</v>
      </c>
      <c r="G57" s="4"/>
      <c r="H57" s="8"/>
      <c r="I57" s="8"/>
      <c r="J57" s="4"/>
      <c r="K57" s="26"/>
      <c r="L57" s="1"/>
      <c r="M57" s="1"/>
      <c r="N57" s="1"/>
      <c r="O57" s="1"/>
    </row>
    <row r="58" spans="1:15" x14ac:dyDescent="0.25">
      <c r="A58" s="4"/>
      <c r="B58" s="4"/>
      <c r="C58" s="21">
        <v>115.4</v>
      </c>
      <c r="D58" s="6">
        <v>4</v>
      </c>
      <c r="E58" s="6">
        <v>0.04</v>
      </c>
      <c r="F58" s="21">
        <v>1</v>
      </c>
      <c r="G58" s="6"/>
      <c r="H58" s="7"/>
      <c r="I58" s="7">
        <f>C58*D58*E58*F58</f>
        <v>18.464000000000002</v>
      </c>
      <c r="J58" s="8">
        <f>I58-H58</f>
        <v>18.464000000000002</v>
      </c>
      <c r="K58" s="26"/>
      <c r="L58" s="1"/>
      <c r="M58" s="1"/>
      <c r="N58" s="1"/>
      <c r="O58" s="1"/>
    </row>
    <row r="59" spans="1:15" x14ac:dyDescent="0.25">
      <c r="A59" s="4" t="s">
        <v>20</v>
      </c>
      <c r="B59" s="4"/>
      <c r="C59" s="21"/>
      <c r="D59" s="6"/>
      <c r="E59" s="6"/>
      <c r="F59" s="21"/>
      <c r="G59" s="6"/>
      <c r="H59" s="7"/>
      <c r="I59" s="7">
        <f t="shared" ref="I59:I62" si="5">C59*D59*E59*F59</f>
        <v>0</v>
      </c>
      <c r="J59" s="8">
        <f>I59-H59</f>
        <v>0</v>
      </c>
      <c r="K59" s="26"/>
      <c r="L59" s="1"/>
      <c r="M59" s="1"/>
      <c r="N59" s="1"/>
      <c r="O59" s="1"/>
    </row>
    <row r="60" spans="1:15" x14ac:dyDescent="0.25">
      <c r="A60" s="4"/>
      <c r="B60" s="4"/>
      <c r="C60" s="21"/>
      <c r="D60" s="6"/>
      <c r="E60" s="6"/>
      <c r="F60" s="21"/>
      <c r="G60" s="6"/>
      <c r="H60" s="7"/>
      <c r="I60" s="7">
        <f t="shared" si="5"/>
        <v>0</v>
      </c>
      <c r="J60" s="8">
        <f t="shared" ref="J60:J62" si="6">I60-H60</f>
        <v>0</v>
      </c>
      <c r="K60" s="26"/>
      <c r="L60" s="1"/>
      <c r="M60" s="1"/>
      <c r="N60" s="1"/>
      <c r="O60" s="1"/>
    </row>
    <row r="61" spans="1:15" x14ac:dyDescent="0.25">
      <c r="A61" s="4"/>
      <c r="B61" s="4"/>
      <c r="C61" s="21"/>
      <c r="D61" s="6"/>
      <c r="E61" s="6"/>
      <c r="F61" s="21"/>
      <c r="G61" s="6"/>
      <c r="H61" s="7"/>
      <c r="I61" s="7">
        <f t="shared" si="5"/>
        <v>0</v>
      </c>
      <c r="J61" s="8">
        <f t="shared" si="6"/>
        <v>0</v>
      </c>
      <c r="K61" s="26"/>
      <c r="L61" s="1"/>
      <c r="M61" s="1"/>
      <c r="N61" s="1"/>
      <c r="O61" s="1"/>
    </row>
    <row r="62" spans="1:15" x14ac:dyDescent="0.25">
      <c r="A62" s="4"/>
      <c r="B62" s="4"/>
      <c r="C62" s="21"/>
      <c r="D62" s="6"/>
      <c r="E62" s="6"/>
      <c r="F62" s="21"/>
      <c r="G62" s="6"/>
      <c r="H62" s="7"/>
      <c r="I62" s="7">
        <f t="shared" si="5"/>
        <v>0</v>
      </c>
      <c r="J62" s="8">
        <f t="shared" si="6"/>
        <v>0</v>
      </c>
      <c r="K62" s="26"/>
      <c r="L62" s="1"/>
      <c r="M62" s="1"/>
      <c r="N62" s="1"/>
      <c r="O62" s="1"/>
    </row>
    <row r="63" spans="1:15" x14ac:dyDescent="0.25">
      <c r="A63" s="4"/>
      <c r="B63" s="4"/>
      <c r="C63" s="4"/>
      <c r="D63" s="4"/>
      <c r="E63" s="4"/>
      <c r="F63" s="4"/>
      <c r="G63" s="4"/>
      <c r="H63" s="11">
        <f>SUM(H58:H62)</f>
        <v>0</v>
      </c>
      <c r="I63" s="11">
        <f>SUM(I58:I62)</f>
        <v>18.464000000000002</v>
      </c>
      <c r="J63" s="4"/>
      <c r="K63" s="26"/>
      <c r="L63" s="1"/>
      <c r="M63" s="1"/>
      <c r="N63" s="1"/>
      <c r="O63" s="1"/>
    </row>
    <row r="64" spans="1:15" x14ac:dyDescent="0.25">
      <c r="A64" s="4"/>
      <c r="B64" s="4"/>
      <c r="C64" s="4"/>
      <c r="D64" s="4"/>
      <c r="E64" s="4"/>
      <c r="F64" s="4"/>
      <c r="G64" s="4"/>
      <c r="H64" s="8"/>
      <c r="I64" s="8"/>
      <c r="J64" s="4"/>
      <c r="K64" s="26"/>
      <c r="L64" s="1"/>
      <c r="M64" s="1"/>
      <c r="N64" s="1"/>
      <c r="O64" s="1"/>
    </row>
    <row r="65" spans="1:15" x14ac:dyDescent="0.25">
      <c r="A65" s="4"/>
      <c r="B65" s="4"/>
      <c r="C65" s="4"/>
      <c r="D65" s="4"/>
      <c r="E65" s="4"/>
      <c r="F65" s="4"/>
      <c r="G65" s="4"/>
      <c r="H65" s="8"/>
      <c r="I65" s="8"/>
      <c r="J65" s="4"/>
      <c r="K65" s="26"/>
      <c r="L65" s="1"/>
      <c r="M65" s="1"/>
      <c r="N65" s="1"/>
      <c r="O65" s="1"/>
    </row>
    <row r="66" spans="1:15" ht="18.75" x14ac:dyDescent="0.3">
      <c r="A66" s="12" t="s">
        <v>1</v>
      </c>
      <c r="B66" s="12"/>
      <c r="C66" s="12"/>
      <c r="D66" s="12"/>
      <c r="E66" s="12"/>
      <c r="F66" s="12"/>
      <c r="G66" s="12"/>
      <c r="H66" s="13">
        <f>SUM(H63,H55,H21)</f>
        <v>0</v>
      </c>
      <c r="I66" s="13">
        <f>SUM(I63,I55,I21)</f>
        <v>65.834000000000003</v>
      </c>
      <c r="J66" s="12"/>
      <c r="K66" s="1"/>
      <c r="L66" s="1"/>
      <c r="M66" s="1"/>
      <c r="N66" s="1"/>
    </row>
    <row r="67" spans="1:15" x14ac:dyDescent="0.25">
      <c r="A67" s="55"/>
      <c r="B67" s="55"/>
      <c r="C67" s="55"/>
      <c r="D67" s="55"/>
      <c r="E67" s="55"/>
      <c r="F67" s="55"/>
      <c r="G67" s="55"/>
      <c r="H67" s="55"/>
      <c r="I67" s="55"/>
      <c r="J67" s="55"/>
      <c r="K67" s="55"/>
      <c r="L67" s="1"/>
      <c r="M67" s="1"/>
      <c r="N67" s="1"/>
    </row>
    <row r="68" spans="1:15" ht="23.1" customHeight="1" x14ac:dyDescent="0.25">
      <c r="A68" s="55"/>
      <c r="B68" s="55"/>
      <c r="C68" s="55"/>
      <c r="D68" s="55"/>
      <c r="E68" s="55"/>
      <c r="F68" s="55"/>
      <c r="G68" s="55"/>
      <c r="H68" s="55"/>
      <c r="I68" s="55"/>
      <c r="J68" s="55"/>
      <c r="K68" s="55"/>
      <c r="L68" s="1"/>
      <c r="M68" s="1"/>
      <c r="N68" s="1"/>
    </row>
    <row r="69" spans="1:15" ht="23.1" customHeight="1" x14ac:dyDescent="0.25">
      <c r="A69" s="55"/>
      <c r="B69" s="55"/>
      <c r="C69" s="55"/>
      <c r="D69" s="55"/>
      <c r="E69" s="55"/>
      <c r="F69" s="55"/>
      <c r="G69" s="55"/>
      <c r="H69" s="55"/>
      <c r="I69" s="55"/>
      <c r="J69" s="55"/>
      <c r="K69" s="55"/>
      <c r="L69" s="1"/>
      <c r="M69" s="1"/>
      <c r="N69" s="1"/>
    </row>
    <row r="70" spans="1:15" ht="23.1" customHeight="1" x14ac:dyDescent="0.25">
      <c r="A70" s="55"/>
      <c r="B70" s="55"/>
      <c r="C70" s="55"/>
      <c r="D70" s="55"/>
      <c r="E70" s="55"/>
      <c r="F70" s="55"/>
      <c r="G70" s="55"/>
      <c r="H70" s="55"/>
      <c r="I70" s="55"/>
      <c r="J70" s="55"/>
      <c r="K70" s="55"/>
      <c r="L70" s="1"/>
      <c r="M70" s="1"/>
      <c r="N70" s="1"/>
    </row>
    <row r="72" spans="1:15" x14ac:dyDescent="0.25">
      <c r="B72" s="25"/>
    </row>
  </sheetData>
  <mergeCells count="6">
    <mergeCell ref="A1:J1"/>
    <mergeCell ref="C9:G9"/>
    <mergeCell ref="K11:K23"/>
    <mergeCell ref="A67:K70"/>
    <mergeCell ref="G4:I4"/>
    <mergeCell ref="J4:K4"/>
  </mergeCells>
  <conditionalFormatting sqref="I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ITEM</vt:lpstr>
    </vt:vector>
  </TitlesOfParts>
  <Company>Smartsheet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Kendra Dalley</dc:creator>
  <cp:lastModifiedBy>Nicole</cp:lastModifiedBy>
  <dcterms:created xsi:type="dcterms:W3CDTF">2015-10-13T21:42:08Z</dcterms:created>
  <dcterms:modified xsi:type="dcterms:W3CDTF">2021-09-03T23:31:32Z</dcterms:modified>
</cp:coreProperties>
</file>