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6AA52FFB-BE5E-4A25-969D-4C66A1FE59C0}" xr6:coauthVersionLast="47" xr6:coauthVersionMax="47" xr10:uidLastSave="{00000000-0000-0000-0000-000000000000}"/>
  <bookViews>
    <workbookView xWindow="-120" yWindow="-120" windowWidth="24240" windowHeight="13140" tabRatio="471" firstSheet="1" activeTab="3" xr2:uid="{00000000-000D-0000-FFFF-FFFF00000000}"/>
  </bookViews>
  <sheets>
    <sheet name="JUNTA PARED" sheetId="21" r:id="rId1"/>
    <sheet name="REPARACION DE JUNTAS DE PARED" sheetId="27" r:id="rId2"/>
    <sheet name="esquina de pared de rampa" sheetId="20" r:id="rId3"/>
    <sheet name="BAJADA+" sheetId="28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8" l="1"/>
  <c r="H6" i="20"/>
  <c r="H6" i="27"/>
  <c r="I61" i="28" l="1"/>
  <c r="I64" i="28" s="1"/>
  <c r="J6" i="28" s="1"/>
  <c r="H60" i="28"/>
  <c r="J60" i="28" s="1"/>
  <c r="H59" i="28"/>
  <c r="J59" i="28" s="1"/>
  <c r="H58" i="28"/>
  <c r="J58" i="28" s="1"/>
  <c r="H57" i="28"/>
  <c r="J57" i="28" s="1"/>
  <c r="H56" i="28"/>
  <c r="J56" i="28" s="1"/>
  <c r="I53" i="28"/>
  <c r="H52" i="28"/>
  <c r="J52" i="28" s="1"/>
  <c r="H49" i="28"/>
  <c r="J49" i="28" s="1"/>
  <c r="H48" i="28"/>
  <c r="J48" i="28" s="1"/>
  <c r="H47" i="28"/>
  <c r="J47" i="28" s="1"/>
  <c r="H46" i="28"/>
  <c r="J46" i="28" s="1"/>
  <c r="H45" i="28"/>
  <c r="J45" i="28" s="1"/>
  <c r="H44" i="28"/>
  <c r="J44" i="28" s="1"/>
  <c r="H43" i="28"/>
  <c r="J43" i="28" s="1"/>
  <c r="H42" i="28"/>
  <c r="J42" i="28" s="1"/>
  <c r="H41" i="28"/>
  <c r="J41" i="28" s="1"/>
  <c r="H40" i="28"/>
  <c r="J40" i="28" s="1"/>
  <c r="H39" i="28"/>
  <c r="J39" i="28" s="1"/>
  <c r="H38" i="28"/>
  <c r="J38" i="28" s="1"/>
  <c r="H37" i="28"/>
  <c r="J37" i="28" s="1"/>
  <c r="H36" i="28"/>
  <c r="J36" i="28" s="1"/>
  <c r="H35" i="28"/>
  <c r="J35" i="28" s="1"/>
  <c r="H34" i="28"/>
  <c r="J34" i="28" s="1"/>
  <c r="H33" i="28"/>
  <c r="J33" i="28" s="1"/>
  <c r="H32" i="28"/>
  <c r="J32" i="28" s="1"/>
  <c r="H31" i="28"/>
  <c r="J31" i="28" s="1"/>
  <c r="H30" i="28"/>
  <c r="J30" i="28" s="1"/>
  <c r="H29" i="28"/>
  <c r="J29" i="28" s="1"/>
  <c r="H28" i="28"/>
  <c r="J28" i="28" s="1"/>
  <c r="H27" i="28"/>
  <c r="H26" i="28"/>
  <c r="H25" i="28"/>
  <c r="H24" i="28"/>
  <c r="J24" i="28" s="1"/>
  <c r="H23" i="28"/>
  <c r="J23" i="28" s="1"/>
  <c r="I21" i="28"/>
  <c r="J19" i="28"/>
  <c r="H19" i="28"/>
  <c r="H18" i="28"/>
  <c r="J18" i="28" s="1"/>
  <c r="H17" i="28"/>
  <c r="H16" i="28"/>
  <c r="J16" i="28" s="1"/>
  <c r="H15" i="28"/>
  <c r="J15" i="28" s="1"/>
  <c r="H14" i="28"/>
  <c r="H13" i="28"/>
  <c r="J13" i="28" s="1"/>
  <c r="J12" i="28"/>
  <c r="H12" i="28"/>
  <c r="H53" i="20"/>
  <c r="H6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53" i="28" l="1"/>
  <c r="H61" i="28"/>
  <c r="H21" i="28"/>
  <c r="H52" i="21"/>
  <c r="H55" i="21"/>
  <c r="H64" i="28" l="1"/>
  <c r="G6" i="28" s="1"/>
  <c r="K6" i="28" s="1"/>
  <c r="I61" i="27"/>
  <c r="H60" i="27"/>
  <c r="J60" i="27" s="1"/>
  <c r="H59" i="27"/>
  <c r="J59" i="27" s="1"/>
  <c r="J58" i="27"/>
  <c r="H58" i="27"/>
  <c r="H57" i="27"/>
  <c r="J57" i="27" s="1"/>
  <c r="H56" i="27"/>
  <c r="J56" i="27" s="1"/>
  <c r="I53" i="27"/>
  <c r="H52" i="27"/>
  <c r="J52" i="27" s="1"/>
  <c r="H49" i="27"/>
  <c r="J49" i="27" s="1"/>
  <c r="J48" i="27"/>
  <c r="H48" i="27"/>
  <c r="H47" i="27"/>
  <c r="J47" i="27" s="1"/>
  <c r="J46" i="27"/>
  <c r="H46" i="27"/>
  <c r="H45" i="27"/>
  <c r="J45" i="27" s="1"/>
  <c r="H44" i="27"/>
  <c r="J44" i="27" s="1"/>
  <c r="H43" i="27"/>
  <c r="J43" i="27" s="1"/>
  <c r="H42" i="27"/>
  <c r="J42" i="27" s="1"/>
  <c r="H41" i="27"/>
  <c r="J41" i="27" s="1"/>
  <c r="J40" i="27"/>
  <c r="H40" i="27"/>
  <c r="H39" i="27"/>
  <c r="J39" i="27" s="1"/>
  <c r="J38" i="27"/>
  <c r="H38" i="27"/>
  <c r="H37" i="27"/>
  <c r="J37" i="27" s="1"/>
  <c r="H36" i="27"/>
  <c r="J36" i="27" s="1"/>
  <c r="H35" i="27"/>
  <c r="J35" i="27" s="1"/>
  <c r="H34" i="27"/>
  <c r="J34" i="27" s="1"/>
  <c r="H33" i="27"/>
  <c r="J33" i="27" s="1"/>
  <c r="J32" i="27"/>
  <c r="H32" i="27"/>
  <c r="H31" i="27"/>
  <c r="J31" i="27" s="1"/>
  <c r="J30" i="27"/>
  <c r="H30" i="27"/>
  <c r="H29" i="27"/>
  <c r="J29" i="27" s="1"/>
  <c r="H28" i="27"/>
  <c r="J28" i="27" s="1"/>
  <c r="H27" i="27"/>
  <c r="H26" i="27"/>
  <c r="H25" i="27"/>
  <c r="H24" i="27"/>
  <c r="J23" i="27"/>
  <c r="H23" i="27"/>
  <c r="I21" i="27"/>
  <c r="I64" i="27" s="1"/>
  <c r="J6" i="27" s="1"/>
  <c r="H19" i="27"/>
  <c r="J19" i="27" s="1"/>
  <c r="H18" i="27"/>
  <c r="J18" i="27" s="1"/>
  <c r="H17" i="27"/>
  <c r="H16" i="27"/>
  <c r="J16" i="27" s="1"/>
  <c r="H15" i="27"/>
  <c r="J15" i="27" s="1"/>
  <c r="H14" i="27"/>
  <c r="H13" i="27"/>
  <c r="H12" i="27"/>
  <c r="J12" i="27" s="1"/>
  <c r="H23" i="21"/>
  <c r="I6" i="28" l="1"/>
  <c r="A4" i="28"/>
  <c r="H21" i="27"/>
  <c r="H53" i="27"/>
  <c r="H61" i="27"/>
  <c r="J13" i="27"/>
  <c r="J24" i="27"/>
  <c r="H64" i="27" l="1"/>
  <c r="G6" i="27" s="1"/>
  <c r="H15" i="20" l="1"/>
  <c r="A4" i="27" l="1"/>
  <c r="K6" i="27"/>
  <c r="I6" i="27"/>
  <c r="I60" i="21"/>
  <c r="H59" i="21"/>
  <c r="J59" i="21" s="1"/>
  <c r="H58" i="21"/>
  <c r="J58" i="21" s="1"/>
  <c r="H57" i="21"/>
  <c r="J57" i="21" s="1"/>
  <c r="H56" i="21"/>
  <c r="J56" i="21" s="1"/>
  <c r="I52" i="21"/>
  <c r="H51" i="21"/>
  <c r="J51" i="21" s="1"/>
  <c r="H48" i="21"/>
  <c r="J48" i="21" s="1"/>
  <c r="H47" i="21"/>
  <c r="J47" i="21" s="1"/>
  <c r="H46" i="21"/>
  <c r="J46" i="21" s="1"/>
  <c r="H45" i="21"/>
  <c r="J45" i="21" s="1"/>
  <c r="H44" i="21"/>
  <c r="J44" i="21" s="1"/>
  <c r="H43" i="21"/>
  <c r="J43" i="21" s="1"/>
  <c r="H42" i="21"/>
  <c r="J42" i="21" s="1"/>
  <c r="H41" i="21"/>
  <c r="J41" i="21" s="1"/>
  <c r="J40" i="21"/>
  <c r="J39" i="21"/>
  <c r="J38" i="21"/>
  <c r="J37" i="21"/>
  <c r="J36" i="21"/>
  <c r="J35" i="21"/>
  <c r="J34" i="21"/>
  <c r="J33" i="21"/>
  <c r="J32" i="21"/>
  <c r="J31" i="21"/>
  <c r="J29" i="21"/>
  <c r="J28" i="21"/>
  <c r="J27" i="21"/>
  <c r="I21" i="21"/>
  <c r="H19" i="21"/>
  <c r="J19" i="21" s="1"/>
  <c r="H18" i="21"/>
  <c r="J18" i="21" s="1"/>
  <c r="H17" i="21"/>
  <c r="H16" i="21"/>
  <c r="J16" i="21" s="1"/>
  <c r="H15" i="21"/>
  <c r="J15" i="21" s="1"/>
  <c r="H14" i="21"/>
  <c r="H13" i="21"/>
  <c r="J13" i="21" s="1"/>
  <c r="H12" i="21"/>
  <c r="J12" i="21" s="1"/>
  <c r="I61" i="20"/>
  <c r="H60" i="20"/>
  <c r="J60" i="20" s="1"/>
  <c r="H59" i="20"/>
  <c r="J59" i="20" s="1"/>
  <c r="J58" i="20"/>
  <c r="H58" i="20"/>
  <c r="H57" i="20"/>
  <c r="J57" i="20" s="1"/>
  <c r="H56" i="20"/>
  <c r="I53" i="20"/>
  <c r="H52" i="20"/>
  <c r="J52" i="20" s="1"/>
  <c r="H49" i="20"/>
  <c r="J49" i="20" s="1"/>
  <c r="H48" i="20"/>
  <c r="J48" i="20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J40" i="20"/>
  <c r="H40" i="20"/>
  <c r="H39" i="20"/>
  <c r="J39" i="20" s="1"/>
  <c r="H38" i="20"/>
  <c r="J38" i="20" s="1"/>
  <c r="H37" i="20"/>
  <c r="J37" i="20" s="1"/>
  <c r="H36" i="20"/>
  <c r="J36" i="20" s="1"/>
  <c r="H35" i="20"/>
  <c r="J35" i="20" s="1"/>
  <c r="H34" i="20"/>
  <c r="J34" i="20" s="1"/>
  <c r="H33" i="20"/>
  <c r="J33" i="20" s="1"/>
  <c r="J32" i="20"/>
  <c r="H32" i="20"/>
  <c r="H31" i="20"/>
  <c r="J31" i="20" s="1"/>
  <c r="H30" i="20"/>
  <c r="J30" i="20" s="1"/>
  <c r="H29" i="20"/>
  <c r="J29" i="20" s="1"/>
  <c r="H28" i="20"/>
  <c r="J28" i="20" s="1"/>
  <c r="H27" i="20"/>
  <c r="H26" i="20"/>
  <c r="H25" i="20"/>
  <c r="H24" i="20"/>
  <c r="H23" i="20"/>
  <c r="J23" i="20" s="1"/>
  <c r="I21" i="20"/>
  <c r="H19" i="20"/>
  <c r="J19" i="20" s="1"/>
  <c r="H18" i="20"/>
  <c r="J18" i="20" s="1"/>
  <c r="H17" i="20"/>
  <c r="H16" i="20"/>
  <c r="J16" i="20" s="1"/>
  <c r="J15" i="20"/>
  <c r="H14" i="20"/>
  <c r="H13" i="20"/>
  <c r="J13" i="20" s="1"/>
  <c r="H12" i="20"/>
  <c r="J12" i="20" s="1"/>
  <c r="J30" i="21" l="1"/>
  <c r="H61" i="20"/>
  <c r="I64" i="20"/>
  <c r="J6" i="20" s="1"/>
  <c r="I63" i="21"/>
  <c r="J6" i="21" s="1"/>
  <c r="H60" i="21"/>
  <c r="J56" i="20"/>
  <c r="J55" i="21"/>
  <c r="H21" i="21"/>
  <c r="H21" i="20"/>
  <c r="J24" i="20"/>
  <c r="H63" i="21" l="1"/>
  <c r="G6" i="21" s="1"/>
  <c r="H64" i="20"/>
  <c r="G6" i="20" s="1"/>
  <c r="K6" i="20" l="1"/>
  <c r="K6" i="21"/>
  <c r="I6" i="20"/>
  <c r="A4" i="20" l="1"/>
  <c r="I6" i="21"/>
  <c r="A4" i="21"/>
</calcChain>
</file>

<file path=xl/sharedStrings.xml><?xml version="1.0" encoding="utf-8"?>
<sst xmlns="http://schemas.openxmlformats.org/spreadsheetml/2006/main" count="201" uniqueCount="73">
  <si>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</si>
  <si>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</si>
  <si>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</si>
  <si>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</si>
  <si>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</si>
  <si>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</si>
  <si>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</si>
  <si>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</si>
  <si>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</si>
  <si>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</si>
  <si>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</si>
  <si>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</si>
  <si>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</si>
  <si>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</si>
  <si>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</si>
  <si>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</si>
  <si>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</si>
  <si>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</si>
  <si>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</si>
  <si>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</si>
  <si>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</si>
  <si>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</si>
  <si>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</si>
  <si>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</si>
  <si>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</si>
  <si>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</si>
  <si>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</si>
  <si>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</si>
  <si>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</si>
  <si>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</si>
  <si>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</si>
  <si>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</si>
  <si>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</si>
  <si>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</si>
  <si>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ML</t>
  </si>
  <si>
    <t>SELLADO DE JUNTA ENTRE PARED DE RAMPA Y PARQUEO</t>
  </si>
  <si>
    <t>SELLADOR POLIURETANO BLANCO SIKAFLEX CONSTRUCCIÓN. CODIGO 604949</t>
  </si>
  <si>
    <t>APLICADOR PARA MASILLA 3M SQUEEGEE</t>
  </si>
  <si>
    <t>MORTERO CEMENTICIO JUNTA GRIS SIKAQUICK 2500
CODIGO 50727382</t>
  </si>
  <si>
    <t>PISTOLA PARA ENMASILLAR 9 PULG.  SKU# 112804</t>
  </si>
  <si>
    <t>adi</t>
  </si>
  <si>
    <t>disco de diamante de 9plg</t>
  </si>
  <si>
    <t>RECUBRIMIENTO BASE COAT EXTERIOR GRIS 20 KG
CODIGO 21284082</t>
  </si>
  <si>
    <t xml:space="preserve">esponja </t>
  </si>
  <si>
    <t>ADI ROD 1 1/4´´</t>
  </si>
  <si>
    <t>4 ML por cada 1/4 de Sikadur</t>
  </si>
  <si>
    <t>ADHESIVO EPÓXICO PARA ANCLAJE GRIS SIKADUR 32 PRIMER N. CODIGO 18048882</t>
  </si>
  <si>
    <t>brocha de 3plg</t>
  </si>
  <si>
    <t>SELLADO DE JUNTAS DE PARED</t>
  </si>
  <si>
    <t>6 JUNTAS DE PARED DE 5 METROS</t>
  </si>
  <si>
    <t xml:space="preserve">TIRRO MULTIUSOS 2PLG X 50YDA ABRO
CODIGO 544634 </t>
  </si>
  <si>
    <t>SIKA - CURADOR PARA CONCRETO SIKA ANTISOL BLANCO GAL</t>
  </si>
  <si>
    <t>para juntas de 30mm, cartucho de 300ml rinde 0.65m</t>
  </si>
  <si>
    <t>lb wipe de tela</t>
  </si>
  <si>
    <t>IMPERMEABILIZANTE BLOQUEADOR DE AGUA PARA PAREDES BLANCO AQUALOCK. CODIGO 50185870</t>
  </si>
  <si>
    <t>CONCRETEADO DE 2 ESQUINAS DE PARED DE RAMPA</t>
  </si>
  <si>
    <t>2 ESQUINAS DE 1.8 MTS</t>
  </si>
  <si>
    <t>BOLSA DE CEMENTO</t>
  </si>
  <si>
    <t>SACO DE ARENA</t>
  </si>
  <si>
    <t>TABLA PINO RUSTICO DE 4 VARAS</t>
  </si>
  <si>
    <t>LB CLAVO CON CABEZA 2-1/2 PLG</t>
  </si>
  <si>
    <t>ESPONJA ALBAÑIL</t>
  </si>
  <si>
    <t>SIKA - MEJORADOR DE ADHERENCIA SIKA LATEX N 20 KG</t>
  </si>
  <si>
    <t>BROCHA DE 3 PLG</t>
  </si>
  <si>
    <t>PINTURA LATEX PARA USO EXTERIOR / INTERIOR ROJO LADRILLO EXCELLO LATEX. CODIGO 1633270</t>
  </si>
  <si>
    <t>CURVA DRENAJE PARA CANOA PVC LISO 4 PLG 90° GDO</t>
  </si>
  <si>
    <t>PEGAMENTO TANGIT</t>
  </si>
  <si>
    <t>DISCO DE CORTE DE 4 1/2PLG</t>
  </si>
  <si>
    <t>lb electrodo 3/32plg</t>
  </si>
  <si>
    <t>anticorrosivo gris 2000</t>
  </si>
  <si>
    <t>lija 80</t>
  </si>
  <si>
    <t>lija 150</t>
  </si>
  <si>
    <t>MODIFICACION DE 1 BAJADA PARA CANALETA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</si>
</sst>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$-440A]* #,##0_-;\-[$$-440A]* #,##0_-;_-[$$-440A]* &quot;-&quot;??_-;_-@_-"/>
    <numFmt numFmtId="166" formatCode="_-[$$-440A]* #,##0.00_-;\-[$$-440A]* #,##0.0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2" fillId="7" borderId="0" xfId="0" applyFont="1" applyFill="1" applyAlignment="1">
      <alignment horizontal="center" vertical="center" textRotation="255"/>
    </xf>
    <xf numFmtId="0" fontId="0" fillId="6" borderId="0" xfId="0" applyFill="1" applyAlignment="1"/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wrapText="1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755431</xdr:colOff>
      <xdr:row>66</xdr:row>
      <xdr:rowOff>65688</xdr:rowOff>
    </xdr:from>
    <xdr:to>
      <xdr:col>10</xdr:col>
      <xdr:colOff>250744</xdr:colOff>
      <xdr:row>83</xdr:row>
      <xdr:rowOff>124092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47AE21-EBE2-491E-9BD3-2EBF09341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603" y="17944222"/>
          <a:ext cx="7268589" cy="3496163"/>
        </a:xfrm>
        <a:prstGeom prst="rect">
          <a:avLst/>
        </a:prstGeom>
      </xdr:spPr>
    </xdr:pic>
    <xdr:clientData/>
  </xdr:twoCellAnchor>
  <xdr:twoCellAnchor editAs="oneCell">
    <xdr:from>
      <xdr:col>1</xdr:col>
      <xdr:colOff>350345</xdr:colOff>
      <xdr:row>62</xdr:row>
      <xdr:rowOff>131377</xdr:rowOff>
    </xdr:from>
    <xdr:to>
      <xdr:col>6</xdr:col>
      <xdr:colOff>32845</xdr:colOff>
      <xdr:row>84</xdr:row>
      <xdr:rowOff>54739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91BC2D-437B-4BCA-8E36-2B8789153E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114" t="4465" r="3457" b="2456"/>
        <a:stretch/>
      </xdr:blipFill>
      <xdr:spPr>
        <a:xfrm>
          <a:off x="4138448" y="14451722"/>
          <a:ext cx="5616466" cy="4565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186120</xdr:rowOff>
    </xdr:from>
    <xdr:to>
      <xdr:col>0</xdr:col>
      <xdr:colOff>3477110</xdr:colOff>
      <xdr:row>82</xdr:row>
      <xdr:rowOff>156938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69F26E7-DDEF-4253-98F1-9501F6316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29051"/>
          <a:ext cx="3477110" cy="3496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104776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A0649BF-FE16-43D7-A528-FEC530F98077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5718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B8CD-C76D-421D-A7ED-85822546F9F9}">
  <dimension ref="A1:O69"/>
  <sheetViews>
    <sheetView zoomScale="87" zoomScaleNormal="8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3" t="s">
        <v>35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7" t="s">
        <v>21</v>
      </c>
      <c r="B3" s="1"/>
      <c r="C3" s="28"/>
      <c r="D3" s="28"/>
      <c r="E3" s="28"/>
      <c r="F3" s="28"/>
      <c r="G3" s="28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6">
        <f>H6/A6</f>
        <v>62.927499999999995</v>
      </c>
      <c r="B4" s="38">
        <v>3884</v>
      </c>
      <c r="C4" s="28"/>
      <c r="D4" s="28"/>
      <c r="E4" s="28"/>
      <c r="F4" s="28"/>
      <c r="G4" s="54" t="s">
        <v>23</v>
      </c>
      <c r="H4" s="55"/>
      <c r="I4" s="56"/>
      <c r="J4" s="54" t="s">
        <v>24</v>
      </c>
      <c r="K4" s="56"/>
      <c r="L4" s="1"/>
      <c r="M4" s="1"/>
      <c r="N4" s="1"/>
      <c r="O4" s="1"/>
    </row>
    <row r="5" spans="1:15" ht="37.5" x14ac:dyDescent="0.25">
      <c r="A5" s="27" t="s">
        <v>34</v>
      </c>
      <c r="B5" s="39"/>
      <c r="C5" s="40"/>
      <c r="D5" s="40"/>
      <c r="E5" s="28"/>
      <c r="F5" s="28"/>
      <c r="G5" s="29" t="s">
        <v>25</v>
      </c>
      <c r="H5" s="30" t="s">
        <v>19</v>
      </c>
      <c r="I5" s="31" t="s">
        <v>26</v>
      </c>
      <c r="J5" s="32" t="s">
        <v>27</v>
      </c>
      <c r="K5" s="33" t="s">
        <v>28</v>
      </c>
      <c r="L5" s="1"/>
      <c r="M5" s="1"/>
      <c r="N5" s="1"/>
      <c r="O5" s="1"/>
    </row>
    <row r="6" spans="1:15" ht="16.5" thickBot="1" x14ac:dyDescent="0.3">
      <c r="A6" s="26">
        <v>28</v>
      </c>
      <c r="B6" s="38"/>
      <c r="C6" s="28"/>
      <c r="D6" s="28"/>
      <c r="E6" s="28"/>
      <c r="F6" s="28"/>
      <c r="G6" s="34">
        <f>H63</f>
        <v>1258.55</v>
      </c>
      <c r="H6" s="35">
        <f>(G6*1.4)</f>
        <v>1761.9699999999998</v>
      </c>
      <c r="I6" s="36">
        <f>H6-G6</f>
        <v>503.41999999999985</v>
      </c>
      <c r="J6" s="34">
        <f>I63</f>
        <v>0</v>
      </c>
      <c r="K6" s="36">
        <f>H6-ABS(J6)</f>
        <v>1761.9699999999998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18</v>
      </c>
      <c r="D9" s="58"/>
      <c r="E9" s="58"/>
      <c r="F9" s="58"/>
      <c r="G9" s="5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30</v>
      </c>
      <c r="B11" s="3"/>
      <c r="C11" s="3"/>
      <c r="D11" s="3"/>
      <c r="E11" s="3"/>
      <c r="F11" s="3"/>
      <c r="G11" s="3"/>
      <c r="H11" s="4"/>
      <c r="I11" s="4"/>
      <c r="J11" s="4"/>
      <c r="K11" s="60"/>
      <c r="L11" s="1"/>
      <c r="M11" s="1"/>
      <c r="N11" s="1"/>
      <c r="O11" s="1"/>
    </row>
    <row r="12" spans="1:15" x14ac:dyDescent="0.25">
      <c r="A12" s="4" t="s">
        <v>32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6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13</v>
      </c>
      <c r="E13" s="5">
        <v>5</v>
      </c>
      <c r="F13" s="5"/>
      <c r="G13" s="6"/>
      <c r="H13" s="7">
        <f>C13*D13*E13</f>
        <v>130</v>
      </c>
      <c r="I13" s="7">
        <v>0</v>
      </c>
      <c r="J13" s="8">
        <f>I13-H13</f>
        <v>-130</v>
      </c>
      <c r="K13" s="6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5</v>
      </c>
      <c r="F14" s="5"/>
      <c r="G14" s="6"/>
      <c r="H14" s="7">
        <f>C14*D14*E14</f>
        <v>75</v>
      </c>
      <c r="I14" s="7">
        <v>0</v>
      </c>
      <c r="J14" s="8"/>
      <c r="K14" s="60"/>
      <c r="L14" s="1"/>
      <c r="M14" s="1"/>
      <c r="N14" s="1"/>
      <c r="O14" s="1"/>
    </row>
    <row r="15" spans="1:15" ht="15" customHeight="1" x14ac:dyDescent="0.25">
      <c r="A15" s="14" t="s">
        <v>33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1.625</v>
      </c>
      <c r="E16" s="5">
        <v>5</v>
      </c>
      <c r="F16" s="5">
        <v>4</v>
      </c>
      <c r="G16" s="6"/>
      <c r="H16" s="7">
        <f>C16*D16*E16*F16</f>
        <v>65</v>
      </c>
      <c r="I16" s="7">
        <v>0</v>
      </c>
      <c r="J16" s="8">
        <f>I16-H16</f>
        <v>-65</v>
      </c>
      <c r="K16" s="60"/>
      <c r="L16" s="1"/>
      <c r="M16" s="1"/>
      <c r="N16" s="1"/>
      <c r="O16" s="1"/>
    </row>
    <row r="17" spans="1:15" x14ac:dyDescent="0.25">
      <c r="A17" s="14" t="s">
        <v>29</v>
      </c>
      <c r="B17" s="4"/>
      <c r="C17" s="5">
        <v>1</v>
      </c>
      <c r="D17" s="6">
        <v>1.88</v>
      </c>
      <c r="E17" s="5">
        <v>5</v>
      </c>
      <c r="F17" s="5">
        <v>3</v>
      </c>
      <c r="G17" s="6"/>
      <c r="H17" s="7">
        <f>C17*D17*E17*F17</f>
        <v>28.199999999999996</v>
      </c>
      <c r="I17" s="7">
        <v>0</v>
      </c>
      <c r="J17" s="8"/>
      <c r="K17" s="6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3</v>
      </c>
      <c r="D18" s="6">
        <v>5</v>
      </c>
      <c r="E18" s="5">
        <v>5</v>
      </c>
      <c r="F18" s="5"/>
      <c r="G18" s="6"/>
      <c r="H18" s="7">
        <f t="shared" ref="H18:H19" si="0">C18*D18*E18</f>
        <v>75</v>
      </c>
      <c r="I18" s="7">
        <v>0</v>
      </c>
      <c r="J18" s="8">
        <f t="shared" ref="J18:J19" si="1">I18-H18</f>
        <v>-75</v>
      </c>
      <c r="K18" s="6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6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6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373.2</v>
      </c>
      <c r="I21" s="9">
        <f>SUM(I12:I20)</f>
        <v>0</v>
      </c>
      <c r="J21" s="8"/>
      <c r="K21" s="60"/>
      <c r="L21" s="1"/>
      <c r="M21" s="1"/>
      <c r="N21" s="1"/>
      <c r="O21" s="1"/>
    </row>
    <row r="22" spans="1:15" x14ac:dyDescent="0.25">
      <c r="A22" s="3" t="s">
        <v>31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60"/>
      <c r="L22" s="1"/>
      <c r="M22" s="1"/>
      <c r="N22" s="1"/>
      <c r="O22" s="1"/>
    </row>
    <row r="23" spans="1:15" ht="31.5" x14ac:dyDescent="0.25">
      <c r="A23" s="14" t="s">
        <v>36</v>
      </c>
      <c r="B23" s="23"/>
      <c r="C23" s="21">
        <v>50</v>
      </c>
      <c r="D23" s="45">
        <v>9.5</v>
      </c>
      <c r="E23" s="6"/>
      <c r="F23" s="6"/>
      <c r="G23" s="6"/>
      <c r="H23" s="7">
        <f>C23*D23</f>
        <v>475</v>
      </c>
      <c r="I23" s="7">
        <v>0</v>
      </c>
      <c r="J23" s="8"/>
      <c r="K23" s="41"/>
      <c r="L23" s="1"/>
      <c r="M23" s="1"/>
      <c r="N23" s="1"/>
      <c r="O23" s="1"/>
    </row>
    <row r="24" spans="1:15" ht="25.5" customHeight="1" x14ac:dyDescent="0.25">
      <c r="A24" s="14" t="s">
        <v>37</v>
      </c>
      <c r="B24" s="24"/>
      <c r="C24" s="21">
        <v>2</v>
      </c>
      <c r="D24" s="45">
        <v>2</v>
      </c>
      <c r="E24" s="6"/>
      <c r="F24" s="6"/>
      <c r="G24" s="6"/>
      <c r="H24" s="7">
        <f t="shared" ref="H24:H40" si="2">C24*D24</f>
        <v>4</v>
      </c>
      <c r="I24" s="7">
        <v>0</v>
      </c>
      <c r="J24" s="8"/>
      <c r="K24" s="41"/>
      <c r="L24" s="1"/>
      <c r="M24" s="1"/>
      <c r="N24" s="1"/>
      <c r="O24" s="1"/>
    </row>
    <row r="25" spans="1:15" ht="45" customHeight="1" x14ac:dyDescent="0.25">
      <c r="A25" s="14" t="s">
        <v>38</v>
      </c>
      <c r="B25" s="23"/>
      <c r="C25" s="21">
        <v>2</v>
      </c>
      <c r="D25" s="45">
        <v>45.5</v>
      </c>
      <c r="E25" s="6"/>
      <c r="F25" s="6"/>
      <c r="G25" s="6"/>
      <c r="H25" s="7">
        <f t="shared" si="2"/>
        <v>91</v>
      </c>
      <c r="I25" s="7">
        <v>0</v>
      </c>
      <c r="J25" s="8"/>
      <c r="K25" s="41"/>
      <c r="L25" s="1"/>
      <c r="M25" s="1"/>
      <c r="N25" s="1"/>
      <c r="O25" s="1"/>
    </row>
    <row r="26" spans="1:15" ht="29.25" customHeight="1" x14ac:dyDescent="0.25">
      <c r="A26" s="47" t="s">
        <v>39</v>
      </c>
      <c r="B26" s="24"/>
      <c r="C26" s="21">
        <v>2</v>
      </c>
      <c r="D26" s="45">
        <v>7.95</v>
      </c>
      <c r="E26" s="6"/>
      <c r="F26" s="6"/>
      <c r="G26" s="6"/>
      <c r="H26" s="7">
        <f t="shared" si="2"/>
        <v>15.9</v>
      </c>
      <c r="I26" s="7">
        <v>0</v>
      </c>
      <c r="J26" s="8"/>
      <c r="K26" s="41"/>
      <c r="L26" s="1"/>
      <c r="M26" s="1"/>
      <c r="N26" s="1"/>
      <c r="O26" s="1"/>
    </row>
    <row r="27" spans="1:15" ht="27" customHeight="1" x14ac:dyDescent="0.25">
      <c r="A27" s="47" t="s">
        <v>44</v>
      </c>
      <c r="B27" s="24" t="s">
        <v>40</v>
      </c>
      <c r="C27" s="21">
        <v>30</v>
      </c>
      <c r="D27" s="45">
        <v>1.7</v>
      </c>
      <c r="E27" s="6"/>
      <c r="F27" s="6"/>
      <c r="G27" s="6"/>
      <c r="H27" s="7">
        <f t="shared" si="2"/>
        <v>51</v>
      </c>
      <c r="I27" s="7">
        <v>0</v>
      </c>
      <c r="J27" s="8">
        <f t="shared" ref="J27:J51" si="3">I27-H27</f>
        <v>-51</v>
      </c>
      <c r="K27" s="41"/>
      <c r="L27" s="1"/>
      <c r="M27" s="1"/>
      <c r="N27" s="1"/>
      <c r="O27" s="1"/>
    </row>
    <row r="28" spans="1:15" ht="27" customHeight="1" x14ac:dyDescent="0.25">
      <c r="A28" s="47" t="s">
        <v>41</v>
      </c>
      <c r="B28" s="24"/>
      <c r="C28" s="21">
        <v>2</v>
      </c>
      <c r="D28" s="45">
        <v>19</v>
      </c>
      <c r="E28" s="6"/>
      <c r="F28" s="6"/>
      <c r="G28" s="6"/>
      <c r="H28" s="7">
        <f t="shared" si="2"/>
        <v>38</v>
      </c>
      <c r="I28" s="7">
        <v>0</v>
      </c>
      <c r="J28" s="8">
        <f t="shared" si="3"/>
        <v>-38</v>
      </c>
      <c r="K28" s="41"/>
      <c r="L28" s="1"/>
      <c r="M28" s="1"/>
      <c r="N28" s="1"/>
      <c r="O28" s="1"/>
    </row>
    <row r="29" spans="1:15" ht="45" customHeight="1" x14ac:dyDescent="0.25">
      <c r="A29" s="14" t="s">
        <v>42</v>
      </c>
      <c r="B29" s="24"/>
      <c r="C29" s="21">
        <v>4</v>
      </c>
      <c r="D29" s="45">
        <v>8.5</v>
      </c>
      <c r="E29" s="6"/>
      <c r="F29" s="6"/>
      <c r="G29" s="6"/>
      <c r="H29" s="7">
        <f t="shared" si="2"/>
        <v>34</v>
      </c>
      <c r="I29" s="7">
        <v>0</v>
      </c>
      <c r="J29" s="8">
        <f t="shared" si="3"/>
        <v>-34</v>
      </c>
      <c r="K29" s="41"/>
      <c r="L29" s="1"/>
      <c r="M29" s="1"/>
      <c r="N29" s="1"/>
      <c r="O29" s="1"/>
    </row>
    <row r="30" spans="1:15" ht="23.25" customHeight="1" x14ac:dyDescent="0.25">
      <c r="A30" s="4" t="s">
        <v>43</v>
      </c>
      <c r="B30" s="24"/>
      <c r="C30" s="21">
        <v>4</v>
      </c>
      <c r="D30" s="45">
        <v>0.25</v>
      </c>
      <c r="E30" s="6"/>
      <c r="F30" s="6"/>
      <c r="G30" s="6"/>
      <c r="H30" s="7">
        <f t="shared" si="2"/>
        <v>1</v>
      </c>
      <c r="I30" s="7">
        <v>0</v>
      </c>
      <c r="J30" s="8">
        <f t="shared" si="3"/>
        <v>-1</v>
      </c>
      <c r="K30" s="41"/>
      <c r="L30" s="1"/>
      <c r="M30" s="1"/>
      <c r="N30" s="1"/>
      <c r="O30" s="1"/>
    </row>
    <row r="31" spans="1:15" x14ac:dyDescent="0.25">
      <c r="A31" s="14"/>
      <c r="B31" s="4"/>
      <c r="C31" s="21"/>
      <c r="D31" s="45"/>
      <c r="E31" s="6"/>
      <c r="F31" s="6"/>
      <c r="G31" s="6"/>
      <c r="H31" s="7">
        <f t="shared" si="2"/>
        <v>0</v>
      </c>
      <c r="I31" s="7">
        <v>0</v>
      </c>
      <c r="J31" s="8">
        <f t="shared" si="3"/>
        <v>0</v>
      </c>
      <c r="K31" s="41"/>
      <c r="L31" s="1"/>
      <c r="M31" s="1"/>
      <c r="N31" s="1"/>
      <c r="O31" s="1"/>
    </row>
    <row r="32" spans="1:15" ht="45" customHeight="1" x14ac:dyDescent="0.25">
      <c r="A32" s="14" t="s">
        <v>46</v>
      </c>
      <c r="B32" s="4" t="s">
        <v>45</v>
      </c>
      <c r="C32" s="21">
        <v>1</v>
      </c>
      <c r="D32" s="45">
        <v>56.5</v>
      </c>
      <c r="E32" s="6"/>
      <c r="F32" s="6"/>
      <c r="G32" s="6"/>
      <c r="H32" s="7">
        <f t="shared" si="2"/>
        <v>56.5</v>
      </c>
      <c r="I32" s="7">
        <v>0</v>
      </c>
      <c r="J32" s="8">
        <f t="shared" si="3"/>
        <v>-56.5</v>
      </c>
      <c r="K32" s="41"/>
      <c r="L32" s="1"/>
      <c r="M32" s="1"/>
      <c r="N32" s="1"/>
      <c r="O32" s="1"/>
    </row>
    <row r="33" spans="1:15" ht="30.75" customHeight="1" x14ac:dyDescent="0.25">
      <c r="A33" s="14" t="s">
        <v>47</v>
      </c>
      <c r="B33" s="4"/>
      <c r="C33" s="21">
        <v>4</v>
      </c>
      <c r="D33" s="45">
        <v>1</v>
      </c>
      <c r="E33" s="6"/>
      <c r="F33" s="6"/>
      <c r="G33" s="6"/>
      <c r="H33" s="7">
        <f t="shared" si="2"/>
        <v>4</v>
      </c>
      <c r="I33" s="7">
        <v>0</v>
      </c>
      <c r="J33" s="8">
        <f t="shared" si="3"/>
        <v>-4</v>
      </c>
      <c r="K33" s="41"/>
      <c r="L33" s="1"/>
      <c r="M33" s="1"/>
      <c r="N33" s="1"/>
      <c r="O33" s="1"/>
    </row>
    <row r="34" spans="1:15" ht="51" customHeight="1" x14ac:dyDescent="0.25">
      <c r="A34" s="14" t="s">
        <v>50</v>
      </c>
      <c r="B34" s="4"/>
      <c r="C34" s="21">
        <v>2</v>
      </c>
      <c r="D34" s="45">
        <v>2.5</v>
      </c>
      <c r="E34" s="6"/>
      <c r="F34" s="6"/>
      <c r="G34" s="6"/>
      <c r="H34" s="7">
        <f t="shared" si="2"/>
        <v>5</v>
      </c>
      <c r="I34" s="7">
        <v>0</v>
      </c>
      <c r="J34" s="8">
        <f t="shared" si="3"/>
        <v>-5</v>
      </c>
      <c r="K34" s="41"/>
      <c r="L34" s="1"/>
      <c r="M34" s="1"/>
      <c r="N34" s="1"/>
      <c r="O34" s="1"/>
    </row>
    <row r="35" spans="1:15" ht="42" customHeight="1" x14ac:dyDescent="0.25">
      <c r="A35" s="14" t="s">
        <v>51</v>
      </c>
      <c r="B35" s="4"/>
      <c r="C35" s="21">
        <v>1</v>
      </c>
      <c r="D35" s="45">
        <v>10.25</v>
      </c>
      <c r="E35" s="6"/>
      <c r="F35" s="6"/>
      <c r="G35" s="6"/>
      <c r="H35" s="7">
        <f t="shared" si="2"/>
        <v>10.25</v>
      </c>
      <c r="I35" s="7">
        <v>0</v>
      </c>
      <c r="J35" s="8">
        <f t="shared" si="3"/>
        <v>-10.25</v>
      </c>
      <c r="K35" s="41"/>
      <c r="L35" s="1"/>
      <c r="M35" s="1"/>
      <c r="N35" s="1"/>
      <c r="O35" s="1"/>
    </row>
    <row r="36" spans="1:15" ht="39.75" customHeight="1" x14ac:dyDescent="0.25">
      <c r="A36" s="14" t="s">
        <v>54</v>
      </c>
      <c r="B36" s="4"/>
      <c r="C36" s="21">
        <v>1</v>
      </c>
      <c r="D36" s="45">
        <v>39.700000000000003</v>
      </c>
      <c r="E36" s="6"/>
      <c r="F36" s="6"/>
      <c r="G36" s="6"/>
      <c r="H36" s="7">
        <f t="shared" si="2"/>
        <v>39.700000000000003</v>
      </c>
      <c r="I36" s="7">
        <v>0</v>
      </c>
      <c r="J36" s="8">
        <f t="shared" si="3"/>
        <v>-39.700000000000003</v>
      </c>
      <c r="K36" s="41"/>
      <c r="L36" s="1"/>
      <c r="M36" s="1"/>
      <c r="N36" s="1"/>
      <c r="O36" s="1"/>
    </row>
    <row r="37" spans="1:15" x14ac:dyDescent="0.25">
      <c r="A37" s="4"/>
      <c r="B37" s="4"/>
      <c r="C37" s="21"/>
      <c r="D37" s="45"/>
      <c r="E37" s="6"/>
      <c r="F37" s="6"/>
      <c r="G37" s="6"/>
      <c r="H37" s="7">
        <f t="shared" si="2"/>
        <v>0</v>
      </c>
      <c r="I37" s="7">
        <v>0</v>
      </c>
      <c r="J37" s="8">
        <f t="shared" si="3"/>
        <v>0</v>
      </c>
      <c r="K37" s="41"/>
      <c r="L37" s="1"/>
      <c r="M37" s="1"/>
      <c r="N37" s="1"/>
      <c r="O37" s="1"/>
    </row>
    <row r="38" spans="1:15" x14ac:dyDescent="0.25">
      <c r="A38" s="4"/>
      <c r="B38" s="4"/>
      <c r="C38" s="21"/>
      <c r="D38" s="45"/>
      <c r="E38" s="6"/>
      <c r="F38" s="6"/>
      <c r="G38" s="6"/>
      <c r="H38" s="7">
        <f t="shared" si="2"/>
        <v>0</v>
      </c>
      <c r="I38" s="7">
        <v>0</v>
      </c>
      <c r="J38" s="8">
        <f t="shared" si="3"/>
        <v>0</v>
      </c>
      <c r="K38" s="41"/>
      <c r="L38" s="1"/>
      <c r="M38" s="1"/>
      <c r="N38" s="1"/>
      <c r="O38" s="1"/>
    </row>
    <row r="39" spans="1:15" x14ac:dyDescent="0.25">
      <c r="A39" s="4"/>
      <c r="B39" s="4"/>
      <c r="C39" s="21"/>
      <c r="D39" s="45"/>
      <c r="E39" s="6"/>
      <c r="F39" s="6"/>
      <c r="G39" s="6"/>
      <c r="H39" s="7">
        <f t="shared" si="2"/>
        <v>0</v>
      </c>
      <c r="I39" s="7">
        <v>0</v>
      </c>
      <c r="J39" s="8">
        <f t="shared" si="3"/>
        <v>0</v>
      </c>
      <c r="K39" s="41"/>
      <c r="L39" s="1"/>
      <c r="M39" s="1"/>
      <c r="N39" s="1"/>
      <c r="O39" s="1"/>
    </row>
    <row r="40" spans="1:15" x14ac:dyDescent="0.25">
      <c r="A40" s="14"/>
      <c r="B40" s="4"/>
      <c r="C40" s="21"/>
      <c r="D40" s="45"/>
      <c r="E40" s="6"/>
      <c r="F40" s="6"/>
      <c r="G40" s="6"/>
      <c r="H40" s="7">
        <f t="shared" si="2"/>
        <v>0</v>
      </c>
      <c r="I40" s="7">
        <v>0</v>
      </c>
      <c r="J40" s="8">
        <f t="shared" si="3"/>
        <v>0</v>
      </c>
      <c r="K40" s="41"/>
      <c r="L40" s="1"/>
      <c r="M40" s="1"/>
      <c r="N40" s="1"/>
      <c r="O40" s="1"/>
    </row>
    <row r="41" spans="1:15" x14ac:dyDescent="0.25">
      <c r="A41" s="14"/>
      <c r="B41" s="4"/>
      <c r="C41" s="21"/>
      <c r="D41" s="45"/>
      <c r="E41" s="6"/>
      <c r="F41" s="6"/>
      <c r="G41" s="6"/>
      <c r="H41" s="7">
        <f t="shared" ref="H30:H51" si="4">C41*D41</f>
        <v>0</v>
      </c>
      <c r="I41" s="7">
        <v>0</v>
      </c>
      <c r="J41" s="8">
        <f t="shared" si="3"/>
        <v>0</v>
      </c>
      <c r="K41" s="41"/>
      <c r="L41" s="1"/>
      <c r="M41" s="1"/>
      <c r="N41" s="1"/>
      <c r="O41" s="1"/>
    </row>
    <row r="42" spans="1:15" x14ac:dyDescent="0.25">
      <c r="A42" s="14"/>
      <c r="B42" s="4"/>
      <c r="C42" s="21"/>
      <c r="D42" s="45"/>
      <c r="E42" s="6"/>
      <c r="F42" s="6"/>
      <c r="G42" s="6"/>
      <c r="H42" s="7">
        <f t="shared" si="4"/>
        <v>0</v>
      </c>
      <c r="I42" s="7">
        <v>0</v>
      </c>
      <c r="J42" s="8">
        <f t="shared" si="3"/>
        <v>0</v>
      </c>
      <c r="K42" s="41"/>
      <c r="L42" s="1"/>
      <c r="M42" s="1"/>
      <c r="N42" s="1"/>
      <c r="O42" s="1"/>
    </row>
    <row r="43" spans="1:15" x14ac:dyDescent="0.25">
      <c r="A43" s="14"/>
      <c r="B43" s="4"/>
      <c r="C43" s="21"/>
      <c r="D43" s="45"/>
      <c r="E43" s="6"/>
      <c r="F43" s="6"/>
      <c r="G43" s="6"/>
      <c r="H43" s="7">
        <f t="shared" si="4"/>
        <v>0</v>
      </c>
      <c r="I43" s="7">
        <v>0</v>
      </c>
      <c r="J43" s="8">
        <f t="shared" si="3"/>
        <v>0</v>
      </c>
      <c r="K43" s="41"/>
      <c r="L43" s="1"/>
      <c r="M43" s="1"/>
      <c r="N43" s="1"/>
      <c r="O43" s="1"/>
    </row>
    <row r="44" spans="1:15" x14ac:dyDescent="0.25">
      <c r="A44" s="14"/>
      <c r="B44" s="4"/>
      <c r="C44" s="21"/>
      <c r="D44" s="45"/>
      <c r="E44" s="6"/>
      <c r="F44" s="6"/>
      <c r="G44" s="6"/>
      <c r="H44" s="7">
        <f t="shared" si="4"/>
        <v>0</v>
      </c>
      <c r="I44" s="7">
        <v>0</v>
      </c>
      <c r="J44" s="8">
        <f t="shared" si="3"/>
        <v>0</v>
      </c>
      <c r="K44" s="41"/>
      <c r="L44" s="1"/>
      <c r="M44" s="1"/>
      <c r="N44" s="1"/>
      <c r="O44" s="1"/>
    </row>
    <row r="45" spans="1:15" x14ac:dyDescent="0.25">
      <c r="A45" s="14"/>
      <c r="B45" s="4"/>
      <c r="C45" s="21"/>
      <c r="D45" s="45"/>
      <c r="E45" s="6"/>
      <c r="F45" s="6"/>
      <c r="G45" s="6"/>
      <c r="H45" s="7">
        <f t="shared" si="4"/>
        <v>0</v>
      </c>
      <c r="I45" s="7">
        <v>0</v>
      </c>
      <c r="J45" s="8">
        <f t="shared" si="3"/>
        <v>0</v>
      </c>
      <c r="K45" s="41"/>
      <c r="L45" s="1"/>
      <c r="M45" s="1"/>
      <c r="N45" s="1"/>
      <c r="O45" s="1"/>
    </row>
    <row r="46" spans="1:15" x14ac:dyDescent="0.25">
      <c r="A46" s="14"/>
      <c r="B46" s="4"/>
      <c r="C46" s="21"/>
      <c r="D46" s="45"/>
      <c r="E46" s="6"/>
      <c r="F46" s="6"/>
      <c r="G46" s="6"/>
      <c r="H46" s="7">
        <f t="shared" si="4"/>
        <v>0</v>
      </c>
      <c r="I46" s="7">
        <v>0</v>
      </c>
      <c r="J46" s="8">
        <f t="shared" si="3"/>
        <v>0</v>
      </c>
      <c r="K46" s="41"/>
      <c r="L46" s="1"/>
      <c r="M46" s="1"/>
      <c r="N46" s="1"/>
      <c r="O46" s="1"/>
    </row>
    <row r="47" spans="1:15" x14ac:dyDescent="0.25">
      <c r="A47" s="4"/>
      <c r="B47" s="4"/>
      <c r="C47" s="21"/>
      <c r="D47" s="45"/>
      <c r="E47" s="6"/>
      <c r="F47" s="6"/>
      <c r="G47" s="6"/>
      <c r="H47" s="7">
        <f t="shared" si="4"/>
        <v>0</v>
      </c>
      <c r="I47" s="7">
        <v>0</v>
      </c>
      <c r="J47" s="8">
        <f t="shared" si="3"/>
        <v>0</v>
      </c>
      <c r="K47" s="41"/>
      <c r="L47" s="1"/>
      <c r="M47" s="1"/>
      <c r="N47" s="1"/>
      <c r="O47" s="1"/>
    </row>
    <row r="48" spans="1:15" x14ac:dyDescent="0.25">
      <c r="A48" s="14"/>
      <c r="B48" s="4"/>
      <c r="C48" s="21"/>
      <c r="D48" s="45"/>
      <c r="E48" s="6"/>
      <c r="F48" s="6"/>
      <c r="G48" s="6"/>
      <c r="H48" s="7">
        <f t="shared" si="4"/>
        <v>0</v>
      </c>
      <c r="I48" s="7">
        <v>0</v>
      </c>
      <c r="J48" s="8">
        <f t="shared" si="3"/>
        <v>0</v>
      </c>
      <c r="K48" s="41"/>
      <c r="L48" s="1"/>
      <c r="M48" s="1"/>
      <c r="N48" s="1"/>
      <c r="O48" s="1"/>
    </row>
    <row r="49" spans="1:15" x14ac:dyDescent="0.25">
      <c r="A49" s="4"/>
      <c r="B49" s="4"/>
      <c r="C49" s="21"/>
      <c r="D49" s="45"/>
      <c r="E49" s="6"/>
      <c r="F49" s="6"/>
      <c r="G49" s="6"/>
      <c r="H49" s="7">
        <v>0</v>
      </c>
      <c r="I49" s="7">
        <v>0</v>
      </c>
      <c r="J49" s="8"/>
      <c r="K49" s="41"/>
      <c r="L49" s="1"/>
      <c r="M49" s="1"/>
      <c r="N49" s="1"/>
      <c r="O49" s="1"/>
    </row>
    <row r="50" spans="1:15" x14ac:dyDescent="0.25">
      <c r="A50" s="4"/>
      <c r="B50" s="4"/>
      <c r="C50" s="21"/>
      <c r="D50" s="45"/>
      <c r="E50" s="6"/>
      <c r="F50" s="6"/>
      <c r="G50" s="6"/>
      <c r="H50" s="7">
        <v>0</v>
      </c>
      <c r="I50" s="7">
        <v>0</v>
      </c>
      <c r="J50" s="8"/>
      <c r="K50" s="41"/>
      <c r="L50" s="1"/>
      <c r="M50" s="1"/>
      <c r="N50" s="1"/>
      <c r="O50" s="1"/>
    </row>
    <row r="51" spans="1:15" x14ac:dyDescent="0.25">
      <c r="A51" s="4"/>
      <c r="B51" s="4"/>
      <c r="C51" s="21"/>
      <c r="D51" s="45"/>
      <c r="E51" s="6"/>
      <c r="F51" s="6"/>
      <c r="G51" s="6"/>
      <c r="H51" s="7">
        <f t="shared" si="4"/>
        <v>0</v>
      </c>
      <c r="I51" s="7">
        <v>0</v>
      </c>
      <c r="J51" s="8">
        <f t="shared" si="3"/>
        <v>0</v>
      </c>
      <c r="K51" s="41"/>
      <c r="L51" s="1"/>
      <c r="M51" s="1"/>
      <c r="N51" s="1"/>
      <c r="O51" s="1"/>
    </row>
    <row r="52" spans="1:15" x14ac:dyDescent="0.25">
      <c r="A52" s="4"/>
      <c r="B52" s="4"/>
      <c r="C52" s="4"/>
      <c r="D52" s="4"/>
      <c r="E52" s="4"/>
      <c r="F52" s="4"/>
      <c r="G52" s="4"/>
      <c r="H52" s="11">
        <f>SUM(H23:H51)</f>
        <v>825.35</v>
      </c>
      <c r="I52" s="11">
        <f>SUM(I23:I51)</f>
        <v>0</v>
      </c>
      <c r="J52" s="4"/>
      <c r="K52" s="41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8"/>
      <c r="I53" s="8"/>
      <c r="J53" s="4"/>
      <c r="K53" s="41"/>
      <c r="L53" s="1"/>
      <c r="M53" s="1"/>
      <c r="N53" s="1"/>
      <c r="O53" s="1"/>
    </row>
    <row r="54" spans="1:15" ht="31.5" x14ac:dyDescent="0.25">
      <c r="A54" s="3" t="s">
        <v>14</v>
      </c>
      <c r="B54" s="3"/>
      <c r="C54" s="18" t="s">
        <v>15</v>
      </c>
      <c r="D54" s="19" t="s">
        <v>13</v>
      </c>
      <c r="E54" s="19" t="s">
        <v>16</v>
      </c>
      <c r="F54" s="19" t="s">
        <v>8</v>
      </c>
      <c r="G54" s="4"/>
      <c r="H54" s="8"/>
      <c r="I54" s="8"/>
      <c r="J54" s="4"/>
      <c r="K54" s="41"/>
      <c r="L54" s="1"/>
      <c r="M54" s="1"/>
      <c r="N54" s="1"/>
      <c r="O54" s="1"/>
    </row>
    <row r="55" spans="1:15" x14ac:dyDescent="0.25">
      <c r="A55" s="4"/>
      <c r="B55" s="4"/>
      <c r="C55" s="21">
        <v>75</v>
      </c>
      <c r="D55" s="6">
        <v>4</v>
      </c>
      <c r="E55" s="6">
        <v>0.04</v>
      </c>
      <c r="F55" s="21">
        <v>5</v>
      </c>
      <c r="G55" s="6"/>
      <c r="H55" s="7">
        <f>C55*D55*E55*F55</f>
        <v>60</v>
      </c>
      <c r="I55" s="7">
        <v>0</v>
      </c>
      <c r="J55" s="8">
        <f>I55-H55</f>
        <v>-60</v>
      </c>
      <c r="K55" s="41"/>
      <c r="L55" s="1"/>
      <c r="M55" s="1"/>
      <c r="N55" s="1"/>
      <c r="O55" s="1"/>
    </row>
    <row r="56" spans="1:15" x14ac:dyDescent="0.25">
      <c r="A56" s="4" t="s">
        <v>20</v>
      </c>
      <c r="B56" s="4"/>
      <c r="C56" s="21"/>
      <c r="D56" s="6"/>
      <c r="E56" s="6"/>
      <c r="F56" s="21"/>
      <c r="G56" s="6"/>
      <c r="H56" s="7">
        <f>C56*D56*E56*F56</f>
        <v>0</v>
      </c>
      <c r="I56" s="7">
        <v>0</v>
      </c>
      <c r="J56" s="8">
        <f>I56-H56</f>
        <v>0</v>
      </c>
      <c r="K56" s="41"/>
      <c r="L56" s="1"/>
      <c r="M56" s="1"/>
      <c r="N56" s="1"/>
      <c r="O56" s="1"/>
    </row>
    <row r="57" spans="1:15" x14ac:dyDescent="0.25">
      <c r="A57" s="4"/>
      <c r="B57" s="4"/>
      <c r="C57" s="21"/>
      <c r="D57" s="6"/>
      <c r="E57" s="6"/>
      <c r="F57" s="21"/>
      <c r="G57" s="6"/>
      <c r="H57" s="7">
        <f t="shared" ref="H57:H59" si="5">C57*D57*E57*F57</f>
        <v>0</v>
      </c>
      <c r="I57" s="7">
        <v>0</v>
      </c>
      <c r="J57" s="8">
        <f t="shared" ref="J57:J59" si="6">I57-H57</f>
        <v>0</v>
      </c>
      <c r="K57" s="41"/>
      <c r="L57" s="1"/>
      <c r="M57" s="1"/>
      <c r="N57" s="1"/>
      <c r="O57" s="1"/>
    </row>
    <row r="58" spans="1:15" x14ac:dyDescent="0.25">
      <c r="A58" s="4"/>
      <c r="B58" s="4"/>
      <c r="C58" s="21"/>
      <c r="D58" s="6"/>
      <c r="E58" s="6"/>
      <c r="F58" s="21"/>
      <c r="G58" s="6"/>
      <c r="H58" s="7">
        <f t="shared" si="5"/>
        <v>0</v>
      </c>
      <c r="I58" s="7">
        <v>0</v>
      </c>
      <c r="J58" s="8">
        <f t="shared" si="6"/>
        <v>0</v>
      </c>
      <c r="K58" s="41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si="5"/>
        <v>0</v>
      </c>
      <c r="I59" s="7">
        <v>0</v>
      </c>
      <c r="J59" s="8">
        <f t="shared" si="6"/>
        <v>0</v>
      </c>
      <c r="K59" s="41"/>
      <c r="L59" s="1"/>
      <c r="M59" s="1"/>
      <c r="N59" s="1"/>
      <c r="O59" s="1"/>
    </row>
    <row r="60" spans="1:15" x14ac:dyDescent="0.25">
      <c r="A60" s="4"/>
      <c r="B60" s="4"/>
      <c r="C60" s="4"/>
      <c r="D60" s="4"/>
      <c r="E60" s="4"/>
      <c r="F60" s="4"/>
      <c r="G60" s="4"/>
      <c r="H60" s="11">
        <f>SUM(H55:H59)</f>
        <v>60</v>
      </c>
      <c r="I60" s="11">
        <f>SUM(I55:I59)</f>
        <v>0</v>
      </c>
      <c r="J60" s="4"/>
      <c r="K60" s="41"/>
      <c r="L60" s="1"/>
      <c r="M60" s="1"/>
      <c r="N60" s="1"/>
      <c r="O60" s="1"/>
    </row>
    <row r="61" spans="1:15" x14ac:dyDescent="0.25">
      <c r="A61" s="4"/>
      <c r="B61" s="4"/>
      <c r="C61" s="4"/>
      <c r="D61" s="4"/>
      <c r="E61" s="4"/>
      <c r="F61" s="4"/>
      <c r="G61" s="4"/>
      <c r="H61" s="8"/>
      <c r="I61" s="8"/>
      <c r="J61" s="4"/>
      <c r="K61" s="41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41"/>
      <c r="L62" s="1"/>
      <c r="M62" s="1"/>
      <c r="N62" s="1"/>
      <c r="O62" s="1"/>
    </row>
    <row r="63" spans="1:15" ht="18.75" x14ac:dyDescent="0.3">
      <c r="A63" s="12" t="s">
        <v>1</v>
      </c>
      <c r="B63" s="12"/>
      <c r="C63" s="12"/>
      <c r="D63" s="12"/>
      <c r="E63" s="12"/>
      <c r="F63" s="12"/>
      <c r="G63" s="12"/>
      <c r="H63" s="13">
        <f>SUM(H60,H52,H21)</f>
        <v>1258.55</v>
      </c>
      <c r="I63" s="13">
        <f>SUM(I60,I52,I21)</f>
        <v>0</v>
      </c>
      <c r="J63" s="12"/>
      <c r="K63" s="1"/>
      <c r="L63" s="1"/>
      <c r="M63" s="1"/>
      <c r="N63" s="1"/>
    </row>
    <row r="64" spans="1:15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1"/>
      <c r="M64" s="1"/>
      <c r="N64" s="1"/>
    </row>
    <row r="65" spans="1:14" ht="23.1" customHeight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1"/>
      <c r="M65" s="1"/>
      <c r="N65" s="1"/>
    </row>
    <row r="66" spans="1:14" ht="23.1" customHeigh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1"/>
      <c r="M66" s="1"/>
      <c r="N66" s="1"/>
    </row>
    <row r="67" spans="1:14" ht="23.1" customHeigh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9" spans="1:14" x14ac:dyDescent="0.25">
      <c r="B69" s="25"/>
    </row>
  </sheetData>
  <mergeCells count="6">
    <mergeCell ref="A64:K67"/>
    <mergeCell ref="A1:K1"/>
    <mergeCell ref="G4:I4"/>
    <mergeCell ref="J4:K4"/>
    <mergeCell ref="C9:G9"/>
    <mergeCell ref="K11:K22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F5C-957C-4F81-AFB7-3A2FF9A84B5A}">
  <dimension ref="A1:O70"/>
  <sheetViews>
    <sheetView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6" max="6" width="12.375" bestFit="1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3" t="s">
        <v>48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"/>
      <c r="M1" s="1"/>
      <c r="N1" s="1"/>
      <c r="O1" s="1"/>
    </row>
    <row r="2" spans="1:15" x14ac:dyDescent="0.25">
      <c r="A2" s="1"/>
      <c r="B2" s="4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7" t="s">
        <v>21</v>
      </c>
      <c r="B3" s="50"/>
      <c r="C3" s="1" t="s">
        <v>49</v>
      </c>
      <c r="D3" s="1"/>
      <c r="E3" s="1"/>
      <c r="F3" s="1"/>
      <c r="G3" s="28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7">
        <f>H6/A6</f>
        <v>33.971933333333332</v>
      </c>
      <c r="B4" s="50"/>
      <c r="C4" s="1"/>
      <c r="D4" s="1"/>
      <c r="E4" s="1"/>
      <c r="F4" s="1"/>
      <c r="G4" s="54" t="s">
        <v>23</v>
      </c>
      <c r="H4" s="55"/>
      <c r="I4" s="56"/>
      <c r="J4" s="54" t="s">
        <v>24</v>
      </c>
      <c r="K4" s="56"/>
      <c r="L4" s="1"/>
      <c r="M4" s="1"/>
      <c r="N4" s="1"/>
      <c r="O4" s="1"/>
    </row>
    <row r="5" spans="1:15" ht="47.25" customHeight="1" x14ac:dyDescent="0.25">
      <c r="A5" s="27" t="s">
        <v>34</v>
      </c>
      <c r="B5" s="39"/>
      <c r="C5" s="1"/>
      <c r="D5" s="1"/>
      <c r="E5" s="1"/>
      <c r="F5" s="1"/>
      <c r="G5" s="29" t="s">
        <v>25</v>
      </c>
      <c r="H5" s="30" t="s">
        <v>19</v>
      </c>
      <c r="I5" s="31" t="s">
        <v>26</v>
      </c>
      <c r="J5" s="32" t="s">
        <v>27</v>
      </c>
      <c r="K5" s="33" t="s">
        <v>28</v>
      </c>
      <c r="L5" s="1"/>
      <c r="M5" s="1"/>
      <c r="N5" s="1"/>
      <c r="O5" s="1"/>
    </row>
    <row r="6" spans="1:15" ht="16.5" thickBot="1" x14ac:dyDescent="0.3">
      <c r="A6" s="26">
        <v>30</v>
      </c>
      <c r="B6" s="38"/>
      <c r="C6" s="28"/>
      <c r="D6" s="28"/>
      <c r="E6" s="28"/>
      <c r="F6" s="28"/>
      <c r="G6" s="34">
        <f>H64</f>
        <v>727.97</v>
      </c>
      <c r="H6" s="35">
        <f>(G6*1.4)</f>
        <v>1019.158</v>
      </c>
      <c r="I6" s="36">
        <f>H6-G6</f>
        <v>291.18799999999999</v>
      </c>
      <c r="J6" s="34">
        <f>I64</f>
        <v>0</v>
      </c>
      <c r="K6" s="36">
        <f>H6-ABS(J6)</f>
        <v>1019.158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18</v>
      </c>
      <c r="D9" s="58"/>
      <c r="E9" s="58"/>
      <c r="F9" s="58"/>
      <c r="G9" s="5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18.7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30</v>
      </c>
      <c r="B11" s="3"/>
      <c r="C11" s="3"/>
      <c r="D11" s="3"/>
      <c r="E11" s="3"/>
      <c r="F11" s="3"/>
      <c r="G11" s="3"/>
      <c r="H11" s="4"/>
      <c r="I11" s="4"/>
      <c r="J11" s="4"/>
      <c r="K11" s="60"/>
      <c r="L11" s="1"/>
      <c r="M11" s="1"/>
      <c r="N11" s="1"/>
      <c r="O11" s="1"/>
    </row>
    <row r="12" spans="1:15" x14ac:dyDescent="0.25">
      <c r="A12" s="4" t="s">
        <v>32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6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3</v>
      </c>
      <c r="F13" s="5"/>
      <c r="G13" s="6"/>
      <c r="H13" s="7">
        <f>C13*D13*E13</f>
        <v>36</v>
      </c>
      <c r="I13" s="7">
        <v>0</v>
      </c>
      <c r="J13" s="8">
        <f>I13-H13</f>
        <v>-36</v>
      </c>
      <c r="K13" s="6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3</v>
      </c>
      <c r="F14" s="5"/>
      <c r="G14" s="6"/>
      <c r="H14" s="7">
        <f>C14*D14*E14</f>
        <v>45</v>
      </c>
      <c r="I14" s="7">
        <v>0</v>
      </c>
      <c r="K14" s="60"/>
      <c r="L14" s="1"/>
      <c r="M14" s="1"/>
      <c r="N14" s="1"/>
      <c r="O14" s="1"/>
    </row>
    <row r="15" spans="1:15" ht="15" customHeight="1" x14ac:dyDescent="0.25">
      <c r="A15" s="14" t="s">
        <v>33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3</v>
      </c>
      <c r="F16" s="5">
        <v>4</v>
      </c>
      <c r="G16" s="6"/>
      <c r="H16" s="7">
        <f>C16*D16*E16*F16</f>
        <v>18</v>
      </c>
      <c r="I16" s="7">
        <v>0</v>
      </c>
      <c r="J16" s="8">
        <f>I16-H16</f>
        <v>-18</v>
      </c>
      <c r="K16" s="60"/>
      <c r="L16" s="1"/>
      <c r="M16" s="1"/>
      <c r="N16" s="1"/>
      <c r="O16" s="1"/>
    </row>
    <row r="17" spans="1:15" x14ac:dyDescent="0.25">
      <c r="A17" s="14" t="s">
        <v>29</v>
      </c>
      <c r="B17" s="4"/>
      <c r="C17" s="5">
        <v>1</v>
      </c>
      <c r="D17" s="6">
        <v>1.88</v>
      </c>
      <c r="E17" s="5">
        <v>3</v>
      </c>
      <c r="F17" s="5">
        <v>3</v>
      </c>
      <c r="G17" s="6"/>
      <c r="H17" s="7">
        <f>C17*D17*E17*F17</f>
        <v>16.919999999999998</v>
      </c>
      <c r="I17" s="7">
        <v>0</v>
      </c>
      <c r="J17" s="8"/>
      <c r="K17" s="6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3</v>
      </c>
      <c r="F18" s="5"/>
      <c r="G18" s="6"/>
      <c r="H18" s="7">
        <f t="shared" ref="H18:H19" si="0">C18*D18*E18</f>
        <v>15</v>
      </c>
      <c r="I18" s="7">
        <v>0</v>
      </c>
      <c r="J18" s="8">
        <f t="shared" ref="J18:J19" si="1">I18-H18</f>
        <v>-15</v>
      </c>
      <c r="K18" s="6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6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6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130.92000000000002</v>
      </c>
      <c r="I21" s="9">
        <f>SUM(I12:I20)</f>
        <v>0</v>
      </c>
      <c r="J21" s="8"/>
      <c r="K21" s="60"/>
      <c r="L21" s="1"/>
      <c r="M21" s="1"/>
      <c r="N21" s="1"/>
      <c r="O21" s="1"/>
    </row>
    <row r="22" spans="1:15" x14ac:dyDescent="0.25">
      <c r="A22" s="3" t="s">
        <v>31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60"/>
      <c r="L22" s="1"/>
      <c r="M22" s="1"/>
      <c r="N22" s="1"/>
      <c r="O22" s="1"/>
    </row>
    <row r="23" spans="1:15" x14ac:dyDescent="0.25">
      <c r="A23" s="42"/>
      <c r="B23" s="23"/>
      <c r="C23" s="43"/>
      <c r="D23" s="44"/>
      <c r="E23" s="5"/>
      <c r="F23" s="6"/>
      <c r="G23" s="6"/>
      <c r="H23" s="7">
        <f>C23*D23</f>
        <v>0</v>
      </c>
      <c r="I23" s="7">
        <v>0</v>
      </c>
      <c r="J23" s="8">
        <f>I23-H23</f>
        <v>0</v>
      </c>
      <c r="K23" s="60"/>
      <c r="L23" s="1"/>
      <c r="M23" s="1"/>
      <c r="N23" s="1"/>
      <c r="O23" s="1"/>
    </row>
    <row r="24" spans="1:15" ht="31.5" x14ac:dyDescent="0.25">
      <c r="A24" s="14" t="s">
        <v>36</v>
      </c>
      <c r="B24" s="61" t="s">
        <v>52</v>
      </c>
      <c r="C24" s="21">
        <v>48</v>
      </c>
      <c r="D24" s="45">
        <v>9.5</v>
      </c>
      <c r="E24" s="6"/>
      <c r="F24" s="6"/>
      <c r="G24" s="6"/>
      <c r="H24" s="7">
        <f>C24*D24</f>
        <v>456</v>
      </c>
      <c r="I24" s="7">
        <v>0</v>
      </c>
      <c r="J24" s="8">
        <f t="shared" ref="J24:J52" si="2">I24-H24</f>
        <v>-456</v>
      </c>
      <c r="K24" s="48"/>
      <c r="L24" s="1"/>
      <c r="M24" s="1"/>
      <c r="N24" s="1"/>
      <c r="O24" s="1"/>
    </row>
    <row r="25" spans="1:15" ht="21.75" customHeight="1" x14ac:dyDescent="0.25">
      <c r="A25" s="14" t="s">
        <v>37</v>
      </c>
      <c r="B25" s="24"/>
      <c r="C25" s="21">
        <v>4</v>
      </c>
      <c r="D25" s="45">
        <v>2</v>
      </c>
      <c r="E25" s="6"/>
      <c r="F25" s="6"/>
      <c r="G25" s="6"/>
      <c r="H25" s="7">
        <f t="shared" ref="H25:H52" si="3">C25*D25</f>
        <v>8</v>
      </c>
      <c r="I25" s="7">
        <v>0</v>
      </c>
      <c r="J25" s="8"/>
      <c r="K25" s="48"/>
      <c r="L25" s="1"/>
      <c r="M25" s="1"/>
      <c r="N25" s="1"/>
      <c r="O25" s="1"/>
    </row>
    <row r="26" spans="1:15" ht="22.5" customHeight="1" x14ac:dyDescent="0.25">
      <c r="A26" s="47" t="s">
        <v>44</v>
      </c>
      <c r="B26" s="24" t="s">
        <v>40</v>
      </c>
      <c r="C26" s="21">
        <v>34</v>
      </c>
      <c r="D26" s="45">
        <v>1.7</v>
      </c>
      <c r="E26" s="6"/>
      <c r="F26" s="6"/>
      <c r="G26" s="6"/>
      <c r="H26" s="7">
        <f t="shared" si="3"/>
        <v>57.8</v>
      </c>
      <c r="I26" s="7">
        <v>0</v>
      </c>
      <c r="J26" s="8"/>
      <c r="K26" s="48"/>
      <c r="L26" s="1"/>
      <c r="M26" s="1"/>
      <c r="N26" s="1"/>
      <c r="O26" s="1"/>
    </row>
    <row r="27" spans="1:15" ht="27" customHeight="1" x14ac:dyDescent="0.25">
      <c r="A27" s="47" t="s">
        <v>41</v>
      </c>
      <c r="B27" s="24"/>
      <c r="C27" s="21">
        <v>1</v>
      </c>
      <c r="D27" s="45">
        <v>19</v>
      </c>
      <c r="E27" s="6"/>
      <c r="F27" s="6"/>
      <c r="G27" s="6"/>
      <c r="H27" s="7">
        <f t="shared" si="3"/>
        <v>19</v>
      </c>
      <c r="I27" s="7">
        <v>0</v>
      </c>
      <c r="J27" s="8"/>
      <c r="K27" s="48"/>
      <c r="L27" s="1"/>
      <c r="M27" s="1"/>
      <c r="N27" s="1"/>
      <c r="O27" s="1"/>
    </row>
    <row r="28" spans="1:15" ht="41.25" customHeight="1" x14ac:dyDescent="0.25">
      <c r="A28" s="14" t="s">
        <v>50</v>
      </c>
      <c r="B28" s="4"/>
      <c r="C28" s="21">
        <v>2</v>
      </c>
      <c r="D28" s="45">
        <v>2.5</v>
      </c>
      <c r="E28" s="6"/>
      <c r="F28" s="6"/>
      <c r="G28" s="6"/>
      <c r="H28" s="7">
        <f t="shared" si="3"/>
        <v>5</v>
      </c>
      <c r="I28" s="7">
        <v>0</v>
      </c>
      <c r="J28" s="8">
        <f t="shared" si="2"/>
        <v>-5</v>
      </c>
      <c r="K28" s="48"/>
      <c r="L28" s="1"/>
      <c r="M28" s="1"/>
      <c r="N28" s="1"/>
      <c r="O28" s="1"/>
    </row>
    <row r="29" spans="1:15" ht="28.5" customHeight="1" x14ac:dyDescent="0.25">
      <c r="A29" s="14" t="s">
        <v>53</v>
      </c>
      <c r="B29" s="23"/>
      <c r="C29" s="43">
        <v>5</v>
      </c>
      <c r="D29" s="44">
        <v>0.65</v>
      </c>
      <c r="E29" s="6"/>
      <c r="F29" s="6"/>
      <c r="G29" s="6"/>
      <c r="H29" s="7">
        <f t="shared" si="3"/>
        <v>3.25</v>
      </c>
      <c r="I29" s="7">
        <v>0</v>
      </c>
      <c r="J29" s="8">
        <f t="shared" si="2"/>
        <v>-3.25</v>
      </c>
      <c r="K29" s="48"/>
      <c r="L29" s="1"/>
      <c r="M29" s="1"/>
      <c r="N29" s="1"/>
      <c r="O29" s="1"/>
    </row>
    <row r="30" spans="1:15" x14ac:dyDescent="0.25">
      <c r="A30" s="14"/>
      <c r="B30" s="24"/>
      <c r="C30" s="21"/>
      <c r="D30" s="45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48"/>
      <c r="L30" s="1"/>
      <c r="M30" s="1"/>
      <c r="N30" s="1"/>
      <c r="O30" s="1"/>
    </row>
    <row r="31" spans="1:15" x14ac:dyDescent="0.25">
      <c r="A31" s="4"/>
      <c r="B31" s="24"/>
      <c r="C31" s="43"/>
      <c r="D31" s="44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48"/>
      <c r="L31" s="1"/>
      <c r="M31" s="1"/>
      <c r="N31" s="1"/>
      <c r="O31" s="1"/>
    </row>
    <row r="32" spans="1:15" x14ac:dyDescent="0.25">
      <c r="A32" s="14"/>
      <c r="B32" s="4"/>
      <c r="C32" s="43"/>
      <c r="D32" s="44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48"/>
      <c r="L32" s="1"/>
      <c r="M32" s="1"/>
      <c r="N32" s="1"/>
      <c r="O32" s="1"/>
    </row>
    <row r="33" spans="1:15" x14ac:dyDescent="0.25">
      <c r="A33" s="14"/>
      <c r="B33" s="4"/>
      <c r="C33" s="43"/>
      <c r="D33" s="44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48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48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48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48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8"/>
      <c r="L37" s="1"/>
      <c r="M37" s="1"/>
      <c r="N37" s="1"/>
      <c r="O37" s="1"/>
    </row>
    <row r="38" spans="1:15" x14ac:dyDescent="0.25">
      <c r="A38" s="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48"/>
      <c r="L38" s="1"/>
      <c r="M38" s="1"/>
      <c r="N38" s="1"/>
      <c r="O38" s="1"/>
    </row>
    <row r="39" spans="1:15" x14ac:dyDescent="0.25">
      <c r="A39" s="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8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8"/>
      <c r="L40" s="1"/>
      <c r="M40" s="1"/>
      <c r="N40" s="1"/>
      <c r="O40" s="1"/>
    </row>
    <row r="41" spans="1:15" x14ac:dyDescent="0.25">
      <c r="A41" s="14"/>
      <c r="B41" s="4"/>
      <c r="C41" s="5"/>
      <c r="D41" s="6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8"/>
      <c r="L41" s="1"/>
      <c r="M41" s="1"/>
      <c r="N41" s="1"/>
      <c r="O41" s="1"/>
    </row>
    <row r="42" spans="1:15" x14ac:dyDescent="0.25">
      <c r="A42" s="14"/>
      <c r="B42" s="4"/>
      <c r="C42" s="5"/>
      <c r="D42" s="6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8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8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8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8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8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8"/>
      <c r="L47" s="1"/>
      <c r="M47" s="1"/>
      <c r="N47" s="1"/>
      <c r="O47" s="1"/>
    </row>
    <row r="48" spans="1:15" x14ac:dyDescent="0.25">
      <c r="A48" s="4"/>
      <c r="B48" s="4"/>
      <c r="C48" s="5"/>
      <c r="D48" s="6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8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8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v>0</v>
      </c>
      <c r="I50" s="7">
        <v>0</v>
      </c>
      <c r="J50" s="8"/>
      <c r="K50" s="48"/>
      <c r="L50" s="1"/>
      <c r="M50" s="1"/>
      <c r="N50" s="1"/>
      <c r="O50" s="1"/>
    </row>
    <row r="51" spans="1:15" x14ac:dyDescent="0.25">
      <c r="A51" s="4"/>
      <c r="B51" s="4"/>
      <c r="C51" s="5"/>
      <c r="D51" s="6"/>
      <c r="E51" s="6"/>
      <c r="F51" s="6"/>
      <c r="G51" s="6"/>
      <c r="H51" s="7">
        <v>0</v>
      </c>
      <c r="I51" s="7">
        <v>0</v>
      </c>
      <c r="J51" s="8"/>
      <c r="K51" s="48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f t="shared" si="3"/>
        <v>0</v>
      </c>
      <c r="I52" s="7">
        <v>0</v>
      </c>
      <c r="J52" s="8">
        <f t="shared" si="2"/>
        <v>0</v>
      </c>
      <c r="K52" s="48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SUM(H23:H52)</f>
        <v>549.04999999999995</v>
      </c>
      <c r="I53" s="11">
        <f>SUM(I23:I52)</f>
        <v>0</v>
      </c>
      <c r="J53" s="4"/>
      <c r="K53" s="48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48"/>
      <c r="L54" s="1"/>
      <c r="M54" s="1"/>
      <c r="N54" s="1"/>
      <c r="O54" s="1"/>
    </row>
    <row r="55" spans="1:15" x14ac:dyDescent="0.25">
      <c r="A55" s="3" t="s">
        <v>14</v>
      </c>
      <c r="B55" s="3"/>
      <c r="C55" s="18" t="s">
        <v>15</v>
      </c>
      <c r="D55" s="19" t="s">
        <v>13</v>
      </c>
      <c r="E55" s="19" t="s">
        <v>16</v>
      </c>
      <c r="F55" s="19" t="s">
        <v>8</v>
      </c>
      <c r="G55" s="4"/>
      <c r="H55" s="8"/>
      <c r="I55" s="8"/>
      <c r="J55" s="4"/>
      <c r="K55" s="48"/>
      <c r="L55" s="1"/>
      <c r="M55" s="1"/>
      <c r="N55" s="1"/>
      <c r="O55" s="1"/>
    </row>
    <row r="56" spans="1:15" x14ac:dyDescent="0.25">
      <c r="A56" s="4"/>
      <c r="B56" s="4"/>
      <c r="C56" s="21">
        <v>75</v>
      </c>
      <c r="D56" s="6">
        <v>4</v>
      </c>
      <c r="E56" s="6">
        <v>0.04</v>
      </c>
      <c r="F56" s="21">
        <v>4</v>
      </c>
      <c r="G56" s="6"/>
      <c r="H56" s="7">
        <f>C56*D56*E56*F56</f>
        <v>48</v>
      </c>
      <c r="I56" s="7">
        <v>0</v>
      </c>
      <c r="J56" s="8">
        <f>I56-H56</f>
        <v>-48</v>
      </c>
      <c r="K56" s="48"/>
      <c r="L56" s="1"/>
      <c r="M56" s="1"/>
      <c r="N56" s="1"/>
      <c r="O56" s="1"/>
    </row>
    <row r="57" spans="1:15" x14ac:dyDescent="0.25">
      <c r="A57" s="4" t="s">
        <v>20</v>
      </c>
      <c r="B57" s="4"/>
      <c r="C57" s="21"/>
      <c r="D57" s="6"/>
      <c r="E57" s="6"/>
      <c r="F57" s="21"/>
      <c r="G57" s="6"/>
      <c r="H57" s="7">
        <f>C57*D57*E57*F57</f>
        <v>0</v>
      </c>
      <c r="I57" s="7">
        <v>0</v>
      </c>
      <c r="J57" s="8">
        <f>I57-H57</f>
        <v>0</v>
      </c>
      <c r="K57" s="48"/>
      <c r="L57" s="1"/>
      <c r="M57" s="1"/>
      <c r="N57" s="1"/>
      <c r="O57" s="1"/>
    </row>
    <row r="58" spans="1:15" x14ac:dyDescent="0.25">
      <c r="A58" s="4"/>
      <c r="B58" s="4"/>
      <c r="C58" s="21"/>
      <c r="D58" s="6"/>
      <c r="E58" s="6"/>
      <c r="F58" s="21"/>
      <c r="G58" s="6"/>
      <c r="H58" s="7">
        <f t="shared" ref="H58:H60" si="4">C58*D58*E58*F58</f>
        <v>0</v>
      </c>
      <c r="I58" s="7">
        <v>0</v>
      </c>
      <c r="J58" s="8">
        <f t="shared" ref="J58:J60" si="5">I58-H58</f>
        <v>0</v>
      </c>
      <c r="K58" s="48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si="4"/>
        <v>0</v>
      </c>
      <c r="I59" s="7">
        <v>0</v>
      </c>
      <c r="J59" s="8">
        <f t="shared" si="5"/>
        <v>0</v>
      </c>
      <c r="K59" s="4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si="4"/>
        <v>0</v>
      </c>
      <c r="I60" s="7">
        <v>0</v>
      </c>
      <c r="J60" s="8">
        <f t="shared" si="5"/>
        <v>0</v>
      </c>
      <c r="K60" s="48"/>
      <c r="L60" s="1"/>
      <c r="M60" s="1"/>
      <c r="N60" s="1"/>
      <c r="O60" s="1"/>
    </row>
    <row r="61" spans="1:15" x14ac:dyDescent="0.25">
      <c r="A61" s="4"/>
      <c r="B61" s="4"/>
      <c r="C61" s="4"/>
      <c r="D61" s="4"/>
      <c r="E61" s="4"/>
      <c r="F61" s="4"/>
      <c r="G61" s="4"/>
      <c r="H61" s="11">
        <f>SUM(H56:H60)</f>
        <v>48</v>
      </c>
      <c r="I61" s="11">
        <f>SUM(I56:I60)</f>
        <v>0</v>
      </c>
      <c r="J61" s="4"/>
      <c r="K61" s="48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4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48"/>
      <c r="L63" s="1"/>
      <c r="M63" s="1"/>
      <c r="N63" s="1"/>
      <c r="O63" s="1"/>
    </row>
    <row r="64" spans="1:15" ht="18.75" x14ac:dyDescent="0.3">
      <c r="A64" s="12" t="s">
        <v>1</v>
      </c>
      <c r="B64" s="12"/>
      <c r="C64" s="12"/>
      <c r="D64" s="12"/>
      <c r="E64" s="12"/>
      <c r="F64" s="12"/>
      <c r="G64" s="12"/>
      <c r="H64" s="13">
        <f>SUM(H61,H53,H21)</f>
        <v>727.97</v>
      </c>
      <c r="I64" s="13">
        <f>SUM(I61,I53,I21)</f>
        <v>0</v>
      </c>
      <c r="J64" s="12"/>
      <c r="K64" s="1"/>
      <c r="L64" s="1"/>
      <c r="M64" s="1"/>
      <c r="N64" s="1"/>
    </row>
    <row r="65" spans="1:14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1"/>
      <c r="M65" s="1"/>
      <c r="N65" s="1"/>
    </row>
    <row r="66" spans="1:14" ht="23.1" customHeigh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1"/>
      <c r="M66" s="1"/>
      <c r="N66" s="1"/>
    </row>
    <row r="67" spans="1:14" ht="23.1" customHeigh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4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70" spans="1:14" x14ac:dyDescent="0.25">
      <c r="B70" s="25"/>
    </row>
  </sheetData>
  <mergeCells count="6">
    <mergeCell ref="A65:K68"/>
    <mergeCell ref="A1:K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9CDD-1057-4D9E-918A-F90AF0E9B6F5}">
  <dimension ref="A1:O70"/>
  <sheetViews>
    <sheetView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3" t="s">
        <v>55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7" t="s">
        <v>21</v>
      </c>
      <c r="B3" s="1"/>
      <c r="C3" s="28" t="s">
        <v>56</v>
      </c>
      <c r="D3" s="28"/>
      <c r="E3" s="28"/>
      <c r="F3" s="28"/>
      <c r="G3" s="28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7">
        <f>H6/A6</f>
        <v>86.883299999999991</v>
      </c>
      <c r="B4" s="38"/>
      <c r="C4" s="28"/>
      <c r="D4" s="28"/>
      <c r="E4" s="28"/>
      <c r="F4" s="28"/>
      <c r="G4" s="54" t="s">
        <v>23</v>
      </c>
      <c r="H4" s="55"/>
      <c r="I4" s="56"/>
      <c r="J4" s="54" t="s">
        <v>24</v>
      </c>
      <c r="K4" s="56"/>
      <c r="L4" s="1"/>
      <c r="M4" s="1"/>
      <c r="N4" s="1"/>
      <c r="O4" s="1"/>
    </row>
    <row r="5" spans="1:15" ht="37.5" x14ac:dyDescent="0.25">
      <c r="A5" s="27" t="s">
        <v>34</v>
      </c>
      <c r="B5" s="39"/>
      <c r="C5" s="40"/>
      <c r="D5" s="40"/>
      <c r="E5" s="28"/>
      <c r="F5" s="28"/>
      <c r="G5" s="29" t="s">
        <v>25</v>
      </c>
      <c r="H5" s="30" t="s">
        <v>19</v>
      </c>
      <c r="I5" s="31" t="s">
        <v>26</v>
      </c>
      <c r="J5" s="32" t="s">
        <v>27</v>
      </c>
      <c r="K5" s="33" t="s">
        <v>28</v>
      </c>
      <c r="L5" s="1"/>
      <c r="M5" s="1"/>
      <c r="N5" s="1"/>
      <c r="O5" s="1"/>
    </row>
    <row r="6" spans="1:15" ht="16.5" thickBot="1" x14ac:dyDescent="0.3">
      <c r="A6" s="26">
        <v>5</v>
      </c>
      <c r="B6" s="38"/>
      <c r="C6" s="28"/>
      <c r="D6" s="28"/>
      <c r="E6" s="28"/>
      <c r="F6" s="28"/>
      <c r="G6" s="34">
        <f>H64</f>
        <v>310.29750000000001</v>
      </c>
      <c r="H6" s="35">
        <f>(G6*1.4)</f>
        <v>434.41649999999998</v>
      </c>
      <c r="I6" s="36">
        <f>H6-G6</f>
        <v>124.11899999999997</v>
      </c>
      <c r="J6" s="34">
        <f>I64</f>
        <v>0</v>
      </c>
      <c r="K6" s="36">
        <f>H6-ABS(J6)</f>
        <v>434.41649999999998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18</v>
      </c>
      <c r="D9" s="58"/>
      <c r="E9" s="58"/>
      <c r="F9" s="58"/>
      <c r="G9" s="5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30</v>
      </c>
      <c r="B11" s="3"/>
      <c r="C11" s="3"/>
      <c r="D11" s="3"/>
      <c r="E11" s="3"/>
      <c r="F11" s="3"/>
      <c r="G11" s="3"/>
      <c r="H11" s="4"/>
      <c r="I11" s="4"/>
      <c r="J11" s="4"/>
      <c r="K11" s="60"/>
      <c r="L11" s="1"/>
      <c r="M11" s="1"/>
      <c r="N11" s="1"/>
      <c r="O11" s="1"/>
    </row>
    <row r="12" spans="1:15" x14ac:dyDescent="0.25">
      <c r="A12" s="4" t="s">
        <v>32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6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2</v>
      </c>
      <c r="F13" s="5"/>
      <c r="G13" s="6"/>
      <c r="H13" s="7">
        <f>C13*D13*E13</f>
        <v>24</v>
      </c>
      <c r="I13" s="7">
        <v>0</v>
      </c>
      <c r="J13" s="8">
        <f>I13-H13</f>
        <v>-24</v>
      </c>
      <c r="K13" s="6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>
        <f>C14*D14*E14</f>
        <v>30</v>
      </c>
      <c r="I14" s="7">
        <v>0</v>
      </c>
      <c r="J14" s="8"/>
      <c r="K14" s="60"/>
      <c r="L14" s="1"/>
      <c r="M14" s="1"/>
      <c r="N14" s="1"/>
      <c r="O14" s="1"/>
    </row>
    <row r="15" spans="1:15" ht="15" customHeight="1" x14ac:dyDescent="0.25">
      <c r="A15" s="14" t="s">
        <v>33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2</v>
      </c>
      <c r="F16" s="5">
        <v>5</v>
      </c>
      <c r="G16" s="6"/>
      <c r="H16" s="7">
        <f>C16*D16*E16*F16</f>
        <v>15</v>
      </c>
      <c r="I16" s="7">
        <v>0</v>
      </c>
      <c r="J16" s="8">
        <f>I16-H16</f>
        <v>-15</v>
      </c>
      <c r="K16" s="60"/>
      <c r="L16" s="1"/>
      <c r="M16" s="1"/>
      <c r="N16" s="1"/>
      <c r="O16" s="1"/>
    </row>
    <row r="17" spans="1:15" x14ac:dyDescent="0.25">
      <c r="A17" s="14" t="s">
        <v>29</v>
      </c>
      <c r="B17" s="4"/>
      <c r="C17" s="5">
        <v>1</v>
      </c>
      <c r="D17" s="6">
        <v>1.88</v>
      </c>
      <c r="E17" s="5">
        <v>2</v>
      </c>
      <c r="F17" s="5">
        <v>4</v>
      </c>
      <c r="G17" s="6"/>
      <c r="H17" s="7">
        <f>C17*D17*E17*F17</f>
        <v>15.04</v>
      </c>
      <c r="I17" s="7">
        <v>0</v>
      </c>
      <c r="J17" s="8"/>
      <c r="K17" s="6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2</v>
      </c>
      <c r="F18" s="5"/>
      <c r="G18" s="6"/>
      <c r="H18" s="7">
        <f t="shared" ref="H18:H19" si="0">C18*D18*E18</f>
        <v>20</v>
      </c>
      <c r="I18" s="7">
        <v>0</v>
      </c>
      <c r="J18" s="8">
        <f t="shared" ref="J18:J19" si="1">I18-H18</f>
        <v>-20</v>
      </c>
      <c r="K18" s="6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6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6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104.03999999999999</v>
      </c>
      <c r="I21" s="9">
        <f>SUM(I12:I20)</f>
        <v>0</v>
      </c>
      <c r="J21" s="8"/>
      <c r="K21" s="60"/>
      <c r="L21" s="1"/>
      <c r="M21" s="1"/>
      <c r="N21" s="1"/>
      <c r="O21" s="1"/>
    </row>
    <row r="22" spans="1:15" x14ac:dyDescent="0.25">
      <c r="A22" s="3" t="s">
        <v>31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60"/>
      <c r="L22" s="1"/>
      <c r="M22" s="1"/>
      <c r="N22" s="1"/>
      <c r="O22" s="1"/>
    </row>
    <row r="23" spans="1:15" x14ac:dyDescent="0.25">
      <c r="A23" s="42"/>
      <c r="B23" s="23"/>
      <c r="C23" s="43"/>
      <c r="D23" s="44"/>
      <c r="E23" s="5"/>
      <c r="F23" s="6"/>
      <c r="G23" s="6"/>
      <c r="H23" s="7">
        <f>C23*D23</f>
        <v>0</v>
      </c>
      <c r="I23" s="7">
        <v>0</v>
      </c>
      <c r="J23" s="8">
        <f>I23-H23</f>
        <v>0</v>
      </c>
      <c r="K23" s="60"/>
      <c r="L23" s="1"/>
      <c r="M23" s="1"/>
      <c r="N23" s="1"/>
      <c r="O23" s="1"/>
    </row>
    <row r="24" spans="1:15" ht="31.5" x14ac:dyDescent="0.25">
      <c r="A24" s="14" t="s">
        <v>36</v>
      </c>
      <c r="B24" s="61" t="s">
        <v>52</v>
      </c>
      <c r="C24" s="21">
        <v>6</v>
      </c>
      <c r="D24" s="45">
        <v>6.95</v>
      </c>
      <c r="E24" s="6"/>
      <c r="F24" s="6"/>
      <c r="G24" s="6"/>
      <c r="H24" s="7">
        <f>C24*D24</f>
        <v>41.7</v>
      </c>
      <c r="I24" s="7">
        <v>0</v>
      </c>
      <c r="J24" s="8">
        <f t="shared" ref="J24:J52" si="2">I24-H24</f>
        <v>-41.7</v>
      </c>
      <c r="K24" s="41"/>
      <c r="L24" s="1"/>
      <c r="M24" s="1"/>
      <c r="N24" s="1"/>
      <c r="O24" s="1"/>
    </row>
    <row r="25" spans="1:15" ht="22.5" customHeight="1" x14ac:dyDescent="0.25">
      <c r="A25" s="14" t="s">
        <v>37</v>
      </c>
      <c r="B25" s="24"/>
      <c r="C25" s="21">
        <v>1</v>
      </c>
      <c r="D25" s="45">
        <v>2</v>
      </c>
      <c r="E25" s="6"/>
      <c r="F25" s="6"/>
      <c r="G25" s="6"/>
      <c r="H25" s="7">
        <f t="shared" ref="H25:H52" si="3">C25*D25</f>
        <v>2</v>
      </c>
      <c r="I25" s="7">
        <v>0</v>
      </c>
      <c r="J25" s="8"/>
      <c r="K25" s="41"/>
      <c r="L25" s="1"/>
      <c r="M25" s="1"/>
      <c r="N25" s="1"/>
      <c r="O25" s="1"/>
    </row>
    <row r="26" spans="1:15" ht="29.25" customHeight="1" x14ac:dyDescent="0.25">
      <c r="A26" s="47" t="s">
        <v>44</v>
      </c>
      <c r="B26" s="24" t="s">
        <v>40</v>
      </c>
      <c r="C26" s="21">
        <v>4</v>
      </c>
      <c r="D26" s="45">
        <v>1.7</v>
      </c>
      <c r="E26" s="6"/>
      <c r="F26" s="6"/>
      <c r="G26" s="6"/>
      <c r="H26" s="7">
        <f t="shared" si="3"/>
        <v>6.8</v>
      </c>
      <c r="I26" s="7">
        <v>0</v>
      </c>
      <c r="J26" s="8"/>
      <c r="K26" s="41"/>
      <c r="L26" s="1"/>
      <c r="M26" s="1"/>
      <c r="N26" s="1"/>
      <c r="O26" s="1"/>
    </row>
    <row r="27" spans="1:15" ht="23.25" customHeight="1" x14ac:dyDescent="0.25">
      <c r="A27" s="47" t="s">
        <v>41</v>
      </c>
      <c r="B27" s="24"/>
      <c r="C27" s="21">
        <v>1</v>
      </c>
      <c r="D27" s="45">
        <v>19</v>
      </c>
      <c r="E27" s="6"/>
      <c r="F27" s="6"/>
      <c r="G27" s="6"/>
      <c r="H27" s="7">
        <f t="shared" si="3"/>
        <v>19</v>
      </c>
      <c r="I27" s="7">
        <v>0</v>
      </c>
      <c r="J27" s="8"/>
      <c r="K27" s="41"/>
      <c r="L27" s="1"/>
      <c r="M27" s="1"/>
      <c r="N27" s="1"/>
      <c r="O27" s="1"/>
    </row>
    <row r="28" spans="1:15" ht="31.5" x14ac:dyDescent="0.25">
      <c r="A28" s="14" t="s">
        <v>50</v>
      </c>
      <c r="B28" s="4"/>
      <c r="C28" s="21">
        <v>1</v>
      </c>
      <c r="D28" s="45">
        <v>2.5</v>
      </c>
      <c r="E28" s="6"/>
      <c r="F28" s="6"/>
      <c r="G28" s="6"/>
      <c r="H28" s="7">
        <f t="shared" si="3"/>
        <v>2.5</v>
      </c>
      <c r="I28" s="7">
        <v>0</v>
      </c>
      <c r="J28" s="8">
        <f t="shared" si="2"/>
        <v>-2.5</v>
      </c>
      <c r="K28" s="41"/>
      <c r="L28" s="1"/>
      <c r="M28" s="1"/>
      <c r="N28" s="1"/>
      <c r="O28" s="1"/>
    </row>
    <row r="29" spans="1:15" ht="30" customHeight="1" x14ac:dyDescent="0.25">
      <c r="A29" s="14" t="s">
        <v>53</v>
      </c>
      <c r="B29" s="23"/>
      <c r="C29" s="43">
        <v>5</v>
      </c>
      <c r="D29" s="44">
        <v>0.65</v>
      </c>
      <c r="E29" s="6"/>
      <c r="F29" s="6"/>
      <c r="G29" s="6"/>
      <c r="H29" s="7">
        <f t="shared" si="3"/>
        <v>3.25</v>
      </c>
      <c r="I29" s="7">
        <v>0</v>
      </c>
      <c r="J29" s="8">
        <f t="shared" si="2"/>
        <v>-3.25</v>
      </c>
      <c r="K29" s="41"/>
      <c r="L29" s="1"/>
      <c r="M29" s="1"/>
      <c r="N29" s="1"/>
      <c r="O29" s="1"/>
    </row>
    <row r="30" spans="1:15" ht="33" customHeight="1" x14ac:dyDescent="0.25">
      <c r="A30" s="14" t="s">
        <v>57</v>
      </c>
      <c r="B30" s="24"/>
      <c r="C30" s="21">
        <v>2</v>
      </c>
      <c r="D30" s="45">
        <v>8.5500000000000007</v>
      </c>
      <c r="E30" s="6"/>
      <c r="F30" s="6"/>
      <c r="G30" s="6"/>
      <c r="H30" s="7">
        <f t="shared" si="3"/>
        <v>17.100000000000001</v>
      </c>
      <c r="I30" s="7">
        <v>0</v>
      </c>
      <c r="J30" s="8">
        <f t="shared" si="2"/>
        <v>-17.100000000000001</v>
      </c>
      <c r="K30" s="41"/>
      <c r="L30" s="1"/>
      <c r="M30" s="1"/>
      <c r="N30" s="1"/>
      <c r="O30" s="1"/>
    </row>
    <row r="31" spans="1:15" ht="26.25" customHeight="1" x14ac:dyDescent="0.25">
      <c r="A31" s="4" t="s">
        <v>58</v>
      </c>
      <c r="B31" s="24"/>
      <c r="C31" s="21">
        <v>1</v>
      </c>
      <c r="D31" s="45">
        <v>2.95</v>
      </c>
      <c r="E31" s="6"/>
      <c r="F31" s="6"/>
      <c r="G31" s="6"/>
      <c r="H31" s="7">
        <f t="shared" si="3"/>
        <v>2.95</v>
      </c>
      <c r="I31" s="7">
        <v>0</v>
      </c>
      <c r="J31" s="8">
        <f t="shared" si="2"/>
        <v>-2.95</v>
      </c>
      <c r="K31" s="41"/>
      <c r="L31" s="1"/>
      <c r="M31" s="1"/>
      <c r="N31" s="1"/>
      <c r="O31" s="1"/>
    </row>
    <row r="32" spans="1:15" ht="32.25" customHeight="1" x14ac:dyDescent="0.25">
      <c r="A32" s="14" t="s">
        <v>59</v>
      </c>
      <c r="B32" s="4"/>
      <c r="C32" s="21">
        <v>1</v>
      </c>
      <c r="D32" s="45">
        <v>11.5</v>
      </c>
      <c r="E32" s="6"/>
      <c r="F32" s="6"/>
      <c r="G32" s="6"/>
      <c r="H32" s="7">
        <f t="shared" si="3"/>
        <v>11.5</v>
      </c>
      <c r="I32" s="7">
        <v>0</v>
      </c>
      <c r="J32" s="8">
        <f t="shared" si="2"/>
        <v>-11.5</v>
      </c>
      <c r="K32" s="41"/>
      <c r="L32" s="1"/>
      <c r="M32" s="1"/>
      <c r="N32" s="1"/>
      <c r="O32" s="1"/>
    </row>
    <row r="33" spans="1:15" ht="33.75" customHeight="1" x14ac:dyDescent="0.25">
      <c r="A33" s="14" t="s">
        <v>60</v>
      </c>
      <c r="B33" s="4"/>
      <c r="C33" s="21">
        <v>1</v>
      </c>
      <c r="D33" s="45">
        <v>0.86</v>
      </c>
      <c r="E33" s="6"/>
      <c r="F33" s="6"/>
      <c r="G33" s="6"/>
      <c r="H33" s="7">
        <f t="shared" si="3"/>
        <v>0.86</v>
      </c>
      <c r="I33" s="7">
        <v>0</v>
      </c>
      <c r="J33" s="8">
        <f t="shared" si="2"/>
        <v>-0.86</v>
      </c>
      <c r="K33" s="41"/>
      <c r="L33" s="1"/>
      <c r="M33" s="1"/>
      <c r="N33" s="1"/>
      <c r="O33" s="1"/>
    </row>
    <row r="34" spans="1:15" x14ac:dyDescent="0.25">
      <c r="A34" s="14" t="s">
        <v>61</v>
      </c>
      <c r="B34" s="4"/>
      <c r="C34" s="21">
        <v>2</v>
      </c>
      <c r="D34" s="45">
        <v>0.25</v>
      </c>
      <c r="E34" s="6"/>
      <c r="F34" s="6"/>
      <c r="G34" s="6"/>
      <c r="H34" s="7">
        <f t="shared" si="3"/>
        <v>0.5</v>
      </c>
      <c r="I34" s="7">
        <v>0</v>
      </c>
      <c r="J34" s="8">
        <f t="shared" si="2"/>
        <v>-0.5</v>
      </c>
      <c r="K34" s="41"/>
      <c r="L34" s="1"/>
      <c r="M34" s="1"/>
      <c r="N34" s="1"/>
      <c r="O34" s="1"/>
    </row>
    <row r="35" spans="1:15" ht="20.25" customHeight="1" x14ac:dyDescent="0.25">
      <c r="A35" s="14" t="s">
        <v>62</v>
      </c>
      <c r="B35" s="4"/>
      <c r="C35" s="21">
        <v>0.125</v>
      </c>
      <c r="D35" s="45">
        <v>75</v>
      </c>
      <c r="E35" s="6"/>
      <c r="F35" s="6"/>
      <c r="G35" s="6"/>
      <c r="H35" s="7">
        <f t="shared" si="3"/>
        <v>9.375</v>
      </c>
      <c r="I35" s="7">
        <v>0</v>
      </c>
      <c r="J35" s="8">
        <f t="shared" si="2"/>
        <v>-9.375</v>
      </c>
      <c r="K35" s="41"/>
      <c r="L35" s="1"/>
      <c r="M35" s="1"/>
      <c r="N35" s="1"/>
      <c r="O35" s="1"/>
    </row>
    <row r="36" spans="1:15" x14ac:dyDescent="0.25">
      <c r="A36" s="14" t="s">
        <v>63</v>
      </c>
      <c r="B36" s="4"/>
      <c r="C36" s="21">
        <v>4</v>
      </c>
      <c r="D36" s="45">
        <v>1</v>
      </c>
      <c r="E36" s="6"/>
      <c r="F36" s="6"/>
      <c r="G36" s="6"/>
      <c r="H36" s="7">
        <f t="shared" si="3"/>
        <v>4</v>
      </c>
      <c r="I36" s="7">
        <v>0</v>
      </c>
      <c r="J36" s="8">
        <f t="shared" si="2"/>
        <v>-4</v>
      </c>
      <c r="K36" s="41"/>
      <c r="L36" s="1"/>
      <c r="M36" s="1"/>
      <c r="N36" s="1"/>
      <c r="O36" s="1"/>
    </row>
    <row r="37" spans="1:15" ht="29.25" customHeight="1" x14ac:dyDescent="0.25">
      <c r="A37" s="14"/>
      <c r="B37" s="4"/>
      <c r="C37" s="21"/>
      <c r="D37" s="45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1"/>
      <c r="L37" s="1"/>
      <c r="M37" s="1"/>
      <c r="N37" s="1"/>
      <c r="O37" s="1"/>
    </row>
    <row r="38" spans="1:15" ht="41.25" customHeight="1" x14ac:dyDescent="0.25">
      <c r="A38" s="14" t="s">
        <v>64</v>
      </c>
      <c r="B38" s="4"/>
      <c r="C38" s="21">
        <v>0.25</v>
      </c>
      <c r="D38" s="45">
        <v>34.25</v>
      </c>
      <c r="E38" s="6"/>
      <c r="F38" s="6"/>
      <c r="G38" s="6"/>
      <c r="H38" s="7">
        <f t="shared" si="3"/>
        <v>8.5625</v>
      </c>
      <c r="I38" s="7">
        <v>0</v>
      </c>
      <c r="J38" s="8">
        <f t="shared" si="2"/>
        <v>-8.5625</v>
      </c>
      <c r="K38" s="41"/>
      <c r="L38" s="1"/>
      <c r="M38" s="1"/>
      <c r="N38" s="1"/>
      <c r="O38" s="1"/>
    </row>
    <row r="39" spans="1:15" x14ac:dyDescent="0.25">
      <c r="A39" s="4"/>
      <c r="B39" s="4"/>
      <c r="C39" s="21"/>
      <c r="D39" s="45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1"/>
      <c r="L39" s="1"/>
      <c r="M39" s="1"/>
      <c r="N39" s="1"/>
      <c r="O39" s="1"/>
    </row>
    <row r="40" spans="1:15" x14ac:dyDescent="0.25">
      <c r="A40" s="4"/>
      <c r="B40" s="4"/>
      <c r="C40" s="21"/>
      <c r="D40" s="45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1"/>
      <c r="L40" s="1"/>
      <c r="M40" s="1"/>
      <c r="N40" s="1"/>
      <c r="O40" s="1"/>
    </row>
    <row r="41" spans="1:15" x14ac:dyDescent="0.25">
      <c r="A41" s="14"/>
      <c r="B41" s="4"/>
      <c r="C41" s="21"/>
      <c r="D41" s="45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1"/>
      <c r="L41" s="1"/>
      <c r="M41" s="1"/>
      <c r="N41" s="1"/>
      <c r="O41" s="1"/>
    </row>
    <row r="42" spans="1:15" x14ac:dyDescent="0.25">
      <c r="A42" s="14"/>
      <c r="B42" s="4"/>
      <c r="C42" s="21"/>
      <c r="D42" s="45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1"/>
      <c r="L42" s="1"/>
      <c r="M42" s="1"/>
      <c r="N42" s="1"/>
      <c r="O42" s="1"/>
    </row>
    <row r="43" spans="1:15" x14ac:dyDescent="0.25">
      <c r="A43" s="14"/>
      <c r="B43" s="4"/>
      <c r="C43" s="21"/>
      <c r="D43" s="45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1"/>
      <c r="L43" s="1"/>
      <c r="M43" s="1"/>
      <c r="N43" s="1"/>
      <c r="O43" s="1"/>
    </row>
    <row r="44" spans="1:15" x14ac:dyDescent="0.25">
      <c r="A44" s="14"/>
      <c r="B44" s="4"/>
      <c r="C44" s="21"/>
      <c r="D44" s="45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1"/>
      <c r="L44" s="1"/>
      <c r="M44" s="1"/>
      <c r="N44" s="1"/>
      <c r="O44" s="1"/>
    </row>
    <row r="45" spans="1:15" x14ac:dyDescent="0.25">
      <c r="A45" s="14"/>
      <c r="B45" s="4"/>
      <c r="C45" s="21"/>
      <c r="D45" s="45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1"/>
      <c r="L45" s="1"/>
      <c r="M45" s="1"/>
      <c r="N45" s="1"/>
      <c r="O45" s="1"/>
    </row>
    <row r="46" spans="1:15" x14ac:dyDescent="0.25">
      <c r="A46" s="14"/>
      <c r="B46" s="4"/>
      <c r="C46" s="21"/>
      <c r="D46" s="45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1"/>
      <c r="L46" s="1"/>
      <c r="M46" s="1"/>
      <c r="N46" s="1"/>
      <c r="O46" s="1"/>
    </row>
    <row r="47" spans="1:15" x14ac:dyDescent="0.25">
      <c r="A47" s="14"/>
      <c r="B47" s="4"/>
      <c r="C47" s="21"/>
      <c r="D47" s="45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1"/>
      <c r="L47" s="1"/>
      <c r="M47" s="1"/>
      <c r="N47" s="1"/>
      <c r="O47" s="1"/>
    </row>
    <row r="48" spans="1:15" x14ac:dyDescent="0.25">
      <c r="A48" s="4"/>
      <c r="B48" s="4"/>
      <c r="C48" s="21"/>
      <c r="D48" s="45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1"/>
      <c r="L48" s="1"/>
      <c r="M48" s="1"/>
      <c r="N48" s="1"/>
      <c r="O48" s="1"/>
    </row>
    <row r="49" spans="1:15" x14ac:dyDescent="0.25">
      <c r="A49" s="14"/>
      <c r="B49" s="4"/>
      <c r="C49" s="21"/>
      <c r="D49" s="45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1"/>
      <c r="L49" s="1"/>
      <c r="M49" s="1"/>
      <c r="N49" s="1"/>
      <c r="O49" s="1"/>
    </row>
    <row r="50" spans="1:15" x14ac:dyDescent="0.25">
      <c r="A50" s="4"/>
      <c r="B50" s="4"/>
      <c r="C50" s="21"/>
      <c r="D50" s="45"/>
      <c r="E50" s="6"/>
      <c r="F50" s="6"/>
      <c r="G50" s="6"/>
      <c r="H50" s="7">
        <v>0</v>
      </c>
      <c r="I50" s="7">
        <v>0</v>
      </c>
      <c r="J50" s="8"/>
      <c r="K50" s="41"/>
      <c r="L50" s="1"/>
      <c r="M50" s="1"/>
      <c r="N50" s="1"/>
      <c r="O50" s="1"/>
    </row>
    <row r="51" spans="1:15" x14ac:dyDescent="0.25">
      <c r="A51" s="4"/>
      <c r="B51" s="4"/>
      <c r="C51" s="21"/>
      <c r="D51" s="45"/>
      <c r="E51" s="6"/>
      <c r="F51" s="6"/>
      <c r="G51" s="6"/>
      <c r="H51" s="7">
        <v>0</v>
      </c>
      <c r="I51" s="7">
        <v>0</v>
      </c>
      <c r="J51" s="8"/>
      <c r="K51" s="41"/>
      <c r="L51" s="1"/>
      <c r="M51" s="1"/>
      <c r="N51" s="1"/>
      <c r="O51" s="1"/>
    </row>
    <row r="52" spans="1:15" x14ac:dyDescent="0.25">
      <c r="A52" s="4"/>
      <c r="B52" s="4"/>
      <c r="C52" s="21"/>
      <c r="D52" s="45"/>
      <c r="E52" s="6"/>
      <c r="F52" s="6"/>
      <c r="G52" s="6"/>
      <c r="H52" s="7">
        <f t="shared" si="3"/>
        <v>0</v>
      </c>
      <c r="I52" s="7">
        <v>0</v>
      </c>
      <c r="J52" s="8">
        <f t="shared" si="2"/>
        <v>0</v>
      </c>
      <c r="K52" s="41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SUM(H23:H52)</f>
        <v>130.0975</v>
      </c>
      <c r="I53" s="11">
        <f>SUM(I23:I52)</f>
        <v>0</v>
      </c>
      <c r="J53" s="4"/>
      <c r="K53" s="41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41"/>
      <c r="L54" s="1"/>
      <c r="M54" s="1"/>
      <c r="N54" s="1"/>
      <c r="O54" s="1"/>
    </row>
    <row r="55" spans="1:15" ht="31.5" x14ac:dyDescent="0.25">
      <c r="A55" s="3" t="s">
        <v>14</v>
      </c>
      <c r="B55" s="3"/>
      <c r="C55" s="18" t="s">
        <v>15</v>
      </c>
      <c r="D55" s="19" t="s">
        <v>13</v>
      </c>
      <c r="E55" s="19" t="s">
        <v>16</v>
      </c>
      <c r="F55" s="19" t="s">
        <v>8</v>
      </c>
      <c r="G55" s="4"/>
      <c r="H55" s="8"/>
      <c r="I55" s="8"/>
      <c r="J55" s="4"/>
      <c r="K55" s="41"/>
      <c r="L55" s="1"/>
      <c r="M55" s="1"/>
      <c r="N55" s="1"/>
      <c r="O55" s="1"/>
    </row>
    <row r="56" spans="1:15" x14ac:dyDescent="0.25">
      <c r="A56" s="4"/>
      <c r="B56" s="4"/>
      <c r="C56" s="21">
        <v>272</v>
      </c>
      <c r="D56" s="6">
        <v>3.5</v>
      </c>
      <c r="E56" s="6">
        <v>0.04</v>
      </c>
      <c r="F56" s="21">
        <v>2</v>
      </c>
      <c r="G56" s="6"/>
      <c r="H56" s="7">
        <f>C56*D56*E56*F56</f>
        <v>76.16</v>
      </c>
      <c r="I56" s="7">
        <v>0</v>
      </c>
      <c r="J56" s="8">
        <f>I56-H56</f>
        <v>-76.16</v>
      </c>
      <c r="K56" s="41"/>
      <c r="L56" s="1"/>
      <c r="M56" s="1"/>
      <c r="N56" s="1"/>
      <c r="O56" s="1"/>
    </row>
    <row r="57" spans="1:15" x14ac:dyDescent="0.25">
      <c r="A57" s="4" t="s">
        <v>20</v>
      </c>
      <c r="B57" s="4"/>
      <c r="C57" s="21"/>
      <c r="D57" s="6"/>
      <c r="E57" s="6"/>
      <c r="F57" s="21"/>
      <c r="G57" s="6"/>
      <c r="H57" s="7">
        <f>C57*D57*E57*F57</f>
        <v>0</v>
      </c>
      <c r="I57" s="7">
        <v>0</v>
      </c>
      <c r="J57" s="8">
        <f>I57-H57</f>
        <v>0</v>
      </c>
      <c r="K57" s="41"/>
      <c r="L57" s="1"/>
      <c r="M57" s="1"/>
      <c r="N57" s="1"/>
      <c r="O57" s="1"/>
    </row>
    <row r="58" spans="1:15" x14ac:dyDescent="0.25">
      <c r="A58" s="4"/>
      <c r="B58" s="4"/>
      <c r="C58" s="21"/>
      <c r="D58" s="6"/>
      <c r="E58" s="6"/>
      <c r="F58" s="21"/>
      <c r="G58" s="6"/>
      <c r="H58" s="7">
        <f t="shared" ref="H58:H60" si="4">C58*D58*E58*F58</f>
        <v>0</v>
      </c>
      <c r="I58" s="7">
        <v>0</v>
      </c>
      <c r="J58" s="8">
        <f t="shared" ref="J58:J60" si="5">I58-H58</f>
        <v>0</v>
      </c>
      <c r="K58" s="41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si="4"/>
        <v>0</v>
      </c>
      <c r="I59" s="7">
        <v>0</v>
      </c>
      <c r="J59" s="8">
        <f t="shared" si="5"/>
        <v>0</v>
      </c>
      <c r="K59" s="41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si="4"/>
        <v>0</v>
      </c>
      <c r="I60" s="7">
        <v>0</v>
      </c>
      <c r="J60" s="8">
        <f t="shared" si="5"/>
        <v>0</v>
      </c>
      <c r="K60" s="41"/>
      <c r="L60" s="1"/>
      <c r="M60" s="1"/>
      <c r="N60" s="1"/>
      <c r="O60" s="1"/>
    </row>
    <row r="61" spans="1:15" x14ac:dyDescent="0.25">
      <c r="A61" s="4"/>
      <c r="B61" s="4"/>
      <c r="C61" s="4"/>
      <c r="D61" s="4"/>
      <c r="E61" s="4"/>
      <c r="F61" s="4"/>
      <c r="G61" s="4"/>
      <c r="H61" s="11">
        <f>SUM(H56:H60)</f>
        <v>76.16</v>
      </c>
      <c r="I61" s="11">
        <f>SUM(I56:I60)</f>
        <v>0</v>
      </c>
      <c r="J61" s="4"/>
      <c r="K61" s="41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41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41"/>
      <c r="L63" s="1"/>
      <c r="M63" s="1"/>
      <c r="N63" s="1"/>
      <c r="O63" s="1"/>
    </row>
    <row r="64" spans="1:15" ht="18.75" x14ac:dyDescent="0.3">
      <c r="A64" s="12" t="s">
        <v>1</v>
      </c>
      <c r="B64" s="12"/>
      <c r="C64" s="12"/>
      <c r="D64" s="12"/>
      <c r="E64" s="12"/>
      <c r="F64" s="12"/>
      <c r="G64" s="12"/>
      <c r="H64" s="13">
        <f>SUM(H61,H53,H21)</f>
        <v>310.29750000000001</v>
      </c>
      <c r="I64" s="13">
        <f>SUM(I61,I53,I21)</f>
        <v>0</v>
      </c>
      <c r="J64" s="12"/>
      <c r="K64" s="1"/>
      <c r="L64" s="1"/>
      <c r="M64" s="1"/>
      <c r="N64" s="1"/>
    </row>
    <row r="65" spans="1:14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1"/>
      <c r="M65" s="1"/>
      <c r="N65" s="1"/>
    </row>
    <row r="66" spans="1:14" ht="23.1" customHeigh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1"/>
      <c r="M66" s="1"/>
      <c r="N66" s="1"/>
    </row>
    <row r="67" spans="1:14" ht="23.1" customHeigh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4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70" spans="1:14" x14ac:dyDescent="0.25">
      <c r="B70" s="25"/>
    </row>
  </sheetData>
  <mergeCells count="6">
    <mergeCell ref="A65:K68"/>
    <mergeCell ref="A1:K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6303-5A6A-4839-85BE-4E0CC12913A2}">
  <dimension ref="A1:O70"/>
  <sheetViews>
    <sheetView tabSelected="1" zoomScale="78" zoomScaleNormal="78" workbookViewId="0">
      <selection activeCell="E16" sqref="E1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7" t="s">
        <v>21</v>
      </c>
      <c r="B3" s="1"/>
      <c r="C3" s="28" t="s">
        <v>56</v>
      </c>
      <c r="D3" s="28"/>
      <c r="E3" s="28"/>
      <c r="F3" s="28"/>
      <c r="G3" s="28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7">
        <f>H6/A6</f>
        <v>28.30725</v>
      </c>
      <c r="B4" s="38"/>
      <c r="C4" s="28"/>
      <c r="D4" s="28"/>
      <c r="E4" s="28"/>
      <c r="F4" s="28"/>
      <c r="G4" s="54" t="s">
        <v>23</v>
      </c>
      <c r="H4" s="55"/>
      <c r="I4" s="56"/>
      <c r="J4" s="54" t="s">
        <v>24</v>
      </c>
      <c r="K4" s="56"/>
      <c r="L4" s="1"/>
      <c r="M4" s="1"/>
      <c r="N4" s="1"/>
      <c r="O4" s="1"/>
    </row>
    <row r="5" spans="1:15" ht="37.5" x14ac:dyDescent="0.25">
      <c r="A5" s="27" t="s">
        <v>34</v>
      </c>
      <c r="B5" s="39"/>
      <c r="C5" s="40"/>
      <c r="D5" s="40"/>
      <c r="E5" s="28"/>
      <c r="F5" s="28"/>
      <c r="G5" s="29" t="s">
        <v>25</v>
      </c>
      <c r="H5" s="30" t="s">
        <v>19</v>
      </c>
      <c r="I5" s="31" t="s">
        <v>26</v>
      </c>
      <c r="J5" s="32" t="s">
        <v>27</v>
      </c>
      <c r="K5" s="33" t="s">
        <v>28</v>
      </c>
      <c r="L5" s="1"/>
      <c r="M5" s="1"/>
      <c r="N5" s="1"/>
      <c r="O5" s="1"/>
    </row>
    <row r="6" spans="1:15" ht="16.5" thickBot="1" x14ac:dyDescent="0.3">
      <c r="A6" s="26">
        <v>5</v>
      </c>
      <c r="B6" s="38"/>
      <c r="C6" s="28"/>
      <c r="D6" s="28"/>
      <c r="E6" s="28"/>
      <c r="F6" s="28"/>
      <c r="G6" s="34">
        <f>H64</f>
        <v>94.357500000000002</v>
      </c>
      <c r="H6" s="35">
        <f>(G6*1.5)</f>
        <v>141.53625</v>
      </c>
      <c r="I6" s="36">
        <f>H6-G6</f>
        <v>47.178749999999994</v>
      </c>
      <c r="J6" s="34">
        <f>I64</f>
        <v>0</v>
      </c>
      <c r="K6" s="36">
        <f>H6-ABS(J6)</f>
        <v>141.53625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18</v>
      </c>
      <c r="D9" s="58"/>
      <c r="E9" s="58"/>
      <c r="F9" s="58"/>
      <c r="G9" s="5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30</v>
      </c>
      <c r="B11" s="3"/>
      <c r="C11" s="3"/>
      <c r="D11" s="3"/>
      <c r="E11" s="3"/>
      <c r="F11" s="3"/>
      <c r="G11" s="3"/>
      <c r="H11" s="4"/>
      <c r="I11" s="4"/>
      <c r="J11" s="4"/>
      <c r="K11" s="60"/>
      <c r="L11" s="1"/>
      <c r="M11" s="1"/>
      <c r="N11" s="1"/>
      <c r="O11" s="1"/>
    </row>
    <row r="12" spans="1:15" x14ac:dyDescent="0.25">
      <c r="A12" s="4" t="s">
        <v>32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6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f>C13*D13*E13</f>
        <v>12</v>
      </c>
      <c r="I13" s="7">
        <v>0</v>
      </c>
      <c r="J13" s="8">
        <f>I13-H13</f>
        <v>-12</v>
      </c>
      <c r="K13" s="6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0</v>
      </c>
      <c r="J14" s="8"/>
      <c r="K14" s="60"/>
      <c r="L14" s="1"/>
      <c r="M14" s="1"/>
      <c r="N14" s="1"/>
      <c r="O14" s="1"/>
    </row>
    <row r="15" spans="1:15" ht="15" customHeight="1" x14ac:dyDescent="0.25">
      <c r="A15" s="14" t="s">
        <v>33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5</v>
      </c>
      <c r="G16" s="6"/>
      <c r="H16" s="7">
        <f>C16*D16*E16*F16</f>
        <v>7.5</v>
      </c>
      <c r="I16" s="7">
        <v>0</v>
      </c>
      <c r="J16" s="8">
        <f>I16-H16</f>
        <v>-7.5</v>
      </c>
      <c r="K16" s="60"/>
      <c r="L16" s="1"/>
      <c r="M16" s="1"/>
      <c r="N16" s="1"/>
      <c r="O16" s="1"/>
    </row>
    <row r="17" spans="1:15" x14ac:dyDescent="0.25">
      <c r="A17" s="14" t="s">
        <v>29</v>
      </c>
      <c r="B17" s="4"/>
      <c r="C17" s="5">
        <v>1</v>
      </c>
      <c r="D17" s="6">
        <v>1.88</v>
      </c>
      <c r="E17" s="5">
        <v>1</v>
      </c>
      <c r="F17" s="5">
        <v>4</v>
      </c>
      <c r="G17" s="6"/>
      <c r="H17" s="7">
        <f>C17*D17*E17*F17</f>
        <v>7.52</v>
      </c>
      <c r="I17" s="7">
        <v>0</v>
      </c>
      <c r="J17" s="8"/>
      <c r="K17" s="6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</v>
      </c>
      <c r="F18" s="5"/>
      <c r="G18" s="6"/>
      <c r="H18" s="7">
        <f t="shared" ref="H18:H19" si="0">C18*D18*E18</f>
        <v>10</v>
      </c>
      <c r="I18" s="7">
        <v>0</v>
      </c>
      <c r="J18" s="8">
        <f t="shared" ref="J18:J19" si="1">I18-H18</f>
        <v>-10</v>
      </c>
      <c r="K18" s="6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6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6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52.019999999999996</v>
      </c>
      <c r="I21" s="9">
        <f>SUM(I12:I20)</f>
        <v>0</v>
      </c>
      <c r="J21" s="8"/>
      <c r="K21" s="60"/>
      <c r="L21" s="1"/>
      <c r="M21" s="1"/>
      <c r="N21" s="1"/>
      <c r="O21" s="1"/>
    </row>
    <row r="22" spans="1:15" x14ac:dyDescent="0.25">
      <c r="A22" s="3" t="s">
        <v>31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60"/>
      <c r="L22" s="1"/>
      <c r="M22" s="1"/>
      <c r="N22" s="1"/>
      <c r="O22" s="1"/>
    </row>
    <row r="23" spans="1:15" x14ac:dyDescent="0.25">
      <c r="A23" s="42" t="s">
        <v>65</v>
      </c>
      <c r="B23" s="23"/>
      <c r="C23" s="43">
        <v>3</v>
      </c>
      <c r="D23" s="44">
        <v>4.95</v>
      </c>
      <c r="E23" s="5"/>
      <c r="F23" s="6"/>
      <c r="G23" s="6"/>
      <c r="H23" s="7">
        <f>C23*D23</f>
        <v>14.850000000000001</v>
      </c>
      <c r="I23" s="7">
        <v>0</v>
      </c>
      <c r="J23" s="8">
        <f>I23-H23</f>
        <v>-14.850000000000001</v>
      </c>
      <c r="K23" s="60"/>
      <c r="L23" s="1"/>
      <c r="M23" s="1"/>
      <c r="N23" s="1"/>
      <c r="O23" s="1"/>
    </row>
    <row r="24" spans="1:15" x14ac:dyDescent="0.25">
      <c r="A24" s="14" t="s">
        <v>66</v>
      </c>
      <c r="B24" s="61"/>
      <c r="C24" s="21">
        <v>1</v>
      </c>
      <c r="D24" s="45">
        <v>7.5</v>
      </c>
      <c r="E24" s="6"/>
      <c r="F24" s="6"/>
      <c r="G24" s="6"/>
      <c r="H24" s="7">
        <f>C24*D24</f>
        <v>7.5</v>
      </c>
      <c r="I24" s="7">
        <v>0</v>
      </c>
      <c r="J24" s="8">
        <f t="shared" ref="J24:J52" si="2">I24-H24</f>
        <v>-7.5</v>
      </c>
      <c r="K24" s="51"/>
      <c r="L24" s="1"/>
      <c r="M24" s="1"/>
      <c r="N24" s="1"/>
      <c r="O24" s="1"/>
    </row>
    <row r="25" spans="1:15" ht="22.5" customHeight="1" x14ac:dyDescent="0.25">
      <c r="A25" s="14" t="s">
        <v>67</v>
      </c>
      <c r="B25" s="24"/>
      <c r="C25" s="21">
        <v>1</v>
      </c>
      <c r="D25" s="45">
        <v>1.55</v>
      </c>
      <c r="E25" s="6"/>
      <c r="F25" s="6"/>
      <c r="G25" s="6"/>
      <c r="H25" s="7">
        <f t="shared" ref="H25:H52" si="3">C25*D25</f>
        <v>1.55</v>
      </c>
      <c r="I25" s="7">
        <v>0</v>
      </c>
      <c r="J25" s="8"/>
      <c r="K25" s="51"/>
      <c r="L25" s="1"/>
      <c r="M25" s="1"/>
      <c r="N25" s="1"/>
      <c r="O25" s="1"/>
    </row>
    <row r="26" spans="1:15" ht="29.25" customHeight="1" x14ac:dyDescent="0.25">
      <c r="A26" s="47" t="s">
        <v>68</v>
      </c>
      <c r="B26" s="24"/>
      <c r="C26" s="21">
        <v>1</v>
      </c>
      <c r="D26" s="45">
        <v>1.1499999999999999</v>
      </c>
      <c r="E26" s="6"/>
      <c r="F26" s="6"/>
      <c r="G26" s="6"/>
      <c r="H26" s="7">
        <f t="shared" si="3"/>
        <v>1.1499999999999999</v>
      </c>
      <c r="I26" s="7">
        <v>0</v>
      </c>
      <c r="J26" s="8"/>
      <c r="K26" s="51"/>
      <c r="L26" s="1"/>
      <c r="M26" s="1"/>
      <c r="N26" s="1"/>
      <c r="O26" s="1"/>
    </row>
    <row r="27" spans="1:15" ht="23.25" customHeight="1" x14ac:dyDescent="0.25">
      <c r="A27" s="47" t="s">
        <v>69</v>
      </c>
      <c r="B27" s="24"/>
      <c r="C27" s="21">
        <v>0.25</v>
      </c>
      <c r="D27" s="45">
        <v>18.95</v>
      </c>
      <c r="E27" s="6"/>
      <c r="F27" s="6"/>
      <c r="G27" s="6"/>
      <c r="H27" s="7">
        <f t="shared" si="3"/>
        <v>4.7374999999999998</v>
      </c>
      <c r="I27" s="7">
        <v>0</v>
      </c>
      <c r="J27" s="8"/>
      <c r="K27" s="51"/>
      <c r="L27" s="1"/>
      <c r="M27" s="1"/>
      <c r="N27" s="1"/>
      <c r="O27" s="1"/>
    </row>
    <row r="28" spans="1:15" x14ac:dyDescent="0.25">
      <c r="A28" s="14" t="s">
        <v>70</v>
      </c>
      <c r="B28" s="4"/>
      <c r="C28" s="21">
        <v>1</v>
      </c>
      <c r="D28" s="45">
        <v>0.85</v>
      </c>
      <c r="E28" s="6"/>
      <c r="F28" s="6"/>
      <c r="G28" s="6"/>
      <c r="H28" s="7">
        <f t="shared" si="3"/>
        <v>0.85</v>
      </c>
      <c r="I28" s="7">
        <v>0</v>
      </c>
      <c r="J28" s="8">
        <f t="shared" si="2"/>
        <v>-0.85</v>
      </c>
      <c r="K28" s="51"/>
      <c r="L28" s="1"/>
      <c r="M28" s="1"/>
      <c r="N28" s="1"/>
      <c r="O28" s="1"/>
    </row>
    <row r="29" spans="1:15" ht="30" customHeight="1" x14ac:dyDescent="0.25">
      <c r="A29" s="14" t="s">
        <v>71</v>
      </c>
      <c r="B29" s="23"/>
      <c r="C29" s="43">
        <v>1</v>
      </c>
      <c r="D29" s="44">
        <v>1.2</v>
      </c>
      <c r="E29" s="6"/>
      <c r="F29" s="6"/>
      <c r="G29" s="6"/>
      <c r="H29" s="7">
        <f t="shared" si="3"/>
        <v>1.2</v>
      </c>
      <c r="I29" s="7">
        <v>0</v>
      </c>
      <c r="J29" s="8">
        <f t="shared" si="2"/>
        <v>-1.2</v>
      </c>
      <c r="K29" s="51"/>
      <c r="L29" s="1"/>
      <c r="M29" s="1"/>
      <c r="N29" s="1"/>
      <c r="O29" s="1"/>
    </row>
    <row r="30" spans="1:15" ht="33" customHeight="1" x14ac:dyDescent="0.25">
      <c r="A30" s="14"/>
      <c r="B30" s="24"/>
      <c r="C30" s="21"/>
      <c r="D30" s="45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51"/>
      <c r="L30" s="1"/>
      <c r="M30" s="1"/>
      <c r="N30" s="1"/>
      <c r="O30" s="1"/>
    </row>
    <row r="31" spans="1:15" ht="26.25" customHeight="1" x14ac:dyDescent="0.25">
      <c r="A31" s="4"/>
      <c r="B31" s="24"/>
      <c r="C31" s="21"/>
      <c r="D31" s="45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51"/>
      <c r="L31" s="1"/>
      <c r="M31" s="1"/>
      <c r="N31" s="1"/>
      <c r="O31" s="1"/>
    </row>
    <row r="32" spans="1:15" ht="32.25" customHeight="1" x14ac:dyDescent="0.25">
      <c r="A32" s="14"/>
      <c r="B32" s="4"/>
      <c r="C32" s="21"/>
      <c r="D32" s="45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51"/>
      <c r="L32" s="1"/>
      <c r="M32" s="1"/>
      <c r="N32" s="1"/>
      <c r="O32" s="1"/>
    </row>
    <row r="33" spans="1:15" ht="33.75" customHeight="1" x14ac:dyDescent="0.25">
      <c r="A33" s="14"/>
      <c r="B33" s="4"/>
      <c r="C33" s="21"/>
      <c r="D33" s="45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51"/>
      <c r="L33" s="1"/>
      <c r="M33" s="1"/>
      <c r="N33" s="1"/>
      <c r="O33" s="1"/>
    </row>
    <row r="34" spans="1:15" x14ac:dyDescent="0.25">
      <c r="A34" s="14"/>
      <c r="B34" s="4"/>
      <c r="C34" s="21"/>
      <c r="D34" s="45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51"/>
      <c r="L34" s="1"/>
      <c r="M34" s="1"/>
      <c r="N34" s="1"/>
      <c r="O34" s="1"/>
    </row>
    <row r="35" spans="1:15" ht="20.25" customHeight="1" x14ac:dyDescent="0.25">
      <c r="A35" s="14"/>
      <c r="B35" s="4"/>
      <c r="C35" s="21"/>
      <c r="D35" s="45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51"/>
      <c r="L35" s="1"/>
      <c r="M35" s="1"/>
      <c r="N35" s="1"/>
      <c r="O35" s="1"/>
    </row>
    <row r="36" spans="1:15" x14ac:dyDescent="0.25">
      <c r="A36" s="14"/>
      <c r="B36" s="4"/>
      <c r="C36" s="21"/>
      <c r="D36" s="45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51"/>
      <c r="L36" s="1"/>
      <c r="M36" s="1"/>
      <c r="N36" s="1"/>
      <c r="O36" s="1"/>
    </row>
    <row r="37" spans="1:15" ht="29.25" customHeight="1" x14ac:dyDescent="0.25">
      <c r="A37" s="14"/>
      <c r="B37" s="4"/>
      <c r="C37" s="21"/>
      <c r="D37" s="45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51"/>
      <c r="L37" s="1"/>
      <c r="M37" s="1"/>
      <c r="N37" s="1"/>
      <c r="O37" s="1"/>
    </row>
    <row r="38" spans="1:15" ht="41.25" customHeight="1" x14ac:dyDescent="0.25">
      <c r="A38" s="14"/>
      <c r="B38" s="4"/>
      <c r="C38" s="21"/>
      <c r="D38" s="45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51"/>
      <c r="L38" s="1"/>
      <c r="M38" s="1"/>
      <c r="N38" s="1"/>
      <c r="O38" s="1"/>
    </row>
    <row r="39" spans="1:15" x14ac:dyDescent="0.25">
      <c r="A39" s="4"/>
      <c r="B39" s="4"/>
      <c r="C39" s="21"/>
      <c r="D39" s="45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51"/>
      <c r="L39" s="1"/>
      <c r="M39" s="1"/>
      <c r="N39" s="1"/>
      <c r="O39" s="1"/>
    </row>
    <row r="40" spans="1:15" x14ac:dyDescent="0.25">
      <c r="A40" s="4"/>
      <c r="B40" s="4"/>
      <c r="C40" s="21"/>
      <c r="D40" s="45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51"/>
      <c r="L40" s="1"/>
      <c r="M40" s="1"/>
      <c r="N40" s="1"/>
      <c r="O40" s="1"/>
    </row>
    <row r="41" spans="1:15" x14ac:dyDescent="0.25">
      <c r="A41" s="14"/>
      <c r="B41" s="4"/>
      <c r="C41" s="21"/>
      <c r="D41" s="45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51"/>
      <c r="L41" s="1"/>
      <c r="M41" s="1"/>
      <c r="N41" s="1"/>
      <c r="O41" s="1"/>
    </row>
    <row r="42" spans="1:15" x14ac:dyDescent="0.25">
      <c r="A42" s="14"/>
      <c r="B42" s="4"/>
      <c r="C42" s="21"/>
      <c r="D42" s="45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51"/>
      <c r="L42" s="1"/>
      <c r="M42" s="1"/>
      <c r="N42" s="1"/>
      <c r="O42" s="1"/>
    </row>
    <row r="43" spans="1:15" x14ac:dyDescent="0.25">
      <c r="A43" s="14"/>
      <c r="B43" s="4"/>
      <c r="C43" s="21"/>
      <c r="D43" s="45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51"/>
      <c r="L43" s="1"/>
      <c r="M43" s="1"/>
      <c r="N43" s="1"/>
      <c r="O43" s="1"/>
    </row>
    <row r="44" spans="1:15" x14ac:dyDescent="0.25">
      <c r="A44" s="14"/>
      <c r="B44" s="4"/>
      <c r="C44" s="21"/>
      <c r="D44" s="45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51"/>
      <c r="L44" s="1"/>
      <c r="M44" s="1"/>
      <c r="N44" s="1"/>
      <c r="O44" s="1"/>
    </row>
    <row r="45" spans="1:15" x14ac:dyDescent="0.25">
      <c r="A45" s="14"/>
      <c r="B45" s="4"/>
      <c r="C45" s="21"/>
      <c r="D45" s="45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51"/>
      <c r="L45" s="1"/>
      <c r="M45" s="1"/>
      <c r="N45" s="1"/>
      <c r="O45" s="1"/>
    </row>
    <row r="46" spans="1:15" x14ac:dyDescent="0.25">
      <c r="A46" s="14"/>
      <c r="B46" s="4"/>
      <c r="C46" s="21"/>
      <c r="D46" s="45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51"/>
      <c r="L46" s="1"/>
      <c r="M46" s="1"/>
      <c r="N46" s="1"/>
      <c r="O46" s="1"/>
    </row>
    <row r="47" spans="1:15" x14ac:dyDescent="0.25">
      <c r="A47" s="14"/>
      <c r="B47" s="4"/>
      <c r="C47" s="21"/>
      <c r="D47" s="45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51"/>
      <c r="L47" s="1"/>
      <c r="M47" s="1"/>
      <c r="N47" s="1"/>
      <c r="O47" s="1"/>
    </row>
    <row r="48" spans="1:15" x14ac:dyDescent="0.25">
      <c r="A48" s="4"/>
      <c r="B48" s="4"/>
      <c r="C48" s="21"/>
      <c r="D48" s="45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51"/>
      <c r="L48" s="1"/>
      <c r="M48" s="1"/>
      <c r="N48" s="1"/>
      <c r="O48" s="1"/>
    </row>
    <row r="49" spans="1:15" x14ac:dyDescent="0.25">
      <c r="A49" s="14"/>
      <c r="B49" s="4"/>
      <c r="C49" s="21"/>
      <c r="D49" s="45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51"/>
      <c r="L49" s="1"/>
      <c r="M49" s="1"/>
      <c r="N49" s="1"/>
      <c r="O49" s="1"/>
    </row>
    <row r="50" spans="1:15" x14ac:dyDescent="0.25">
      <c r="A50" s="4"/>
      <c r="B50" s="4"/>
      <c r="C50" s="21"/>
      <c r="D50" s="45"/>
      <c r="E50" s="6"/>
      <c r="F50" s="6"/>
      <c r="G50" s="6"/>
      <c r="H50" s="7">
        <v>0</v>
      </c>
      <c r="I50" s="7">
        <v>0</v>
      </c>
      <c r="J50" s="8"/>
      <c r="K50" s="51"/>
      <c r="L50" s="1"/>
      <c r="M50" s="1"/>
      <c r="N50" s="1"/>
      <c r="O50" s="1"/>
    </row>
    <row r="51" spans="1:15" x14ac:dyDescent="0.25">
      <c r="A51" s="4"/>
      <c r="B51" s="4"/>
      <c r="C51" s="21"/>
      <c r="D51" s="45"/>
      <c r="E51" s="6"/>
      <c r="F51" s="6"/>
      <c r="G51" s="6"/>
      <c r="H51" s="7">
        <v>0</v>
      </c>
      <c r="I51" s="7">
        <v>0</v>
      </c>
      <c r="J51" s="8"/>
      <c r="K51" s="51"/>
      <c r="L51" s="1"/>
      <c r="M51" s="1"/>
      <c r="N51" s="1"/>
      <c r="O51" s="1"/>
    </row>
    <row r="52" spans="1:15" x14ac:dyDescent="0.25">
      <c r="A52" s="4"/>
      <c r="B52" s="4"/>
      <c r="C52" s="21"/>
      <c r="D52" s="45"/>
      <c r="E52" s="6"/>
      <c r="F52" s="6"/>
      <c r="G52" s="6"/>
      <c r="H52" s="7">
        <f t="shared" si="3"/>
        <v>0</v>
      </c>
      <c r="I52" s="7">
        <v>0</v>
      </c>
      <c r="J52" s="8">
        <f t="shared" si="2"/>
        <v>0</v>
      </c>
      <c r="K52" s="51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SUM(H23:H52)</f>
        <v>31.837500000000002</v>
      </c>
      <c r="I53" s="11">
        <f>SUM(I23:I52)</f>
        <v>0</v>
      </c>
      <c r="J53" s="4"/>
      <c r="K53" s="51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51"/>
      <c r="L54" s="1"/>
      <c r="M54" s="1"/>
      <c r="N54" s="1"/>
      <c r="O54" s="1"/>
    </row>
    <row r="55" spans="1:15" ht="31.5" x14ac:dyDescent="0.25">
      <c r="A55" s="3" t="s">
        <v>14</v>
      </c>
      <c r="B55" s="3"/>
      <c r="C55" s="18" t="s">
        <v>15</v>
      </c>
      <c r="D55" s="19" t="s">
        <v>13</v>
      </c>
      <c r="E55" s="19" t="s">
        <v>16</v>
      </c>
      <c r="F55" s="19" t="s">
        <v>8</v>
      </c>
      <c r="G55" s="4"/>
      <c r="H55" s="8"/>
      <c r="I55" s="8"/>
      <c r="J55" s="4"/>
      <c r="K55" s="51"/>
      <c r="L55" s="1"/>
      <c r="M55" s="1"/>
      <c r="N55" s="1"/>
      <c r="O55" s="1"/>
    </row>
    <row r="56" spans="1:15" x14ac:dyDescent="0.25">
      <c r="A56" s="4"/>
      <c r="B56" s="4"/>
      <c r="C56" s="21">
        <v>75</v>
      </c>
      <c r="D56" s="6">
        <v>3.5</v>
      </c>
      <c r="E56" s="6">
        <v>0.04</v>
      </c>
      <c r="F56" s="21">
        <v>1</v>
      </c>
      <c r="G56" s="6"/>
      <c r="H56" s="7">
        <f>C56*D56*E56*F56</f>
        <v>10.5</v>
      </c>
      <c r="I56" s="7">
        <v>0</v>
      </c>
      <c r="J56" s="8">
        <f>I56-H56</f>
        <v>-10.5</v>
      </c>
      <c r="K56" s="51"/>
      <c r="L56" s="1"/>
      <c r="M56" s="1"/>
      <c r="N56" s="1"/>
      <c r="O56" s="1"/>
    </row>
    <row r="57" spans="1:15" x14ac:dyDescent="0.25">
      <c r="A57" s="4" t="s">
        <v>20</v>
      </c>
      <c r="B57" s="4"/>
      <c r="C57" s="21"/>
      <c r="D57" s="6"/>
      <c r="E57" s="6"/>
      <c r="F57" s="21"/>
      <c r="G57" s="6"/>
      <c r="H57" s="7">
        <f>C57*D57*E57*F57</f>
        <v>0</v>
      </c>
      <c r="I57" s="7">
        <v>0</v>
      </c>
      <c r="J57" s="8">
        <f>I57-H57</f>
        <v>0</v>
      </c>
      <c r="K57" s="51"/>
      <c r="L57" s="1"/>
      <c r="M57" s="1"/>
      <c r="N57" s="1"/>
      <c r="O57" s="1"/>
    </row>
    <row r="58" spans="1:15" x14ac:dyDescent="0.25">
      <c r="A58" s="4"/>
      <c r="B58" s="4"/>
      <c r="C58" s="21"/>
      <c r="D58" s="6"/>
      <c r="E58" s="6"/>
      <c r="F58" s="21"/>
      <c r="G58" s="6"/>
      <c r="H58" s="7">
        <f t="shared" ref="H58:H60" si="4">C58*D58*E58*F58</f>
        <v>0</v>
      </c>
      <c r="I58" s="7">
        <v>0</v>
      </c>
      <c r="J58" s="8">
        <f t="shared" ref="J58:J60" si="5">I58-H58</f>
        <v>0</v>
      </c>
      <c r="K58" s="51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si="4"/>
        <v>0</v>
      </c>
      <c r="I59" s="7">
        <v>0</v>
      </c>
      <c r="J59" s="8">
        <f t="shared" si="5"/>
        <v>0</v>
      </c>
      <c r="K59" s="51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si="4"/>
        <v>0</v>
      </c>
      <c r="I60" s="7">
        <v>0</v>
      </c>
      <c r="J60" s="8">
        <f t="shared" si="5"/>
        <v>0</v>
      </c>
      <c r="K60" s="51"/>
      <c r="L60" s="1"/>
      <c r="M60" s="1"/>
      <c r="N60" s="1"/>
      <c r="O60" s="1"/>
    </row>
    <row r="61" spans="1:15" x14ac:dyDescent="0.25">
      <c r="A61" s="4"/>
      <c r="B61" s="4"/>
      <c r="C61" s="4"/>
      <c r="D61" s="4"/>
      <c r="E61" s="4"/>
      <c r="F61" s="4"/>
      <c r="G61" s="4"/>
      <c r="H61" s="11">
        <f>SUM(H56:H60)</f>
        <v>10.5</v>
      </c>
      <c r="I61" s="11">
        <f>SUM(I56:I60)</f>
        <v>0</v>
      </c>
      <c r="J61" s="4"/>
      <c r="K61" s="51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51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51"/>
      <c r="L63" s="1"/>
      <c r="M63" s="1"/>
      <c r="N63" s="1"/>
      <c r="O63" s="1"/>
    </row>
    <row r="64" spans="1:15" ht="18.75" x14ac:dyDescent="0.3">
      <c r="A64" s="12" t="s">
        <v>1</v>
      </c>
      <c r="B64" s="12"/>
      <c r="C64" s="12"/>
      <c r="D64" s="12"/>
      <c r="E64" s="12"/>
      <c r="F64" s="12"/>
      <c r="G64" s="12"/>
      <c r="H64" s="13">
        <f>SUM(H61,H53,H21)</f>
        <v>94.357500000000002</v>
      </c>
      <c r="I64" s="13">
        <f>SUM(I61,I53,I21)</f>
        <v>0</v>
      </c>
      <c r="J64" s="12"/>
      <c r="K64" s="1"/>
      <c r="L64" s="1"/>
      <c r="M64" s="1"/>
      <c r="N64" s="1"/>
    </row>
    <row r="65" spans="1:14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1"/>
      <c r="M65" s="1"/>
      <c r="N65" s="1"/>
    </row>
    <row r="66" spans="1:14" ht="23.1" customHeigh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1"/>
      <c r="M66" s="1"/>
      <c r="N66" s="1"/>
    </row>
    <row r="67" spans="1:14" ht="23.1" customHeigh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4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70" spans="1:14" x14ac:dyDescent="0.25">
      <c r="B70" s="25"/>
    </row>
  </sheetData>
  <mergeCells count="6">
    <mergeCell ref="A1:K1"/>
    <mergeCell ref="G4:I4"/>
    <mergeCell ref="J4:K4"/>
    <mergeCell ref="C9:G9"/>
    <mergeCell ref="K11:K23"/>
    <mergeCell ref="A65:K68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JUNTA PARED</vt:lpstr>
      <vt:lpstr>REPARACION DE JUNTAS DE PARED</vt:lpstr>
      <vt:lpstr>esquina de pared de rampa</vt:lpstr>
      <vt:lpstr>BAJADA+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2021-09-03T00:14:35Z</dcterms:modified>
</cp:coreProperties>
</file>