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AGOSTO\SEMANA 1\MEMORIA\"/>
    </mc:Choice>
  </mc:AlternateContent>
  <xr:revisionPtr revIDLastSave="0" documentId="13_ncr:1_{5D010A33-D902-49AE-BB50-B66002538531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MEMO" sheetId="25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5" l="1"/>
  <c r="H27" i="25"/>
  <c r="H28" i="25"/>
  <c r="H29" i="25"/>
  <c r="H30" i="25"/>
  <c r="H31" i="25"/>
  <c r="H40" i="25" s="1"/>
  <c r="H32" i="25"/>
  <c r="H33" i="25"/>
  <c r="H34" i="25"/>
  <c r="H35" i="25"/>
  <c r="H36" i="25"/>
  <c r="H37" i="25"/>
  <c r="H38" i="25"/>
  <c r="H39" i="25"/>
  <c r="H25" i="25"/>
  <c r="I48" i="25" l="1"/>
  <c r="H47" i="25"/>
  <c r="J47" i="25" s="1"/>
  <c r="H46" i="25"/>
  <c r="J46" i="25" s="1"/>
  <c r="H45" i="25"/>
  <c r="J45" i="25" s="1"/>
  <c r="H44" i="25"/>
  <c r="J44" i="25" s="1"/>
  <c r="H43" i="25"/>
  <c r="J43" i="25" s="1"/>
  <c r="J39" i="25"/>
  <c r="J37" i="25"/>
  <c r="J36" i="25"/>
  <c r="J35" i="25"/>
  <c r="J34" i="25"/>
  <c r="J33" i="25"/>
  <c r="J32" i="25"/>
  <c r="J31" i="25"/>
  <c r="J30" i="25"/>
  <c r="J29" i="25"/>
  <c r="I23" i="25"/>
  <c r="H22" i="25"/>
  <c r="J22" i="25" s="1"/>
  <c r="J21" i="25"/>
  <c r="H21" i="25"/>
  <c r="H20" i="25"/>
  <c r="J20" i="25" s="1"/>
  <c r="H19" i="25"/>
  <c r="J19" i="25" s="1"/>
  <c r="H18" i="25"/>
  <c r="J18" i="25" s="1"/>
  <c r="H17" i="25"/>
  <c r="J17" i="25" s="1"/>
  <c r="H16" i="25"/>
  <c r="J16" i="25" s="1"/>
  <c r="H15" i="25"/>
  <c r="J15" i="25" s="1"/>
  <c r="H14" i="25"/>
  <c r="H13" i="25"/>
  <c r="J13" i="25" s="1"/>
  <c r="H12" i="25"/>
  <c r="J12" i="25" s="1"/>
  <c r="I51" i="25" l="1"/>
  <c r="J6" i="25" s="1"/>
  <c r="H23" i="25"/>
  <c r="H48" i="25"/>
  <c r="J25" i="25"/>
  <c r="H51" i="25" l="1"/>
  <c r="G6" i="25" s="1"/>
  <c r="H6" i="25" l="1"/>
  <c r="A4" i="25" s="1"/>
  <c r="I6" i="25" l="1"/>
  <c r="K6" i="25"/>
</calcChain>
</file>

<file path=xl/sharedStrings.xml><?xml version="1.0" encoding="utf-8"?>
<sst xmlns="http://schemas.openxmlformats.org/spreadsheetml/2006/main" count="52" uniqueCount="50">
  <si>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</si>
  <si>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</si>
  <si>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</si>
  <si>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</si>
  <si>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</si>
  <si>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</si>
  <si>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</si>
  <si>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</si>
  <si>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</si>
  <si>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</si>
  <si>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</si>
  <si>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</si>
  <si>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</si>
  <si>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</si>
  <si>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</si>
  <si>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</si>
  <si>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</si>
  <si>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</si>
  <si>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</si>
  <si>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</si>
  <si>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</si>
  <si>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</si>
  <si>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MANO DE OBRA</t>
  </si>
  <si>
    <t>Hospedaje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</si>
  <si>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</si>
  <si>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</si>
  <si>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</si>
  <si>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</si>
  <si>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</si>
  <si>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</si>
  <si>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</si>
  <si>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</si>
  <si>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</si>
  <si>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</si>
  <si>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U</t>
  </si>
  <si>
    <t xml:space="preserve">LB WIPE </t>
  </si>
  <si>
    <t>GL TINNER CORRIENTE</t>
  </si>
  <si>
    <t>REPARACION DE BASURERO, TRANSPORTE IDA Y VUELTA</t>
  </si>
  <si>
    <t>ANGULO 3/16X1 PULG (4.76MM). SKU# 7570</t>
  </si>
  <si>
    <t>LÁMINA NEGRA EN FRÍO 3/64 PLG (1.00 MM) 4X8 PIE</t>
  </si>
  <si>
    <t>LB ELECTRODO 3/32</t>
  </si>
  <si>
    <t>GL PINTURA ESMALTE SEGÚN MUESTRA</t>
  </si>
  <si>
    <t>GL ANTICORROSIVO GRIS 2000</t>
  </si>
  <si>
    <t>CUARTOS DE MASILLA JETBOND</t>
  </si>
  <si>
    <t>DISCO DE CORTE DE 4</t>
  </si>
  <si>
    <t>disco de desbaste de 4 1/2´´</t>
  </si>
  <si>
    <t>ANCLA CUÑA CONCRETO 3/8 X 3-3/4 PLG KWIK BOLT 3. CODIGO 3848909</t>
  </si>
  <si>
    <t>MILWAUKEE - BROCA PARA CONCRETO 3/8 X 4 X 6 PULG</t>
  </si>
  <si>
    <t>LIJA #80 de agua</t>
  </si>
  <si>
    <t>Lija #150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</si>
</sst>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8" borderId="1" xfId="1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/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6D6-71C7-461D-B236-84FE06F6BD95}">
  <dimension ref="A1:O57"/>
  <sheetViews>
    <sheetView tabSelected="1" zoomScale="96" zoomScaleNormal="96" workbookViewId="0">
      <selection activeCell="C32" sqref="C3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5"/>
      <c r="L1" s="1"/>
    </row>
    <row r="2" spans="1:15" x14ac:dyDescent="0.25">
      <c r="A2" s="28"/>
      <c r="B2" s="47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20</v>
      </c>
      <c r="B3" s="47"/>
      <c r="C3" s="30"/>
      <c r="D3" s="3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2">
        <f>H6/A6</f>
        <v>159.4725</v>
      </c>
      <c r="B4" s="46"/>
      <c r="C4" s="33"/>
      <c r="D4" s="31"/>
      <c r="E4" s="1"/>
      <c r="F4" s="1"/>
      <c r="G4" s="50" t="s">
        <v>24</v>
      </c>
      <c r="H4" s="51"/>
      <c r="I4" s="52"/>
      <c r="J4" s="50" t="s">
        <v>25</v>
      </c>
      <c r="K4" s="52"/>
      <c r="L4" s="1"/>
      <c r="M4" s="1"/>
      <c r="N4" s="1"/>
      <c r="O4" s="1"/>
    </row>
    <row r="5" spans="1:15" ht="37.5" x14ac:dyDescent="0.25">
      <c r="A5" s="29" t="s">
        <v>34</v>
      </c>
      <c r="B5" s="47"/>
      <c r="C5" s="33"/>
      <c r="D5" s="31"/>
      <c r="E5" s="1"/>
      <c r="F5" s="1"/>
      <c r="G5" s="34" t="s">
        <v>26</v>
      </c>
      <c r="H5" s="35" t="s">
        <v>18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39">
        <v>4</v>
      </c>
      <c r="C6" s="40"/>
      <c r="D6" s="2"/>
      <c r="E6" s="2"/>
      <c r="F6" s="2"/>
      <c r="G6" s="41">
        <f>H51</f>
        <v>425.26</v>
      </c>
      <c r="H6" s="42">
        <f>G6*1.5</f>
        <v>637.89</v>
      </c>
      <c r="I6" s="43">
        <f>H6-G6</f>
        <v>212.63</v>
      </c>
      <c r="J6" s="41">
        <f>ABS(I51)</f>
        <v>212.34000000000003</v>
      </c>
      <c r="K6" s="43">
        <f>H6-ABS(J6)</f>
        <v>425.54999999999995</v>
      </c>
      <c r="L6" s="1"/>
      <c r="M6" s="1"/>
      <c r="N6" s="1"/>
      <c r="O6" s="1"/>
    </row>
    <row r="7" spans="1:15" x14ac:dyDescent="0.25">
      <c r="A7" s="1"/>
      <c r="B7" s="4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3" t="s">
        <v>17</v>
      </c>
      <c r="D9" s="54"/>
      <c r="E9" s="54"/>
      <c r="F9" s="54"/>
      <c r="G9" s="55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56.2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22</v>
      </c>
      <c r="B11" s="4"/>
      <c r="C11" s="4"/>
      <c r="D11" s="4"/>
      <c r="E11" s="4"/>
      <c r="F11" s="4"/>
      <c r="G11" s="4"/>
      <c r="H11" s="5"/>
      <c r="I11" s="5"/>
      <c r="J11" s="5"/>
      <c r="K11" s="56"/>
      <c r="L11" s="1"/>
      <c r="M11" s="1"/>
      <c r="N11" s="1"/>
      <c r="O11" s="1"/>
    </row>
    <row r="12" spans="1:15" x14ac:dyDescent="0.25">
      <c r="A12" s="5" t="s">
        <v>30</v>
      </c>
      <c r="B12" s="5"/>
      <c r="C12" s="6"/>
      <c r="D12" s="7">
        <v>18.329999999999998</v>
      </c>
      <c r="E12" s="6"/>
      <c r="F12" s="6"/>
      <c r="G12" s="7"/>
      <c r="H12" s="8">
        <f>C12*D12*E12</f>
        <v>0</v>
      </c>
      <c r="I12" s="8">
        <v>0</v>
      </c>
      <c r="J12" s="9">
        <f>I12-H12</f>
        <v>0</v>
      </c>
      <c r="K12" s="56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6">
        <v>5</v>
      </c>
      <c r="F13" s="6"/>
      <c r="G13" s="7"/>
      <c r="H13" s="8">
        <f>C13*D13*E13</f>
        <v>60.85</v>
      </c>
      <c r="I13" s="8">
        <v>5.08</v>
      </c>
      <c r="J13" s="9">
        <f>I13-H13</f>
        <v>-55.77</v>
      </c>
      <c r="K13" s="56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1</v>
      </c>
      <c r="D14" s="7">
        <v>15</v>
      </c>
      <c r="E14" s="6">
        <v>5</v>
      </c>
      <c r="F14" s="6"/>
      <c r="G14" s="7"/>
      <c r="H14" s="8">
        <f>C14*D14*E14</f>
        <v>75</v>
      </c>
      <c r="I14" s="8">
        <v>18</v>
      </c>
      <c r="J14" s="9"/>
      <c r="K14" s="56"/>
      <c r="L14" s="1"/>
      <c r="M14" s="1"/>
      <c r="N14" s="1"/>
      <c r="O14" s="1"/>
    </row>
    <row r="15" spans="1:15" ht="15" customHeight="1" x14ac:dyDescent="0.25">
      <c r="A15" s="15" t="s">
        <v>31</v>
      </c>
      <c r="B15" s="5"/>
      <c r="C15" s="6"/>
      <c r="D15" s="7">
        <v>2.29</v>
      </c>
      <c r="E15" s="6"/>
      <c r="F15" s="6"/>
      <c r="G15" s="7"/>
      <c r="H15" s="8">
        <f>C15*D15*E15*F15</f>
        <v>0</v>
      </c>
      <c r="I15" s="8">
        <v>0</v>
      </c>
      <c r="J15" s="9">
        <f>I15-H15</f>
        <v>0</v>
      </c>
      <c r="K15" s="56"/>
      <c r="L15" s="1"/>
      <c r="M15" s="1"/>
      <c r="N15" s="1"/>
      <c r="O15" s="1"/>
    </row>
    <row r="16" spans="1:15" x14ac:dyDescent="0.25">
      <c r="A16" s="15" t="s">
        <v>32</v>
      </c>
      <c r="B16" s="5"/>
      <c r="C16" s="6">
        <v>1</v>
      </c>
      <c r="D16" s="7">
        <v>1.53</v>
      </c>
      <c r="E16" s="6">
        <v>2</v>
      </c>
      <c r="F16" s="6">
        <v>3</v>
      </c>
      <c r="G16" s="7"/>
      <c r="H16" s="8">
        <f>C16*D16*E16*F16</f>
        <v>9.18</v>
      </c>
      <c r="I16" s="8">
        <v>0</v>
      </c>
      <c r="J16" s="9">
        <f>I16-H16</f>
        <v>-9.18</v>
      </c>
      <c r="K16" s="56"/>
      <c r="L16" s="1"/>
      <c r="M16" s="1"/>
      <c r="N16" s="1"/>
      <c r="O16" s="1"/>
    </row>
    <row r="17" spans="1:15" x14ac:dyDescent="0.25">
      <c r="A17" s="15" t="s">
        <v>33</v>
      </c>
      <c r="B17" s="5"/>
      <c r="C17" s="6">
        <v>1</v>
      </c>
      <c r="D17" s="7">
        <v>1.88</v>
      </c>
      <c r="E17" s="6">
        <v>2</v>
      </c>
      <c r="F17" s="6">
        <v>2</v>
      </c>
      <c r="G17" s="7"/>
      <c r="H17" s="8">
        <f>C17*D17*E17*F17</f>
        <v>7.52</v>
      </c>
      <c r="I17" s="8">
        <v>0</v>
      </c>
      <c r="J17" s="9">
        <f>I17-H17</f>
        <v>-7.52</v>
      </c>
      <c r="K17" s="56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2</v>
      </c>
      <c r="D18" s="7">
        <v>2.5</v>
      </c>
      <c r="E18" s="6">
        <v>2</v>
      </c>
      <c r="F18" s="6"/>
      <c r="G18" s="7"/>
      <c r="H18" s="8">
        <f t="shared" ref="H18:H22" si="0">C18*D18*E18</f>
        <v>10</v>
      </c>
      <c r="I18" s="8">
        <v>0</v>
      </c>
      <c r="J18" s="9">
        <f t="shared" ref="J18:J22" si="1">I18-H18</f>
        <v>-10</v>
      </c>
      <c r="K18" s="56"/>
      <c r="L18" s="1"/>
      <c r="M18" s="1"/>
      <c r="N18" s="1"/>
      <c r="O18" s="1"/>
    </row>
    <row r="19" spans="1:15" x14ac:dyDescent="0.25">
      <c r="A19" s="5" t="s">
        <v>23</v>
      </c>
      <c r="B19" s="5"/>
      <c r="C19" s="6"/>
      <c r="D19" s="7"/>
      <c r="E19" s="6"/>
      <c r="F19" s="6"/>
      <c r="G19" s="7"/>
      <c r="H19" s="8">
        <f t="shared" si="0"/>
        <v>0</v>
      </c>
      <c r="I19" s="8">
        <v>0</v>
      </c>
      <c r="J19" s="9">
        <f t="shared" si="1"/>
        <v>0</v>
      </c>
      <c r="K19" s="56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6"/>
      <c r="F20" s="6"/>
      <c r="G20" s="7"/>
      <c r="H20" s="8">
        <f t="shared" si="0"/>
        <v>0</v>
      </c>
      <c r="I20" s="8">
        <v>0</v>
      </c>
      <c r="J20" s="9">
        <f t="shared" si="1"/>
        <v>0</v>
      </c>
      <c r="K20" s="56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6"/>
      <c r="F21" s="6"/>
      <c r="G21" s="7"/>
      <c r="H21" s="8">
        <f t="shared" si="0"/>
        <v>0</v>
      </c>
      <c r="I21" s="8">
        <v>0</v>
      </c>
      <c r="J21" s="9">
        <f t="shared" si="1"/>
        <v>0</v>
      </c>
      <c r="K21" s="56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6"/>
      <c r="F22" s="6"/>
      <c r="G22" s="7"/>
      <c r="H22" s="8">
        <f t="shared" si="0"/>
        <v>0</v>
      </c>
      <c r="I22" s="8">
        <v>0</v>
      </c>
      <c r="J22" s="9">
        <f t="shared" si="1"/>
        <v>0</v>
      </c>
      <c r="K22" s="56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SUM(H12:H22)</f>
        <v>162.55000000000001</v>
      </c>
      <c r="I23" s="10">
        <f>SUM(I12:I22)</f>
        <v>23.08</v>
      </c>
      <c r="J23" s="9"/>
      <c r="K23" s="56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56"/>
      <c r="L24" s="1"/>
      <c r="M24" s="1"/>
      <c r="N24" s="1"/>
      <c r="O24" s="1"/>
    </row>
    <row r="25" spans="1:15" x14ac:dyDescent="0.25">
      <c r="A25" s="15" t="s">
        <v>38</v>
      </c>
      <c r="B25" s="24"/>
      <c r="C25" s="45">
        <v>1</v>
      </c>
      <c r="D25" s="7">
        <v>15.5</v>
      </c>
      <c r="E25" s="6"/>
      <c r="F25" s="7"/>
      <c r="G25" s="7"/>
      <c r="H25" s="8">
        <f>C25*D25</f>
        <v>15.5</v>
      </c>
      <c r="I25" s="8">
        <v>159</v>
      </c>
      <c r="J25" s="9">
        <f>I25-H25</f>
        <v>143.5</v>
      </c>
      <c r="K25" s="56"/>
      <c r="L25" s="1"/>
      <c r="M25" s="1"/>
      <c r="N25" s="1"/>
      <c r="O25" s="1"/>
    </row>
    <row r="26" spans="1:15" x14ac:dyDescent="0.25">
      <c r="A26" s="15" t="s">
        <v>39</v>
      </c>
      <c r="B26" s="24"/>
      <c r="C26" s="45">
        <v>1</v>
      </c>
      <c r="D26" s="7">
        <v>47.9</v>
      </c>
      <c r="E26" s="6"/>
      <c r="F26" s="7"/>
      <c r="G26" s="7"/>
      <c r="H26" s="8">
        <f t="shared" ref="H26:H39" si="2">C26*D26</f>
        <v>47.9</v>
      </c>
      <c r="I26" s="8">
        <v>13.25</v>
      </c>
      <c r="J26" s="9"/>
      <c r="K26" s="56"/>
      <c r="L26" s="1"/>
      <c r="M26" s="1"/>
      <c r="N26" s="1"/>
      <c r="O26" s="1"/>
    </row>
    <row r="27" spans="1:15" x14ac:dyDescent="0.25">
      <c r="A27" s="15" t="s">
        <v>35</v>
      </c>
      <c r="B27" s="24"/>
      <c r="C27" s="45">
        <v>4</v>
      </c>
      <c r="D27" s="7">
        <v>0.65</v>
      </c>
      <c r="E27" s="6"/>
      <c r="F27" s="7"/>
      <c r="G27" s="7"/>
      <c r="H27" s="8">
        <f t="shared" si="2"/>
        <v>2.6</v>
      </c>
      <c r="I27" s="8">
        <v>0.65</v>
      </c>
      <c r="J27" s="9"/>
      <c r="K27" s="56"/>
      <c r="L27" s="1"/>
      <c r="M27" s="1"/>
      <c r="N27" s="1"/>
      <c r="O27" s="1"/>
    </row>
    <row r="28" spans="1:15" x14ac:dyDescent="0.25">
      <c r="A28" s="15" t="s">
        <v>36</v>
      </c>
      <c r="B28" s="24"/>
      <c r="C28" s="45">
        <v>2</v>
      </c>
      <c r="D28" s="7">
        <v>5</v>
      </c>
      <c r="E28" s="6"/>
      <c r="F28" s="7"/>
      <c r="G28" s="7"/>
      <c r="H28" s="8">
        <f t="shared" si="2"/>
        <v>10</v>
      </c>
      <c r="I28" s="8">
        <v>2.06</v>
      </c>
      <c r="J28" s="9"/>
      <c r="K28" s="56"/>
      <c r="L28" s="1"/>
      <c r="M28" s="1"/>
      <c r="N28" s="1"/>
      <c r="O28" s="1"/>
    </row>
    <row r="29" spans="1:15" x14ac:dyDescent="0.25">
      <c r="A29" s="15" t="s">
        <v>40</v>
      </c>
      <c r="B29" s="24"/>
      <c r="C29" s="45">
        <v>2</v>
      </c>
      <c r="D29" s="7">
        <v>1.05</v>
      </c>
      <c r="E29" s="6"/>
      <c r="F29" s="7"/>
      <c r="G29" s="7"/>
      <c r="H29" s="8">
        <f t="shared" si="2"/>
        <v>2.1</v>
      </c>
      <c r="I29" s="8">
        <v>0</v>
      </c>
      <c r="J29" s="9">
        <f>I29-H29</f>
        <v>-2.1</v>
      </c>
      <c r="K29" s="56"/>
      <c r="L29" s="1"/>
      <c r="M29" s="1"/>
      <c r="N29" s="1"/>
      <c r="O29" s="1"/>
    </row>
    <row r="30" spans="1:15" x14ac:dyDescent="0.25">
      <c r="A30" s="27" t="s">
        <v>41</v>
      </c>
      <c r="B30" s="24"/>
      <c r="C30" s="45">
        <v>1</v>
      </c>
      <c r="D30" s="25">
        <v>40</v>
      </c>
      <c r="E30" s="7"/>
      <c r="F30" s="7"/>
      <c r="G30" s="7"/>
      <c r="H30" s="8">
        <f t="shared" si="2"/>
        <v>40</v>
      </c>
      <c r="I30" s="8">
        <v>0</v>
      </c>
      <c r="J30" s="9">
        <f t="shared" ref="J30:J39" si="3">I30-H30</f>
        <v>-40</v>
      </c>
      <c r="K30" s="48"/>
      <c r="L30" s="1"/>
      <c r="M30" s="1"/>
      <c r="N30" s="1"/>
      <c r="O30" s="1"/>
    </row>
    <row r="31" spans="1:15" x14ac:dyDescent="0.25">
      <c r="A31" s="15" t="s">
        <v>42</v>
      </c>
      <c r="B31" s="24"/>
      <c r="C31" s="45">
        <v>1</v>
      </c>
      <c r="D31" s="7">
        <v>18.95</v>
      </c>
      <c r="E31" s="7"/>
      <c r="F31" s="7"/>
      <c r="G31" s="7"/>
      <c r="H31" s="8">
        <f t="shared" si="2"/>
        <v>18.95</v>
      </c>
      <c r="I31" s="8">
        <v>0</v>
      </c>
      <c r="J31" s="9">
        <f t="shared" si="3"/>
        <v>-18.95</v>
      </c>
      <c r="K31" s="48"/>
      <c r="L31" s="1"/>
      <c r="M31" s="1"/>
      <c r="N31" s="1"/>
      <c r="O31" s="1"/>
    </row>
    <row r="32" spans="1:15" x14ac:dyDescent="0.25">
      <c r="A32" s="15" t="s">
        <v>43</v>
      </c>
      <c r="B32" s="24"/>
      <c r="C32" s="45">
        <v>1</v>
      </c>
      <c r="D32" s="7">
        <v>7.6</v>
      </c>
      <c r="E32" s="7"/>
      <c r="F32" s="7"/>
      <c r="G32" s="7"/>
      <c r="H32" s="8">
        <f t="shared" si="2"/>
        <v>7.6</v>
      </c>
      <c r="I32" s="8">
        <v>0</v>
      </c>
      <c r="J32" s="9">
        <f t="shared" si="3"/>
        <v>-7.6</v>
      </c>
      <c r="K32" s="48"/>
      <c r="L32" s="1"/>
      <c r="M32" s="1"/>
      <c r="N32" s="1"/>
      <c r="O32" s="1"/>
    </row>
    <row r="33" spans="1:15" x14ac:dyDescent="0.25">
      <c r="A33" s="44" t="s">
        <v>44</v>
      </c>
      <c r="B33" s="5"/>
      <c r="C33" s="22">
        <v>2</v>
      </c>
      <c r="D33" s="7">
        <v>1.55</v>
      </c>
      <c r="E33" s="7"/>
      <c r="F33" s="7"/>
      <c r="G33" s="7"/>
      <c r="H33" s="8">
        <f t="shared" si="2"/>
        <v>3.1</v>
      </c>
      <c r="I33" s="8">
        <v>0</v>
      </c>
      <c r="J33" s="9">
        <f t="shared" si="3"/>
        <v>-3.1</v>
      </c>
      <c r="K33" s="48"/>
      <c r="L33" s="1"/>
      <c r="M33" s="1"/>
      <c r="N33" s="1"/>
      <c r="O33" s="1"/>
    </row>
    <row r="34" spans="1:15" x14ac:dyDescent="0.25">
      <c r="A34" s="44" t="s">
        <v>48</v>
      </c>
      <c r="B34" s="5"/>
      <c r="C34" s="22">
        <v>4</v>
      </c>
      <c r="D34" s="7">
        <v>1.2</v>
      </c>
      <c r="E34" s="7"/>
      <c r="F34" s="7"/>
      <c r="G34" s="7"/>
      <c r="H34" s="8">
        <f t="shared" si="2"/>
        <v>4.8</v>
      </c>
      <c r="I34" s="8">
        <v>0</v>
      </c>
      <c r="J34" s="9">
        <f t="shared" si="3"/>
        <v>-4.8</v>
      </c>
      <c r="K34" s="48"/>
      <c r="L34" s="1"/>
      <c r="M34" s="1"/>
      <c r="N34" s="1"/>
      <c r="O34" s="1"/>
    </row>
    <row r="35" spans="1:15" x14ac:dyDescent="0.25">
      <c r="A35" s="44" t="s">
        <v>49</v>
      </c>
      <c r="B35" s="5"/>
      <c r="C35" s="45">
        <v>4</v>
      </c>
      <c r="D35" s="7">
        <v>1.2</v>
      </c>
      <c r="E35" s="7"/>
      <c r="F35" s="7"/>
      <c r="G35" s="7"/>
      <c r="H35" s="8">
        <f t="shared" si="2"/>
        <v>4.8</v>
      </c>
      <c r="I35" s="8">
        <v>0</v>
      </c>
      <c r="J35" s="9">
        <f t="shared" si="3"/>
        <v>-4.8</v>
      </c>
      <c r="K35" s="48"/>
      <c r="L35" s="1"/>
      <c r="M35" s="1"/>
      <c r="N35" s="1"/>
      <c r="O35" s="1"/>
    </row>
    <row r="36" spans="1:15" x14ac:dyDescent="0.25">
      <c r="A36" s="44" t="s">
        <v>45</v>
      </c>
      <c r="B36" s="5"/>
      <c r="C36" s="45">
        <v>1</v>
      </c>
      <c r="D36" s="7">
        <v>3.05</v>
      </c>
      <c r="E36" s="7"/>
      <c r="F36" s="7"/>
      <c r="G36" s="7"/>
      <c r="H36" s="8">
        <f t="shared" si="2"/>
        <v>3.05</v>
      </c>
      <c r="I36" s="8">
        <v>0</v>
      </c>
      <c r="J36" s="9">
        <f t="shared" si="3"/>
        <v>-3.05</v>
      </c>
      <c r="K36" s="48"/>
      <c r="L36" s="1"/>
      <c r="M36" s="1"/>
      <c r="N36" s="1"/>
      <c r="O36" s="1"/>
    </row>
    <row r="37" spans="1:15" x14ac:dyDescent="0.25">
      <c r="A37" s="44" t="s">
        <v>46</v>
      </c>
      <c r="B37" s="5"/>
      <c r="C37" s="45">
        <v>16</v>
      </c>
      <c r="D37" s="7">
        <v>2.73</v>
      </c>
      <c r="E37" s="7"/>
      <c r="F37" s="7"/>
      <c r="G37" s="7"/>
      <c r="H37" s="8">
        <f t="shared" si="2"/>
        <v>43.68</v>
      </c>
      <c r="I37" s="8">
        <v>0</v>
      </c>
      <c r="J37" s="9">
        <f t="shared" si="3"/>
        <v>-43.68</v>
      </c>
      <c r="K37" s="48"/>
      <c r="L37" s="1"/>
      <c r="M37" s="1"/>
      <c r="N37" s="1"/>
      <c r="O37" s="1"/>
    </row>
    <row r="38" spans="1:15" x14ac:dyDescent="0.25">
      <c r="A38" s="44" t="s">
        <v>47</v>
      </c>
      <c r="B38" s="5"/>
      <c r="C38" s="45">
        <v>1</v>
      </c>
      <c r="D38" s="7">
        <v>4.95</v>
      </c>
      <c r="E38" s="7"/>
      <c r="F38" s="7"/>
      <c r="G38" s="7"/>
      <c r="H38" s="8">
        <f t="shared" si="2"/>
        <v>4.95</v>
      </c>
      <c r="I38" s="8"/>
      <c r="J38" s="9"/>
      <c r="K38" s="48"/>
      <c r="L38" s="1"/>
      <c r="M38" s="1"/>
      <c r="N38" s="1"/>
      <c r="O38" s="1"/>
    </row>
    <row r="39" spans="1:15" x14ac:dyDescent="0.25">
      <c r="A39" s="5"/>
      <c r="B39" s="5"/>
      <c r="C39" s="45"/>
      <c r="D39" s="7"/>
      <c r="E39" s="7"/>
      <c r="F39" s="7"/>
      <c r="G39" s="7"/>
      <c r="H39" s="8">
        <f t="shared" si="2"/>
        <v>0</v>
      </c>
      <c r="I39" s="8">
        <v>0</v>
      </c>
      <c r="J39" s="9">
        <f t="shared" si="3"/>
        <v>0</v>
      </c>
      <c r="K39" s="48"/>
      <c r="L39" s="1"/>
      <c r="M39" s="1"/>
      <c r="N39" s="1"/>
      <c r="O39" s="1"/>
    </row>
    <row r="40" spans="1:15" x14ac:dyDescent="0.25">
      <c r="A40" s="5"/>
      <c r="B40" s="5"/>
      <c r="C40" s="5"/>
      <c r="D40" s="5"/>
      <c r="E40" s="5"/>
      <c r="F40" s="5"/>
      <c r="G40" s="5"/>
      <c r="H40" s="12">
        <f>SUM(H25:H39)</f>
        <v>209.03</v>
      </c>
      <c r="I40" s="12">
        <v>179.96</v>
      </c>
      <c r="J40" s="5"/>
      <c r="K40" s="48"/>
      <c r="L40" s="1"/>
      <c r="M40" s="1"/>
      <c r="N40" s="1"/>
      <c r="O40" s="1"/>
    </row>
    <row r="41" spans="1:15" x14ac:dyDescent="0.25">
      <c r="A41" s="5"/>
      <c r="B41" s="5"/>
      <c r="C41" s="5"/>
      <c r="D41" s="5"/>
      <c r="E41" s="5"/>
      <c r="F41" s="5"/>
      <c r="G41" s="5"/>
      <c r="H41" s="9"/>
      <c r="I41" s="9"/>
      <c r="J41" s="5"/>
      <c r="K41" s="48"/>
      <c r="L41" s="1"/>
      <c r="M41" s="1"/>
      <c r="N41" s="1"/>
      <c r="O41" s="1"/>
    </row>
    <row r="42" spans="1:15" ht="31.5" x14ac:dyDescent="0.25">
      <c r="A42" s="4" t="s">
        <v>13</v>
      </c>
      <c r="B42" s="4"/>
      <c r="C42" s="19" t="s">
        <v>14</v>
      </c>
      <c r="D42" s="20" t="s">
        <v>12</v>
      </c>
      <c r="E42" s="20" t="s">
        <v>15</v>
      </c>
      <c r="F42" s="20" t="s">
        <v>8</v>
      </c>
      <c r="G42" s="5"/>
      <c r="H42" s="9"/>
      <c r="I42" s="9"/>
      <c r="J42" s="5"/>
      <c r="K42" s="48"/>
      <c r="L42" s="1"/>
      <c r="M42" s="1"/>
      <c r="N42" s="1"/>
      <c r="O42" s="1"/>
    </row>
    <row r="43" spans="1:15" x14ac:dyDescent="0.25">
      <c r="A43" s="5"/>
      <c r="B43" s="5"/>
      <c r="C43" s="22">
        <v>140</v>
      </c>
      <c r="D43" s="7">
        <v>3.9</v>
      </c>
      <c r="E43" s="7">
        <v>0.04</v>
      </c>
      <c r="F43" s="22">
        <v>2</v>
      </c>
      <c r="G43" s="7"/>
      <c r="H43" s="8">
        <f>C43*D43*E43*F43</f>
        <v>43.68</v>
      </c>
      <c r="I43" s="8">
        <v>9.3000000000000007</v>
      </c>
      <c r="J43" s="9">
        <f>I43-H43</f>
        <v>-34.379999999999995</v>
      </c>
      <c r="K43" s="48"/>
      <c r="L43" s="1"/>
      <c r="M43" s="1"/>
      <c r="N43" s="1"/>
      <c r="O43" s="1"/>
    </row>
    <row r="44" spans="1:15" x14ac:dyDescent="0.25">
      <c r="A44" s="5" t="s">
        <v>19</v>
      </c>
      <c r="B44" s="5"/>
      <c r="C44" s="22">
        <v>1</v>
      </c>
      <c r="D44" s="7">
        <v>10</v>
      </c>
      <c r="E44" s="7">
        <v>1</v>
      </c>
      <c r="F44" s="22">
        <v>1</v>
      </c>
      <c r="G44" s="7"/>
      <c r="H44" s="8">
        <f>C44*D44*E44*F44</f>
        <v>10</v>
      </c>
      <c r="I44" s="8">
        <v>0</v>
      </c>
      <c r="J44" s="9">
        <f>I44-H44</f>
        <v>-10</v>
      </c>
      <c r="K44" s="48"/>
      <c r="L44" s="1"/>
      <c r="M44" s="1"/>
      <c r="N44" s="1"/>
      <c r="O44" s="1"/>
    </row>
    <row r="45" spans="1:15" x14ac:dyDescent="0.25">
      <c r="A45" s="5"/>
      <c r="B45" s="5"/>
      <c r="C45" s="22"/>
      <c r="D45" s="7"/>
      <c r="E45" s="7"/>
      <c r="F45" s="22"/>
      <c r="G45" s="7"/>
      <c r="H45" s="8">
        <f t="shared" ref="H45:H47" si="4">C45*D45*E45*F45</f>
        <v>0</v>
      </c>
      <c r="I45" s="8">
        <v>0</v>
      </c>
      <c r="J45" s="9">
        <f t="shared" ref="J45:J47" si="5">I45-H45</f>
        <v>0</v>
      </c>
      <c r="K45" s="48"/>
      <c r="L45" s="1"/>
      <c r="M45" s="1"/>
      <c r="N45" s="1"/>
      <c r="O45" s="1"/>
    </row>
    <row r="46" spans="1:15" x14ac:dyDescent="0.25">
      <c r="A46" s="5"/>
      <c r="B46" s="5"/>
      <c r="C46" s="22"/>
      <c r="D46" s="7"/>
      <c r="E46" s="7"/>
      <c r="F46" s="22"/>
      <c r="G46" s="7"/>
      <c r="H46" s="8">
        <f t="shared" si="4"/>
        <v>0</v>
      </c>
      <c r="I46" s="8">
        <v>0</v>
      </c>
      <c r="J46" s="9">
        <f t="shared" si="5"/>
        <v>0</v>
      </c>
      <c r="K46" s="48"/>
      <c r="L46" s="1"/>
      <c r="M46" s="1"/>
      <c r="N46" s="1"/>
      <c r="O46" s="1"/>
    </row>
    <row r="47" spans="1:15" x14ac:dyDescent="0.25">
      <c r="A47" s="5"/>
      <c r="B47" s="5"/>
      <c r="C47" s="22"/>
      <c r="D47" s="7"/>
      <c r="E47" s="7"/>
      <c r="F47" s="22"/>
      <c r="G47" s="7"/>
      <c r="H47" s="8">
        <f t="shared" si="4"/>
        <v>0</v>
      </c>
      <c r="I47" s="8">
        <v>0</v>
      </c>
      <c r="J47" s="9">
        <f t="shared" si="5"/>
        <v>0</v>
      </c>
      <c r="K47" s="48"/>
      <c r="L47" s="1"/>
      <c r="M47" s="1"/>
      <c r="N47" s="1"/>
      <c r="O47" s="1"/>
    </row>
    <row r="48" spans="1:15" x14ac:dyDescent="0.25">
      <c r="A48" s="5"/>
      <c r="B48" s="5"/>
      <c r="C48" s="5"/>
      <c r="D48" s="5"/>
      <c r="E48" s="5"/>
      <c r="F48" s="5"/>
      <c r="G48" s="5"/>
      <c r="H48" s="12">
        <f>SUM(H43:H47)</f>
        <v>53.68</v>
      </c>
      <c r="I48" s="12">
        <f>SUM(I43:I47)</f>
        <v>9.3000000000000007</v>
      </c>
      <c r="J48" s="5"/>
      <c r="K48" s="48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9"/>
      <c r="I49" s="9"/>
      <c r="J49" s="5"/>
      <c r="K49" s="48"/>
      <c r="L49" s="1"/>
      <c r="M49" s="1"/>
      <c r="N49" s="1"/>
      <c r="O49" s="1"/>
    </row>
    <row r="50" spans="1:15" x14ac:dyDescent="0.25">
      <c r="A50" s="5"/>
      <c r="B50" s="5"/>
      <c r="C50" s="5"/>
      <c r="D50" s="5"/>
      <c r="E50" s="5"/>
      <c r="F50" s="5"/>
      <c r="G50" s="5"/>
      <c r="H50" s="9"/>
      <c r="I50" s="9"/>
      <c r="J50" s="5"/>
      <c r="K50" s="48"/>
      <c r="L50" s="1"/>
      <c r="M50" s="1"/>
      <c r="N50" s="1"/>
      <c r="O50" s="1"/>
    </row>
    <row r="51" spans="1:15" ht="18.75" x14ac:dyDescent="0.3">
      <c r="A51" s="13" t="s">
        <v>1</v>
      </c>
      <c r="B51" s="13"/>
      <c r="C51" s="13"/>
      <c r="D51" s="13"/>
      <c r="E51" s="13"/>
      <c r="F51" s="13"/>
      <c r="G51" s="13"/>
      <c r="H51" s="14">
        <f>SUM(H48,H40,H23)</f>
        <v>425.26</v>
      </c>
      <c r="I51" s="14">
        <f>SUM(I48,I40,I23)</f>
        <v>212.34000000000003</v>
      </c>
      <c r="J51" s="13"/>
      <c r="K51" s="1"/>
      <c r="L51" s="1"/>
      <c r="M51" s="1"/>
      <c r="N51" s="1"/>
    </row>
    <row r="52" spans="1:15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1"/>
      <c r="M52" s="1"/>
      <c r="N52" s="1"/>
    </row>
    <row r="53" spans="1:15" ht="23.1" customHeight="1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1"/>
      <c r="M53" s="1"/>
      <c r="N53" s="1"/>
    </row>
    <row r="54" spans="1:15" ht="23.1" customHeight="1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1"/>
      <c r="M54" s="1"/>
      <c r="N54" s="1"/>
    </row>
    <row r="55" spans="1:15" ht="23.1" customHeight="1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1"/>
      <c r="M55" s="1"/>
      <c r="N55" s="1"/>
    </row>
    <row r="57" spans="1:15" x14ac:dyDescent="0.25">
      <c r="B57" s="26"/>
    </row>
  </sheetData>
  <mergeCells count="6">
    <mergeCell ref="A52:K55"/>
    <mergeCell ref="A1:J1"/>
    <mergeCell ref="G4:I4"/>
    <mergeCell ref="J4:K4"/>
    <mergeCell ref="C9:G9"/>
    <mergeCell ref="K11:K29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MEMO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2021-08-11T19:21:55Z</dcterms:modified>
</cp:coreProperties>
</file>