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MEMORIA DE CALCULO\"/>
    </mc:Choice>
  </mc:AlternateContent>
  <xr:revisionPtr revIDLastSave="0" documentId="13_ncr:1_{90EBD458-8455-4AB3-886B-6CD068912EFD}" xr6:coauthVersionLast="47" xr6:coauthVersionMax="47" xr10:uidLastSave="{00000000-0000-0000-0000-000000000000}"/>
  <bookViews>
    <workbookView xWindow="-120" yWindow="-120" windowWidth="24240" windowHeight="13140" tabRatio="488" xr2:uid="{00000000-000D-0000-FFFF-FFFF00000000}"/>
  </bookViews>
  <sheets>
    <sheet name="CEBRA" sheetId="25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25" l="1"/>
  <c r="H27" i="25"/>
  <c r="H28" i="25"/>
  <c r="H29" i="25"/>
  <c r="H30" i="25"/>
  <c r="H31" i="25"/>
  <c r="H32" i="25"/>
  <c r="H33" i="25"/>
  <c r="H34" i="25"/>
  <c r="H35" i="25"/>
  <c r="H36" i="25"/>
  <c r="H37" i="25"/>
  <c r="H38" i="25"/>
  <c r="I47" i="25" l="1"/>
  <c r="I50" i="25" s="1"/>
  <c r="J6" i="25" s="1"/>
  <c r="H46" i="25"/>
  <c r="J46" i="25" s="1"/>
  <c r="H45" i="25"/>
  <c r="J45" i="25" s="1"/>
  <c r="H44" i="25"/>
  <c r="J44" i="25" s="1"/>
  <c r="H43" i="25"/>
  <c r="J43" i="25" s="1"/>
  <c r="H42" i="25"/>
  <c r="J42" i="25" s="1"/>
  <c r="J38" i="25"/>
  <c r="J37" i="25"/>
  <c r="J36" i="25"/>
  <c r="J35" i="25"/>
  <c r="J34" i="25"/>
  <c r="J33" i="25"/>
  <c r="J32" i="25"/>
  <c r="J31" i="25"/>
  <c r="J30" i="25"/>
  <c r="J29" i="25"/>
  <c r="H25" i="25"/>
  <c r="I23" i="25"/>
  <c r="H22" i="25"/>
  <c r="J22" i="25" s="1"/>
  <c r="J21" i="25"/>
  <c r="H21" i="25"/>
  <c r="H20" i="25"/>
  <c r="J20" i="25" s="1"/>
  <c r="J19" i="25"/>
  <c r="H19" i="25"/>
  <c r="H18" i="25"/>
  <c r="J18" i="25" s="1"/>
  <c r="H17" i="25"/>
  <c r="J17" i="25" s="1"/>
  <c r="H16" i="25"/>
  <c r="J16" i="25" s="1"/>
  <c r="H15" i="25"/>
  <c r="J15" i="25" s="1"/>
  <c r="H14" i="25"/>
  <c r="H13" i="25"/>
  <c r="J13" i="25" s="1"/>
  <c r="J12" i="25"/>
  <c r="H12" i="25"/>
  <c r="H39" i="25" l="1"/>
  <c r="H23" i="25"/>
  <c r="H47" i="25"/>
  <c r="J25" i="25"/>
  <c r="H50" i="25" l="1"/>
  <c r="G6" i="25" s="1"/>
  <c r="H6" i="25" s="1"/>
  <c r="A4" i="25" l="1"/>
  <c r="I6" i="25" l="1"/>
  <c r="K6" i="25"/>
</calcChain>
</file>

<file path=xl/sharedStrings.xml><?xml version="1.0" encoding="utf-8"?>
<sst xmlns="http://schemas.openxmlformats.org/spreadsheetml/2006/main" count="45" uniqueCount="43">
  <si>
    <t>ACTUAL</t>
  </si>
  <si>
    <t>TOTAL</t>
  </si>
  <si>
    <t>PRESUPUESTO</t>
  </si>
  <si>
    <t>NEGATIVO/POSITIVO</t>
  </si>
  <si>
    <t>MATERIALES</t>
  </si>
  <si>
    <t>Tecnico</t>
  </si>
  <si>
    <t>Auxiliar</t>
  </si>
  <si>
    <t>Viaticos</t>
  </si>
  <si>
    <t>DIAS</t>
  </si>
  <si>
    <t>CANTIDAD</t>
  </si>
  <si>
    <t>N PERSONAS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</si>
  <si>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</si>
  <si>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</si>
  <si>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</si>
  <si>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</si>
  <si>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</si>
  <si>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</si>
  <si>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</si>
  <si>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</si>
  <si>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</si>
  <si>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</si>
  <si>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 xml:space="preserve">TAREA </t>
  </si>
  <si>
    <t>MANO DE OBRA</t>
  </si>
  <si>
    <t>Hospedaje</t>
  </si>
  <si>
    <t>ESTIMADO</t>
  </si>
  <si>
    <t>REAL</t>
  </si>
  <si>
    <t>COSTO TEORICO</t>
  </si>
  <si>
    <t>GANANCIA TEORICA</t>
  </si>
  <si>
    <t>COSTO REAL</t>
  </si>
  <si>
    <t>GANANCIA REAL</t>
  </si>
  <si>
    <t>Encargado de grupo</t>
  </si>
  <si>
    <t>Horas Extra En cargado($2.29)</t>
  </si>
  <si>
    <t>Horas Extra Auxiliares ($1.27)</t>
  </si>
  <si>
    <t>Horas Extra Tecnico ($1.88)</t>
  </si>
  <si>
    <t>U</t>
  </si>
  <si>
    <t>PINTURA DE CEBRA EN RAMPA DE BODEGA DE 2.40M ANCHO X 1.90M LARGO</t>
  </si>
  <si>
    <t xml:space="preserve">PINTURA CAUCHO CLORADO PARA TRAFICO AMARILLO MATE
CODIGO 607490 </t>
  </si>
  <si>
    <t>GL SOLVENTE INDUSTRIAL</t>
  </si>
  <si>
    <t>GL THINNER CORRIENTE</t>
  </si>
  <si>
    <t>LB WIPE TELA</t>
  </si>
  <si>
    <t>BROCHA DE 2 PLG</t>
  </si>
  <si>
    <t xml:space="preserve">TIRRO DE 2PLG. CODIGO 544634 </t>
  </si>
  <si>
    <t>REPUESTO DE RODILLO DE 4 1/2PLG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</si>
</sst>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* #,##0.00\ _€_-;\-* #,##0.00\ _€_-;_-* &quot;-&quot;??\ _€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2" fillId="2" borderId="0" xfId="0" applyFont="1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left" vertical="center" wrapText="1"/>
    </xf>
    <xf numFmtId="0" fontId="2" fillId="13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left" vertical="center" wrapText="1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14" fontId="2" fillId="2" borderId="0" xfId="0" applyNumberFormat="1" applyFont="1" applyFill="1" applyAlignment="1">
      <alignment horizontal="left" vertical="center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0" fontId="0" fillId="6" borderId="0" xfId="0" applyFill="1" applyAlignment="1">
      <alignment horizontal="left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/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164" fontId="0" fillId="8" borderId="1" xfId="1" applyFont="1" applyFill="1" applyBorder="1" applyAlignment="1">
      <alignment horizontal="center" vertic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B6D6-71C7-461D-B236-84FE06F6BD95}">
  <dimension ref="A1:O56"/>
  <sheetViews>
    <sheetView tabSelected="1" zoomScale="96" zoomScaleNormal="96" workbookViewId="0">
      <selection activeCell="C10" sqref="C10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8" t="s">
        <v>35</v>
      </c>
      <c r="B1" s="48"/>
      <c r="C1" s="48"/>
      <c r="D1" s="48"/>
      <c r="E1" s="48"/>
      <c r="F1" s="48"/>
      <c r="G1" s="48"/>
      <c r="H1" s="48"/>
      <c r="I1" s="48"/>
      <c r="J1" s="48"/>
      <c r="K1" s="5"/>
      <c r="L1" s="1"/>
    </row>
    <row r="2" spans="1:15" x14ac:dyDescent="0.25">
      <c r="A2" s="27"/>
      <c r="B2" s="45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28" t="s">
        <v>20</v>
      </c>
      <c r="B3" s="45"/>
      <c r="C3" s="29"/>
      <c r="D3" s="30"/>
      <c r="E3" s="1"/>
      <c r="F3" s="1"/>
      <c r="G3" s="1"/>
      <c r="H3" s="1"/>
      <c r="I3" s="1"/>
      <c r="J3" s="1"/>
      <c r="K3" s="1"/>
      <c r="L3" s="1"/>
    </row>
    <row r="4" spans="1:15" ht="16.5" thickBot="1" x14ac:dyDescent="0.3">
      <c r="A4" s="31">
        <f>H6/A6</f>
        <v>202.14449999999994</v>
      </c>
      <c r="B4" s="44"/>
      <c r="C4" s="32"/>
      <c r="D4" s="30"/>
      <c r="E4" s="1"/>
      <c r="F4" s="1"/>
      <c r="G4" s="49" t="s">
        <v>24</v>
      </c>
      <c r="H4" s="50"/>
      <c r="I4" s="51"/>
      <c r="J4" s="49" t="s">
        <v>25</v>
      </c>
      <c r="K4" s="51"/>
      <c r="L4" s="1"/>
      <c r="M4" s="1"/>
      <c r="N4" s="1"/>
      <c r="O4" s="1"/>
    </row>
    <row r="5" spans="1:15" ht="37.5" x14ac:dyDescent="0.25">
      <c r="A5" s="28" t="s">
        <v>34</v>
      </c>
      <c r="B5" s="45"/>
      <c r="C5" s="32"/>
      <c r="D5" s="30"/>
      <c r="E5" s="1"/>
      <c r="F5" s="1"/>
      <c r="G5" s="33" t="s">
        <v>26</v>
      </c>
      <c r="H5" s="34" t="s">
        <v>18</v>
      </c>
      <c r="I5" s="35" t="s">
        <v>27</v>
      </c>
      <c r="J5" s="36" t="s">
        <v>28</v>
      </c>
      <c r="K5" s="37" t="s">
        <v>29</v>
      </c>
      <c r="L5" s="1"/>
      <c r="M5" s="1"/>
      <c r="N5" s="1"/>
      <c r="O5" s="1"/>
    </row>
    <row r="6" spans="1:15" ht="16.5" thickBot="1" x14ac:dyDescent="0.3">
      <c r="A6" s="38">
        <v>1</v>
      </c>
      <c r="C6" s="39"/>
      <c r="D6" s="2"/>
      <c r="E6" s="2"/>
      <c r="F6" s="2"/>
      <c r="G6" s="40">
        <f>H50</f>
        <v>139.40999999999997</v>
      </c>
      <c r="H6" s="41">
        <f>G6*1.45</f>
        <v>202.14449999999994</v>
      </c>
      <c r="I6" s="42">
        <f>H6-G6</f>
        <v>62.734499999999969</v>
      </c>
      <c r="J6" s="40">
        <f>ABS(I50)</f>
        <v>212.34000000000003</v>
      </c>
      <c r="K6" s="42">
        <f>H6-ABS(J6)</f>
        <v>-10.195500000000095</v>
      </c>
      <c r="L6" s="1"/>
      <c r="M6" s="1"/>
      <c r="N6" s="1"/>
      <c r="O6" s="1"/>
    </row>
    <row r="7" spans="1:15" x14ac:dyDescent="0.25">
      <c r="A7" s="1"/>
      <c r="B7" s="45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17</v>
      </c>
      <c r="D9" s="53"/>
      <c r="E9" s="53"/>
      <c r="F9" s="53"/>
      <c r="G9" s="54"/>
      <c r="H9" s="21" t="s">
        <v>2</v>
      </c>
      <c r="I9" s="21" t="s">
        <v>0</v>
      </c>
      <c r="J9" s="21" t="s">
        <v>3</v>
      </c>
      <c r="K9" s="1"/>
      <c r="L9" s="1"/>
      <c r="M9" s="1"/>
      <c r="N9" s="1"/>
      <c r="O9" s="1"/>
    </row>
    <row r="10" spans="1:15" ht="56.25" x14ac:dyDescent="0.25">
      <c r="A10" s="23" t="s">
        <v>21</v>
      </c>
      <c r="B10" s="16"/>
      <c r="C10" s="18" t="s">
        <v>10</v>
      </c>
      <c r="D10" s="18" t="s">
        <v>12</v>
      </c>
      <c r="E10" s="17" t="s">
        <v>8</v>
      </c>
      <c r="F10" s="17" t="s">
        <v>11</v>
      </c>
      <c r="G10" s="17"/>
      <c r="H10" s="17"/>
      <c r="I10" s="17"/>
      <c r="J10" s="17"/>
      <c r="K10" s="3"/>
      <c r="L10" s="1"/>
      <c r="M10" s="1"/>
      <c r="N10" s="1"/>
      <c r="O10" s="1"/>
    </row>
    <row r="11" spans="1:15" x14ac:dyDescent="0.25">
      <c r="A11" s="4" t="s">
        <v>22</v>
      </c>
      <c r="B11" s="4"/>
      <c r="C11" s="4"/>
      <c r="D11" s="4"/>
      <c r="E11" s="4"/>
      <c r="F11" s="4"/>
      <c r="G11" s="4"/>
      <c r="H11" s="5"/>
      <c r="I11" s="5"/>
      <c r="J11" s="5"/>
      <c r="K11" s="55"/>
      <c r="L11" s="1"/>
      <c r="M11" s="1"/>
      <c r="N11" s="1"/>
      <c r="O11" s="1"/>
    </row>
    <row r="12" spans="1:15" x14ac:dyDescent="0.25">
      <c r="A12" s="5" t="s">
        <v>30</v>
      </c>
      <c r="B12" s="5"/>
      <c r="C12" s="6"/>
      <c r="D12" s="7">
        <v>18.329999999999998</v>
      </c>
      <c r="E12" s="6"/>
      <c r="F12" s="6"/>
      <c r="G12" s="7"/>
      <c r="H12" s="8">
        <f>C12*D12*E12</f>
        <v>0</v>
      </c>
      <c r="I12" s="8">
        <v>0</v>
      </c>
      <c r="J12" s="9">
        <f>I12-H12</f>
        <v>0</v>
      </c>
      <c r="K12" s="55"/>
      <c r="L12" s="1"/>
      <c r="M12" s="1"/>
      <c r="N12" s="1"/>
      <c r="O12" s="1"/>
    </row>
    <row r="13" spans="1:15" x14ac:dyDescent="0.25">
      <c r="A13" s="5" t="s">
        <v>6</v>
      </c>
      <c r="B13" s="5"/>
      <c r="C13" s="6">
        <v>2</v>
      </c>
      <c r="D13" s="7">
        <v>12.17</v>
      </c>
      <c r="E13" s="6">
        <v>1</v>
      </c>
      <c r="F13" s="6"/>
      <c r="G13" s="7"/>
      <c r="H13" s="8">
        <f>C13*D13*E13</f>
        <v>24.34</v>
      </c>
      <c r="I13" s="8">
        <v>5.08</v>
      </c>
      <c r="J13" s="9">
        <f>I13-H13</f>
        <v>-19.259999999999998</v>
      </c>
      <c r="K13" s="55"/>
      <c r="L13" s="1"/>
      <c r="M13" s="1"/>
      <c r="N13" s="1"/>
      <c r="O13" s="1"/>
    </row>
    <row r="14" spans="1:15" x14ac:dyDescent="0.25">
      <c r="A14" s="5" t="s">
        <v>5</v>
      </c>
      <c r="B14" s="5"/>
      <c r="C14" s="6">
        <v>1</v>
      </c>
      <c r="D14" s="7">
        <v>15</v>
      </c>
      <c r="E14" s="6">
        <v>1</v>
      </c>
      <c r="F14" s="6"/>
      <c r="G14" s="7"/>
      <c r="H14" s="8">
        <f>C14*D14*E14</f>
        <v>15</v>
      </c>
      <c r="I14" s="8">
        <v>18</v>
      </c>
      <c r="J14" s="9"/>
      <c r="K14" s="55"/>
      <c r="L14" s="1"/>
      <c r="M14" s="1"/>
      <c r="N14" s="1"/>
      <c r="O14" s="1"/>
    </row>
    <row r="15" spans="1:15" ht="15" customHeight="1" x14ac:dyDescent="0.25">
      <c r="A15" s="15" t="s">
        <v>31</v>
      </c>
      <c r="B15" s="5"/>
      <c r="C15" s="6"/>
      <c r="D15" s="7">
        <v>2.29</v>
      </c>
      <c r="E15" s="6"/>
      <c r="F15" s="6"/>
      <c r="G15" s="7"/>
      <c r="H15" s="8">
        <f>C15*D15*E15*F15</f>
        <v>0</v>
      </c>
      <c r="I15" s="8">
        <v>0</v>
      </c>
      <c r="J15" s="9">
        <f>I15-H15</f>
        <v>0</v>
      </c>
      <c r="K15" s="55"/>
      <c r="L15" s="1"/>
      <c r="M15" s="1"/>
      <c r="N15" s="1"/>
      <c r="O15" s="1"/>
    </row>
    <row r="16" spans="1:15" x14ac:dyDescent="0.25">
      <c r="A16" s="15" t="s">
        <v>32</v>
      </c>
      <c r="B16" s="5"/>
      <c r="C16" s="6">
        <v>2</v>
      </c>
      <c r="D16" s="7">
        <v>1.53</v>
      </c>
      <c r="E16" s="6">
        <v>1</v>
      </c>
      <c r="F16" s="6">
        <v>2</v>
      </c>
      <c r="G16" s="7"/>
      <c r="H16" s="8">
        <f>C16*D16*E16*F16</f>
        <v>6.12</v>
      </c>
      <c r="I16" s="8">
        <v>0</v>
      </c>
      <c r="J16" s="9">
        <f>I16-H16</f>
        <v>-6.12</v>
      </c>
      <c r="K16" s="55"/>
      <c r="L16" s="1"/>
      <c r="M16" s="1"/>
      <c r="N16" s="1"/>
      <c r="O16" s="1"/>
    </row>
    <row r="17" spans="1:15" x14ac:dyDescent="0.25">
      <c r="A17" s="15" t="s">
        <v>33</v>
      </c>
      <c r="B17" s="5"/>
      <c r="C17" s="6">
        <v>1</v>
      </c>
      <c r="D17" s="7">
        <v>1.88</v>
      </c>
      <c r="E17" s="6">
        <v>1</v>
      </c>
      <c r="F17" s="6">
        <v>2</v>
      </c>
      <c r="G17" s="7"/>
      <c r="H17" s="8">
        <f>C17*D17*E17*F17</f>
        <v>3.76</v>
      </c>
      <c r="I17" s="8">
        <v>0</v>
      </c>
      <c r="J17" s="9">
        <f>I17-H17</f>
        <v>-3.76</v>
      </c>
      <c r="K17" s="55"/>
      <c r="L17" s="1"/>
      <c r="M17" s="1"/>
      <c r="N17" s="1"/>
      <c r="O17" s="1"/>
    </row>
    <row r="18" spans="1:15" x14ac:dyDescent="0.25">
      <c r="A18" s="5" t="s">
        <v>7</v>
      </c>
      <c r="B18" s="5"/>
      <c r="C18" s="6">
        <v>3</v>
      </c>
      <c r="D18" s="7">
        <v>2.5</v>
      </c>
      <c r="E18" s="6">
        <v>1</v>
      </c>
      <c r="F18" s="6"/>
      <c r="G18" s="7"/>
      <c r="H18" s="8">
        <f t="shared" ref="H18:H22" si="0">C18*D18*E18</f>
        <v>7.5</v>
      </c>
      <c r="I18" s="8">
        <v>0</v>
      </c>
      <c r="J18" s="9">
        <f t="shared" ref="J18:J22" si="1">I18-H18</f>
        <v>-7.5</v>
      </c>
      <c r="K18" s="55"/>
      <c r="L18" s="1"/>
      <c r="M18" s="1"/>
      <c r="N18" s="1"/>
      <c r="O18" s="1"/>
    </row>
    <row r="19" spans="1:15" x14ac:dyDescent="0.25">
      <c r="A19" s="5" t="s">
        <v>23</v>
      </c>
      <c r="B19" s="5"/>
      <c r="C19" s="6"/>
      <c r="D19" s="7"/>
      <c r="E19" s="6"/>
      <c r="F19" s="6"/>
      <c r="G19" s="7"/>
      <c r="H19" s="8">
        <f t="shared" si="0"/>
        <v>0</v>
      </c>
      <c r="I19" s="8">
        <v>0</v>
      </c>
      <c r="J19" s="9">
        <f t="shared" si="1"/>
        <v>0</v>
      </c>
      <c r="K19" s="55"/>
      <c r="L19" s="1"/>
      <c r="M19" s="1"/>
      <c r="N19" s="1"/>
      <c r="O19" s="1"/>
    </row>
    <row r="20" spans="1:15" x14ac:dyDescent="0.25">
      <c r="A20" s="5"/>
      <c r="B20" s="5"/>
      <c r="C20" s="6"/>
      <c r="D20" s="7"/>
      <c r="E20" s="6"/>
      <c r="F20" s="6"/>
      <c r="G20" s="7"/>
      <c r="H20" s="8">
        <f t="shared" si="0"/>
        <v>0</v>
      </c>
      <c r="I20" s="8">
        <v>0</v>
      </c>
      <c r="J20" s="9">
        <f t="shared" si="1"/>
        <v>0</v>
      </c>
      <c r="K20" s="55"/>
      <c r="L20" s="1"/>
      <c r="M20" s="1"/>
      <c r="N20" s="1"/>
      <c r="O20" s="1"/>
    </row>
    <row r="21" spans="1:15" x14ac:dyDescent="0.25">
      <c r="A21" s="5"/>
      <c r="B21" s="5"/>
      <c r="C21" s="6"/>
      <c r="D21" s="7"/>
      <c r="E21" s="6"/>
      <c r="F21" s="6"/>
      <c r="G21" s="7"/>
      <c r="H21" s="8">
        <f t="shared" si="0"/>
        <v>0</v>
      </c>
      <c r="I21" s="8">
        <v>0</v>
      </c>
      <c r="J21" s="9">
        <f t="shared" si="1"/>
        <v>0</v>
      </c>
      <c r="K21" s="55"/>
      <c r="L21" s="1"/>
      <c r="M21" s="1"/>
      <c r="N21" s="1"/>
      <c r="O21" s="1"/>
    </row>
    <row r="22" spans="1:15" x14ac:dyDescent="0.25">
      <c r="A22" s="5"/>
      <c r="B22" s="5"/>
      <c r="C22" s="6"/>
      <c r="D22" s="7"/>
      <c r="E22" s="6"/>
      <c r="F22" s="6"/>
      <c r="G22" s="7"/>
      <c r="H22" s="8">
        <f t="shared" si="0"/>
        <v>0</v>
      </c>
      <c r="I22" s="8">
        <v>0</v>
      </c>
      <c r="J22" s="9">
        <f t="shared" si="1"/>
        <v>0</v>
      </c>
      <c r="K22" s="55"/>
      <c r="L22" s="1"/>
      <c r="M22" s="1"/>
      <c r="N22" s="1"/>
      <c r="O22" s="1"/>
    </row>
    <row r="23" spans="1:15" x14ac:dyDescent="0.25">
      <c r="A23" s="5"/>
      <c r="B23" s="5"/>
      <c r="C23" s="5"/>
      <c r="D23" s="5"/>
      <c r="E23" s="5"/>
      <c r="F23" s="5"/>
      <c r="G23" s="5"/>
      <c r="H23" s="10">
        <f>SUM(H12:H22)</f>
        <v>56.72</v>
      </c>
      <c r="I23" s="10">
        <f>SUM(I12:I22)</f>
        <v>23.08</v>
      </c>
      <c r="J23" s="9"/>
      <c r="K23" s="55"/>
      <c r="L23" s="1"/>
      <c r="M23" s="1"/>
      <c r="N23" s="1"/>
      <c r="O23" s="1"/>
    </row>
    <row r="24" spans="1:15" x14ac:dyDescent="0.25">
      <c r="A24" s="4" t="s">
        <v>4</v>
      </c>
      <c r="B24" s="4"/>
      <c r="C24" s="19" t="s">
        <v>9</v>
      </c>
      <c r="D24" s="20" t="s">
        <v>16</v>
      </c>
      <c r="E24" s="20"/>
      <c r="F24" s="4"/>
      <c r="G24" s="4"/>
      <c r="H24" s="11"/>
      <c r="I24" s="11"/>
      <c r="J24" s="9"/>
      <c r="K24" s="55"/>
      <c r="L24" s="1"/>
      <c r="M24" s="1"/>
      <c r="N24" s="1"/>
      <c r="O24" s="1"/>
    </row>
    <row r="25" spans="1:15" ht="47.25" x14ac:dyDescent="0.25">
      <c r="A25" s="15" t="s">
        <v>36</v>
      </c>
      <c r="B25" s="24"/>
      <c r="C25" s="22">
        <v>1</v>
      </c>
      <c r="D25" s="56">
        <v>45.3</v>
      </c>
      <c r="E25" s="6"/>
      <c r="F25" s="7"/>
      <c r="G25" s="7"/>
      <c r="H25" s="8">
        <f>C25*D25</f>
        <v>45.3</v>
      </c>
      <c r="I25" s="8">
        <v>159</v>
      </c>
      <c r="J25" s="9">
        <f>I25-H25</f>
        <v>113.7</v>
      </c>
      <c r="K25" s="55"/>
      <c r="L25" s="1"/>
      <c r="M25" s="1"/>
      <c r="N25" s="1"/>
      <c r="O25" s="1"/>
    </row>
    <row r="26" spans="1:15" x14ac:dyDescent="0.25">
      <c r="A26" s="15" t="s">
        <v>37</v>
      </c>
      <c r="B26" s="24"/>
      <c r="C26" s="22">
        <v>0.5</v>
      </c>
      <c r="D26" s="56">
        <v>12.1</v>
      </c>
      <c r="E26" s="6"/>
      <c r="F26" s="7"/>
      <c r="G26" s="7"/>
      <c r="H26" s="8">
        <f t="shared" ref="H26:H38" si="2">C26*D26</f>
        <v>6.05</v>
      </c>
      <c r="I26" s="8">
        <v>13.25</v>
      </c>
      <c r="J26" s="9"/>
      <c r="K26" s="55"/>
      <c r="L26" s="1"/>
      <c r="M26" s="1"/>
      <c r="N26" s="1"/>
      <c r="O26" s="1"/>
    </row>
    <row r="27" spans="1:15" x14ac:dyDescent="0.25">
      <c r="A27" s="15" t="s">
        <v>38</v>
      </c>
      <c r="B27" s="24"/>
      <c r="C27" s="22">
        <v>0.5</v>
      </c>
      <c r="D27" s="56">
        <v>5</v>
      </c>
      <c r="E27" s="6"/>
      <c r="F27" s="7"/>
      <c r="G27" s="7"/>
      <c r="H27" s="8">
        <f t="shared" si="2"/>
        <v>2.5</v>
      </c>
      <c r="I27" s="8">
        <v>0.65</v>
      </c>
      <c r="J27" s="9"/>
      <c r="K27" s="55"/>
      <c r="L27" s="1"/>
      <c r="M27" s="1"/>
      <c r="N27" s="1"/>
      <c r="O27" s="1"/>
    </row>
    <row r="28" spans="1:15" x14ac:dyDescent="0.25">
      <c r="A28" s="15" t="s">
        <v>39</v>
      </c>
      <c r="B28" s="24"/>
      <c r="C28" s="22">
        <v>2</v>
      </c>
      <c r="D28" s="56">
        <v>0.65</v>
      </c>
      <c r="E28" s="6"/>
      <c r="F28" s="7"/>
      <c r="G28" s="7"/>
      <c r="H28" s="8">
        <f t="shared" si="2"/>
        <v>1.3</v>
      </c>
      <c r="I28" s="8">
        <v>2.06</v>
      </c>
      <c r="J28" s="9"/>
      <c r="K28" s="55"/>
      <c r="L28" s="1"/>
      <c r="M28" s="1"/>
      <c r="N28" s="1"/>
      <c r="O28" s="1"/>
    </row>
    <row r="29" spans="1:15" x14ac:dyDescent="0.25">
      <c r="A29" s="15" t="s">
        <v>40</v>
      </c>
      <c r="B29" s="24"/>
      <c r="C29" s="22">
        <v>2</v>
      </c>
      <c r="D29" s="56">
        <v>1</v>
      </c>
      <c r="E29" s="6"/>
      <c r="F29" s="7"/>
      <c r="G29" s="7"/>
      <c r="H29" s="8">
        <f t="shared" si="2"/>
        <v>2</v>
      </c>
      <c r="I29" s="8">
        <v>0</v>
      </c>
      <c r="J29" s="9">
        <f>I29-H29</f>
        <v>-2</v>
      </c>
      <c r="K29" s="55"/>
      <c r="L29" s="1"/>
      <c r="M29" s="1"/>
      <c r="N29" s="1"/>
      <c r="O29" s="1"/>
    </row>
    <row r="30" spans="1:15" x14ac:dyDescent="0.25">
      <c r="A30" s="26" t="s">
        <v>41</v>
      </c>
      <c r="B30" s="24"/>
      <c r="C30" s="22">
        <v>3</v>
      </c>
      <c r="D30" s="56">
        <v>2.9</v>
      </c>
      <c r="E30" s="7"/>
      <c r="F30" s="7"/>
      <c r="G30" s="7"/>
      <c r="H30" s="8">
        <f t="shared" si="2"/>
        <v>8.6999999999999993</v>
      </c>
      <c r="I30" s="8">
        <v>0</v>
      </c>
      <c r="J30" s="9">
        <f t="shared" ref="J30:J38" si="3">I30-H30</f>
        <v>-8.6999999999999993</v>
      </c>
      <c r="K30" s="46"/>
      <c r="L30" s="1"/>
      <c r="M30" s="1"/>
      <c r="N30" s="1"/>
      <c r="O30" s="1"/>
    </row>
    <row r="31" spans="1:15" x14ac:dyDescent="0.25">
      <c r="A31" s="15" t="s">
        <v>42</v>
      </c>
      <c r="B31" s="24"/>
      <c r="C31" s="22">
        <v>3</v>
      </c>
      <c r="D31" s="56">
        <v>1.2</v>
      </c>
      <c r="E31" s="7"/>
      <c r="F31" s="7"/>
      <c r="G31" s="7"/>
      <c r="H31" s="8">
        <f t="shared" si="2"/>
        <v>3.5999999999999996</v>
      </c>
      <c r="I31" s="8">
        <v>0</v>
      </c>
      <c r="J31" s="9">
        <f t="shared" si="3"/>
        <v>-3.5999999999999996</v>
      </c>
      <c r="K31" s="46"/>
      <c r="L31" s="1"/>
      <c r="M31" s="1"/>
      <c r="N31" s="1"/>
      <c r="O31" s="1"/>
    </row>
    <row r="32" spans="1:15" x14ac:dyDescent="0.25">
      <c r="A32" s="15"/>
      <c r="B32" s="24"/>
      <c r="C32" s="22"/>
      <c r="D32" s="56"/>
      <c r="E32" s="7"/>
      <c r="F32" s="7"/>
      <c r="G32" s="7"/>
      <c r="H32" s="8">
        <f t="shared" si="2"/>
        <v>0</v>
      </c>
      <c r="I32" s="8">
        <v>0</v>
      </c>
      <c r="J32" s="9">
        <f t="shared" si="3"/>
        <v>0</v>
      </c>
      <c r="K32" s="46"/>
      <c r="L32" s="1"/>
      <c r="M32" s="1"/>
      <c r="N32" s="1"/>
      <c r="O32" s="1"/>
    </row>
    <row r="33" spans="1:15" x14ac:dyDescent="0.25">
      <c r="A33" s="43"/>
      <c r="B33" s="5"/>
      <c r="C33" s="22"/>
      <c r="D33" s="56"/>
      <c r="E33" s="7"/>
      <c r="F33" s="7"/>
      <c r="G33" s="7"/>
      <c r="H33" s="8">
        <f t="shared" si="2"/>
        <v>0</v>
      </c>
      <c r="I33" s="8">
        <v>0</v>
      </c>
      <c r="J33" s="9">
        <f t="shared" si="3"/>
        <v>0</v>
      </c>
      <c r="K33" s="46"/>
      <c r="L33" s="1"/>
      <c r="M33" s="1"/>
      <c r="N33" s="1"/>
      <c r="O33" s="1"/>
    </row>
    <row r="34" spans="1:15" x14ac:dyDescent="0.25">
      <c r="A34" s="43"/>
      <c r="B34" s="5"/>
      <c r="C34" s="22"/>
      <c r="D34" s="56"/>
      <c r="E34" s="7"/>
      <c r="F34" s="7"/>
      <c r="G34" s="7"/>
      <c r="H34" s="8">
        <f t="shared" si="2"/>
        <v>0</v>
      </c>
      <c r="I34" s="8">
        <v>0</v>
      </c>
      <c r="J34" s="9">
        <f t="shared" si="3"/>
        <v>0</v>
      </c>
      <c r="K34" s="46"/>
      <c r="L34" s="1"/>
      <c r="M34" s="1"/>
      <c r="N34" s="1"/>
      <c r="O34" s="1"/>
    </row>
    <row r="35" spans="1:15" x14ac:dyDescent="0.25">
      <c r="A35" s="43"/>
      <c r="B35" s="5"/>
      <c r="C35" s="22"/>
      <c r="D35" s="56"/>
      <c r="E35" s="7"/>
      <c r="F35" s="7"/>
      <c r="G35" s="7"/>
      <c r="H35" s="8">
        <f t="shared" si="2"/>
        <v>0</v>
      </c>
      <c r="I35" s="8">
        <v>0</v>
      </c>
      <c r="J35" s="9">
        <f t="shared" si="3"/>
        <v>0</v>
      </c>
      <c r="K35" s="46"/>
      <c r="L35" s="1"/>
      <c r="M35" s="1"/>
      <c r="N35" s="1"/>
      <c r="O35" s="1"/>
    </row>
    <row r="36" spans="1:15" x14ac:dyDescent="0.25">
      <c r="A36" s="43"/>
      <c r="B36" s="5"/>
      <c r="C36" s="22"/>
      <c r="D36" s="56"/>
      <c r="E36" s="7"/>
      <c r="F36" s="7"/>
      <c r="G36" s="7"/>
      <c r="H36" s="8">
        <f t="shared" si="2"/>
        <v>0</v>
      </c>
      <c r="I36" s="8">
        <v>0</v>
      </c>
      <c r="J36" s="9">
        <f t="shared" si="3"/>
        <v>0</v>
      </c>
      <c r="K36" s="46"/>
      <c r="L36" s="1"/>
      <c r="M36" s="1"/>
      <c r="N36" s="1"/>
      <c r="O36" s="1"/>
    </row>
    <row r="37" spans="1:15" x14ac:dyDescent="0.25">
      <c r="A37" s="43"/>
      <c r="B37" s="5"/>
      <c r="C37" s="22"/>
      <c r="D37" s="56"/>
      <c r="E37" s="7"/>
      <c r="F37" s="7"/>
      <c r="G37" s="7"/>
      <c r="H37" s="8">
        <f t="shared" si="2"/>
        <v>0</v>
      </c>
      <c r="I37" s="8">
        <v>0</v>
      </c>
      <c r="J37" s="9">
        <f t="shared" si="3"/>
        <v>0</v>
      </c>
      <c r="K37" s="46"/>
      <c r="L37" s="1"/>
      <c r="M37" s="1"/>
      <c r="N37" s="1"/>
      <c r="O37" s="1"/>
    </row>
    <row r="38" spans="1:15" x14ac:dyDescent="0.25">
      <c r="A38" s="5"/>
      <c r="B38" s="5"/>
      <c r="C38" s="22"/>
      <c r="D38" s="56"/>
      <c r="E38" s="7"/>
      <c r="F38" s="7"/>
      <c r="G38" s="7"/>
      <c r="H38" s="8">
        <f t="shared" si="2"/>
        <v>0</v>
      </c>
      <c r="I38" s="8">
        <v>0</v>
      </c>
      <c r="J38" s="9">
        <f t="shared" si="3"/>
        <v>0</v>
      </c>
      <c r="K38" s="46"/>
      <c r="L38" s="1"/>
      <c r="M38" s="1"/>
      <c r="N38" s="1"/>
      <c r="O38" s="1"/>
    </row>
    <row r="39" spans="1:15" x14ac:dyDescent="0.25">
      <c r="A39" s="5"/>
      <c r="B39" s="5"/>
      <c r="C39" s="5"/>
      <c r="D39" s="5"/>
      <c r="E39" s="5"/>
      <c r="F39" s="5"/>
      <c r="G39" s="5"/>
      <c r="H39" s="12">
        <f>SUM(H25:H38)</f>
        <v>69.449999999999989</v>
      </c>
      <c r="I39" s="12">
        <v>179.96</v>
      </c>
      <c r="J39" s="5"/>
      <c r="K39" s="46"/>
      <c r="L39" s="1"/>
      <c r="M39" s="1"/>
      <c r="N39" s="1"/>
      <c r="O39" s="1"/>
    </row>
    <row r="40" spans="1:15" x14ac:dyDescent="0.25">
      <c r="A40" s="5"/>
      <c r="B40" s="5"/>
      <c r="C40" s="5"/>
      <c r="D40" s="5"/>
      <c r="E40" s="5"/>
      <c r="F40" s="5"/>
      <c r="G40" s="5"/>
      <c r="H40" s="9"/>
      <c r="I40" s="9"/>
      <c r="J40" s="5"/>
      <c r="K40" s="46"/>
      <c r="L40" s="1"/>
      <c r="M40" s="1"/>
      <c r="N40" s="1"/>
      <c r="O40" s="1"/>
    </row>
    <row r="41" spans="1:15" ht="31.5" x14ac:dyDescent="0.25">
      <c r="A41" s="4" t="s">
        <v>13</v>
      </c>
      <c r="B41" s="4"/>
      <c r="C41" s="19" t="s">
        <v>14</v>
      </c>
      <c r="D41" s="20" t="s">
        <v>12</v>
      </c>
      <c r="E41" s="20" t="s">
        <v>15</v>
      </c>
      <c r="F41" s="20" t="s">
        <v>8</v>
      </c>
      <c r="G41" s="5"/>
      <c r="H41" s="9"/>
      <c r="I41" s="9"/>
      <c r="J41" s="5"/>
      <c r="K41" s="46"/>
      <c r="L41" s="1"/>
      <c r="M41" s="1"/>
      <c r="N41" s="1"/>
      <c r="O41" s="1"/>
    </row>
    <row r="42" spans="1:15" x14ac:dyDescent="0.25">
      <c r="A42" s="5"/>
      <c r="B42" s="5"/>
      <c r="C42" s="22">
        <v>40</v>
      </c>
      <c r="D42" s="7">
        <v>3.9</v>
      </c>
      <c r="E42" s="7">
        <v>0.04</v>
      </c>
      <c r="F42" s="22">
        <v>1</v>
      </c>
      <c r="G42" s="7"/>
      <c r="H42" s="8">
        <f>C42*D42*E42*F42</f>
        <v>6.24</v>
      </c>
      <c r="I42" s="8">
        <v>9.3000000000000007</v>
      </c>
      <c r="J42" s="9">
        <f>I42-H42</f>
        <v>3.0600000000000005</v>
      </c>
      <c r="K42" s="46"/>
      <c r="L42" s="1"/>
      <c r="M42" s="1"/>
      <c r="N42" s="1"/>
      <c r="O42" s="1"/>
    </row>
    <row r="43" spans="1:15" x14ac:dyDescent="0.25">
      <c r="A43" s="5" t="s">
        <v>19</v>
      </c>
      <c r="B43" s="5"/>
      <c r="C43" s="22">
        <v>1</v>
      </c>
      <c r="D43" s="7">
        <v>7</v>
      </c>
      <c r="E43" s="7">
        <v>1</v>
      </c>
      <c r="F43" s="22">
        <v>1</v>
      </c>
      <c r="G43" s="7"/>
      <c r="H43" s="8">
        <f>C43*D43*E43*F43</f>
        <v>7</v>
      </c>
      <c r="I43" s="8">
        <v>0</v>
      </c>
      <c r="J43" s="9">
        <f>I43-H43</f>
        <v>-7</v>
      </c>
      <c r="K43" s="46"/>
      <c r="L43" s="1"/>
      <c r="M43" s="1"/>
      <c r="N43" s="1"/>
      <c r="O43" s="1"/>
    </row>
    <row r="44" spans="1:15" x14ac:dyDescent="0.25">
      <c r="A44" s="5"/>
      <c r="B44" s="5"/>
      <c r="C44" s="22"/>
      <c r="D44" s="7"/>
      <c r="E44" s="7"/>
      <c r="F44" s="22"/>
      <c r="G44" s="7"/>
      <c r="H44" s="8">
        <f t="shared" ref="H44:H46" si="4">C44*D44*E44*F44</f>
        <v>0</v>
      </c>
      <c r="I44" s="8">
        <v>0</v>
      </c>
      <c r="J44" s="9">
        <f t="shared" ref="J44:J46" si="5">I44-H44</f>
        <v>0</v>
      </c>
      <c r="K44" s="46"/>
      <c r="L44" s="1"/>
      <c r="M44" s="1"/>
      <c r="N44" s="1"/>
      <c r="O44" s="1"/>
    </row>
    <row r="45" spans="1:15" x14ac:dyDescent="0.25">
      <c r="A45" s="5"/>
      <c r="B45" s="5"/>
      <c r="C45" s="22"/>
      <c r="D45" s="7"/>
      <c r="E45" s="7"/>
      <c r="F45" s="22"/>
      <c r="G45" s="7"/>
      <c r="H45" s="8">
        <f t="shared" si="4"/>
        <v>0</v>
      </c>
      <c r="I45" s="8">
        <v>0</v>
      </c>
      <c r="J45" s="9">
        <f t="shared" si="5"/>
        <v>0</v>
      </c>
      <c r="K45" s="46"/>
      <c r="L45" s="1"/>
      <c r="M45" s="1"/>
      <c r="N45" s="1"/>
      <c r="O45" s="1"/>
    </row>
    <row r="46" spans="1:15" x14ac:dyDescent="0.25">
      <c r="A46" s="5"/>
      <c r="B46" s="5"/>
      <c r="C46" s="22"/>
      <c r="D46" s="7"/>
      <c r="E46" s="7"/>
      <c r="F46" s="22"/>
      <c r="G46" s="7"/>
      <c r="H46" s="8">
        <f t="shared" si="4"/>
        <v>0</v>
      </c>
      <c r="I46" s="8">
        <v>0</v>
      </c>
      <c r="J46" s="9">
        <f t="shared" si="5"/>
        <v>0</v>
      </c>
      <c r="K46" s="46"/>
      <c r="L46" s="1"/>
      <c r="M46" s="1"/>
      <c r="N46" s="1"/>
      <c r="O46" s="1"/>
    </row>
    <row r="47" spans="1:15" x14ac:dyDescent="0.25">
      <c r="A47" s="5"/>
      <c r="B47" s="5"/>
      <c r="C47" s="5"/>
      <c r="D47" s="5"/>
      <c r="E47" s="5"/>
      <c r="F47" s="5"/>
      <c r="G47" s="5"/>
      <c r="H47" s="12">
        <f>SUM(H42:H46)</f>
        <v>13.24</v>
      </c>
      <c r="I47" s="12">
        <f>SUM(I42:I46)</f>
        <v>9.3000000000000007</v>
      </c>
      <c r="J47" s="5"/>
      <c r="K47" s="46"/>
      <c r="L47" s="1"/>
      <c r="M47" s="1"/>
      <c r="N47" s="1"/>
      <c r="O47" s="1"/>
    </row>
    <row r="48" spans="1:15" x14ac:dyDescent="0.25">
      <c r="A48" s="5"/>
      <c r="B48" s="5"/>
      <c r="C48" s="5"/>
      <c r="D48" s="5"/>
      <c r="E48" s="5"/>
      <c r="F48" s="5"/>
      <c r="G48" s="5"/>
      <c r="H48" s="9"/>
      <c r="I48" s="9"/>
      <c r="J48" s="5"/>
      <c r="K48" s="46"/>
      <c r="L48" s="1"/>
      <c r="M48" s="1"/>
      <c r="N48" s="1"/>
      <c r="O48" s="1"/>
    </row>
    <row r="49" spans="1:15" x14ac:dyDescent="0.25">
      <c r="A49" s="5"/>
      <c r="B49" s="5"/>
      <c r="C49" s="5"/>
      <c r="D49" s="5"/>
      <c r="E49" s="5"/>
      <c r="F49" s="5"/>
      <c r="G49" s="5"/>
      <c r="H49" s="9"/>
      <c r="I49" s="9"/>
      <c r="J49" s="5"/>
      <c r="K49" s="46"/>
      <c r="L49" s="1"/>
      <c r="M49" s="1"/>
      <c r="N49" s="1"/>
      <c r="O49" s="1"/>
    </row>
    <row r="50" spans="1:15" ht="18.75" x14ac:dyDescent="0.3">
      <c r="A50" s="13" t="s">
        <v>1</v>
      </c>
      <c r="B50" s="13"/>
      <c r="C50" s="13"/>
      <c r="D50" s="13"/>
      <c r="E50" s="13"/>
      <c r="F50" s="13"/>
      <c r="G50" s="13"/>
      <c r="H50" s="14">
        <f>SUM(H47,H39,H23)</f>
        <v>139.40999999999997</v>
      </c>
      <c r="I50" s="14">
        <f>SUM(I47,I39,I23)</f>
        <v>212.34000000000003</v>
      </c>
      <c r="J50" s="13"/>
      <c r="K50" s="1"/>
      <c r="L50" s="1"/>
      <c r="M50" s="1"/>
      <c r="N50" s="1"/>
    </row>
    <row r="51" spans="1:15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1"/>
      <c r="M51" s="1"/>
      <c r="N51" s="1"/>
    </row>
    <row r="52" spans="1:15" ht="23.1" customHeight="1" x14ac:dyDescent="0.2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1"/>
      <c r="M52" s="1"/>
      <c r="N52" s="1"/>
    </row>
    <row r="53" spans="1:15" ht="23.1" customHeight="1" x14ac:dyDescent="0.2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1"/>
      <c r="M53" s="1"/>
      <c r="N53" s="1"/>
    </row>
    <row r="54" spans="1:15" ht="23.1" customHeight="1" x14ac:dyDescent="0.2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1"/>
      <c r="M54" s="1"/>
      <c r="N54" s="1"/>
    </row>
    <row r="56" spans="1:15" x14ac:dyDescent="0.25">
      <c r="B56" s="25"/>
    </row>
  </sheetData>
  <mergeCells count="6">
    <mergeCell ref="A51:K54"/>
    <mergeCell ref="A1:J1"/>
    <mergeCell ref="G4:I4"/>
    <mergeCell ref="J4:K4"/>
    <mergeCell ref="C9:G9"/>
    <mergeCell ref="K11:K29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CEBRA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Ingrid</cp:lastModifiedBy>
  <dcterms:created xsi:type="dcterms:W3CDTF">2015-10-13T21:42:08Z</dcterms:created>
  <dcterms:modified xsi:type="dcterms:W3CDTF">2021-09-08T16:34:09Z</dcterms:modified>
</cp:coreProperties>
</file>