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ngrid\Desktop\BACK UP SEMANAL PROYECTOS\SEPTIEMBRE\MEMORIA DE CALCULO\"/>
    </mc:Choice>
  </mc:AlternateContent>
  <xr:revisionPtr revIDLastSave="0" documentId="13_ncr:1_{7C113AEF-7CD2-46DA-8C2F-8D8C92293BA5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LAMINA LAGRIMADA" sheetId="19" r:id="rId1"/>
  </sheets>
  <calcPr calcId="191029"/>
</workbook>
</file>

<file path=xl/calcChain.xml><?xml version="1.0" encoding="utf-8"?>
<calcChain xmlns="http://schemas.openxmlformats.org/spreadsheetml/2006/main">
  <c r="H6" i="19" l="1"/>
  <c r="H20" i="19" l="1"/>
  <c r="H21" i="19"/>
  <c r="H22" i="19"/>
  <c r="H23" i="19"/>
  <c r="H24" i="19"/>
  <c r="H25" i="19"/>
  <c r="H26" i="19"/>
  <c r="H17" i="19"/>
  <c r="H18" i="19"/>
  <c r="H56" i="19" l="1"/>
  <c r="H33" i="19" l="1"/>
  <c r="H12" i="19" l="1"/>
  <c r="I61" i="19"/>
  <c r="I27" i="19" l="1"/>
  <c r="H31" i="19" l="1"/>
  <c r="H14" i="19"/>
  <c r="H13" i="19"/>
  <c r="H49" i="19"/>
  <c r="J49" i="19" s="1"/>
  <c r="H47" i="19"/>
  <c r="J47" i="19" s="1"/>
  <c r="H46" i="19"/>
  <c r="J46" i="19" s="1"/>
  <c r="H45" i="19"/>
  <c r="J45" i="19" s="1"/>
  <c r="H44" i="19"/>
  <c r="J44" i="19" s="1"/>
  <c r="H43" i="19"/>
  <c r="J43" i="19" s="1"/>
  <c r="H41" i="19"/>
  <c r="J41" i="19" s="1"/>
  <c r="H40" i="19"/>
  <c r="J40" i="19" s="1"/>
  <c r="H38" i="19" l="1"/>
  <c r="J38" i="19" s="1"/>
  <c r="H37" i="19"/>
  <c r="J37" i="19" s="1"/>
  <c r="H30" i="19"/>
  <c r="H32" i="19"/>
  <c r="H34" i="19"/>
  <c r="H35" i="19"/>
  <c r="H36" i="19"/>
  <c r="J36" i="19" s="1"/>
  <c r="H39" i="19" l="1"/>
  <c r="J39" i="19" s="1"/>
  <c r="H42" i="19"/>
  <c r="H48" i="19"/>
  <c r="H52" i="19"/>
  <c r="J32" i="19" l="1"/>
  <c r="J33" i="19"/>
  <c r="J34" i="19"/>
  <c r="J35" i="19"/>
  <c r="J42" i="19"/>
  <c r="J48" i="19"/>
  <c r="J52" i="19"/>
  <c r="H60" i="19"/>
  <c r="J60" i="19" s="1"/>
  <c r="H59" i="19"/>
  <c r="J59" i="19" s="1"/>
  <c r="H58" i="19"/>
  <c r="J58" i="19" s="1"/>
  <c r="H57" i="19"/>
  <c r="J57" i="19" s="1"/>
  <c r="J56" i="19"/>
  <c r="I53" i="19"/>
  <c r="H29" i="19"/>
  <c r="H53" i="19" s="1"/>
  <c r="H19" i="19"/>
  <c r="J19" i="19" s="1"/>
  <c r="J18" i="19"/>
  <c r="H16" i="19"/>
  <c r="J16" i="19" s="1"/>
  <c r="H15" i="19"/>
  <c r="J15" i="19" s="1"/>
  <c r="J13" i="19"/>
  <c r="H27" i="19" l="1"/>
  <c r="I64" i="19"/>
  <c r="J6" i="19" s="1"/>
  <c r="H61" i="19"/>
  <c r="J12" i="19"/>
  <c r="J29" i="19"/>
  <c r="H64" i="19" l="1"/>
  <c r="G6" i="19" s="1"/>
  <c r="A4" i="19" l="1"/>
  <c r="K6" i="19" l="1"/>
  <c r="I6" i="19"/>
</calcChain>
</file>

<file path=xl/sharedStrings.xml><?xml version="1.0" encoding="utf-8"?>
<sst xmlns="http://schemas.openxmlformats.org/spreadsheetml/2006/main" count="70" uniqueCount="65">
  <si>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</si>
  <si>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</si>
  <si>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</si>
  <si>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</si>
  <si>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</si>
  <si>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</si>
  <si>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</si>
  <si>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</si>
  <si>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</si>
  <si>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</si>
  <si>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</si>
  <si>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</si>
  <si>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</si>
  <si>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</si>
  <si>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</si>
  <si>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</si>
  <si>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</si>
  <si>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</si>
  <si>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</si>
  <si>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</si>
  <si>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</si>
  <si>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</si>
  <si>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</si>
  <si>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</si>
  <si>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</si>
  <si>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</si>
  <si>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</si>
  <si>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</si>
  <si>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</si>
  <si>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</si>
  <si>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</si>
  <si>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>Encargado</t>
  </si>
  <si>
    <t>Horas Extra Encargado ($2.29)</t>
  </si>
  <si>
    <t>DISCO DE CORTE 1MM 4 1/2"</t>
  </si>
  <si>
    <t>DISCO DE CORTE PARA METAL 4.1/2 X 1/8 X 7/8 PULG 3MM  SKU# 96798</t>
  </si>
  <si>
    <t>MANO DE OBRA FABRICACIÓN</t>
  </si>
  <si>
    <t>MANO DE OBRA INSTALACIÓN</t>
  </si>
  <si>
    <t xml:space="preserve">
MILWAUKEE - BROCA DE COBALTO 3/16 PULG PARA ACEROS</t>
  </si>
  <si>
    <t>broca para concreto de 3/8´´</t>
  </si>
  <si>
    <t>TORNILLO LÁMINA GALVANIZADO 12 X 2 PLG</t>
  </si>
  <si>
    <t>LB WIPE TELA</t>
  </si>
  <si>
    <t>REPARACION DE PARED DE ENTRADA A BODEGA</t>
  </si>
  <si>
    <t>ENTRADA A PPL A BODEGA</t>
  </si>
  <si>
    <t>0.97M</t>
  </si>
  <si>
    <t>1.18M</t>
  </si>
  <si>
    <t>6 CM</t>
  </si>
  <si>
    <t>ANCHO</t>
  </si>
  <si>
    <t>ALTO</t>
  </si>
  <si>
    <t>1.20M</t>
  </si>
  <si>
    <t>TABLAROCA PARA INTERIOR</t>
  </si>
  <si>
    <t>CINTA PAPEL INTERIOR PARA TABLAROCA 2 PLG X 250 PIE</t>
  </si>
  <si>
    <t>LIJA DE AGUA 150</t>
  </si>
  <si>
    <t>CAJA DE PASTA PARA INTERIOR</t>
  </si>
  <si>
    <t>LB WIPE DE TELA</t>
  </si>
  <si>
    <t>GL PINTURA LATEX SEGÚN MUESTRA</t>
  </si>
  <si>
    <t>REPUESTO PARA RODILLO DE 4 PLG</t>
  </si>
  <si>
    <t>POSTE PARA PERFILERIA</t>
  </si>
  <si>
    <t>CIENTO DE TORNILLO NEGRO PARA TABLAROCA DE 1 PLG ROSCA FINA</t>
  </si>
  <si>
    <t>KIT 2 RODILLOS + MANERAL + BANDEJA 4 PLG PARA PINTURAS LATEX Y ESMALTE
CODIGO 31694080</t>
  </si>
  <si>
    <t>MATERIALES PARA RESANADO</t>
  </si>
  <si>
    <t>MATERIALES PARA LAMINA</t>
  </si>
  <si>
    <t>ANCLA MARIPOSA 3/8PLG</t>
  </si>
  <si>
    <t>SILICON TRANSPARENTE</t>
  </si>
  <si>
    <t>lamina lagrimada 2mm 4x 8 PIES  inoxidable</t>
  </si>
  <si>
    <t>miguel angel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</si>
</sst>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5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7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2" fillId="6" borderId="0" xfId="0" applyFont="1" applyFill="1" applyAlignment="1">
      <alignment horizontal="center"/>
    </xf>
    <xf numFmtId="0" fontId="0" fillId="8" borderId="1" xfId="23" applyNumberFormat="1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44" fontId="0" fillId="8" borderId="1" xfId="23" applyFont="1" applyFill="1" applyBorder="1" applyAlignment="1">
      <alignment horizontal="center" vertical="center"/>
    </xf>
    <xf numFmtId="0" fontId="0" fillId="6" borderId="0" xfId="0" applyFont="1" applyFill="1" applyAlignment="1">
      <alignment vertical="center" wrapText="1"/>
    </xf>
    <xf numFmtId="0" fontId="0" fillId="6" borderId="0" xfId="0" applyFill="1"/>
    <xf numFmtId="0" fontId="0" fillId="8" borderId="1" xfId="23" applyNumberFormat="1" applyFont="1" applyFill="1" applyBorder="1" applyAlignment="1">
      <alignment horizontal="center" vertical="center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wrapText="1"/>
    </xf>
    <xf numFmtId="44" fontId="0" fillId="8" borderId="1" xfId="23" applyFont="1" applyFill="1" applyBorder="1" applyAlignment="1">
      <alignment horizontal="center" vertical="center"/>
    </xf>
    <xf numFmtId="0" fontId="0" fillId="2" borderId="0" xfId="0" applyFill="1" applyAlignment="1">
      <alignment horizontal="right"/>
    </xf>
    <xf numFmtId="0" fontId="2" fillId="6" borderId="0" xfId="0" applyFont="1" applyFill="1" applyAlignment="1">
      <alignment vertical="center" wrapText="1"/>
    </xf>
    <xf numFmtId="0" fontId="3" fillId="6" borderId="0" xfId="0" applyFont="1" applyFill="1" applyAlignment="1">
      <alignment horizontal="center" vertical="center" wrapText="1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5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Moneda 2" xfId="23" xr:uid="{B0870D67-C124-46D9-A8DD-FA7952158304}"/>
    <cellStyle name="Moneda 2 2" xfId="24" xr:uid="{05E9E0B2-54A3-4496-B409-BDC8857EE72C}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1373086</xdr:colOff>
      <xdr:row>8</xdr:row>
      <xdr:rowOff>98960</xdr:rowOff>
    </xdr:from>
    <xdr:to>
      <xdr:col>19</xdr:col>
      <xdr:colOff>191027</xdr:colOff>
      <xdr:row>35</xdr:row>
      <xdr:rowOff>9171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E6D002A-AB37-4853-817E-B248CB66F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79092" y="2560616"/>
          <a:ext cx="7316221" cy="7220958"/>
        </a:xfrm>
        <a:prstGeom prst="rect">
          <a:avLst/>
        </a:prstGeom>
      </xdr:spPr>
    </xdr:pic>
    <xdr:clientData/>
  </xdr:twoCellAnchor>
  <xdr:twoCellAnchor editAs="oneCell">
    <xdr:from>
      <xdr:col>14</xdr:col>
      <xdr:colOff>222662</xdr:colOff>
      <xdr:row>34</xdr:row>
      <xdr:rowOff>12371</xdr:rowOff>
    </xdr:from>
    <xdr:to>
      <xdr:col>19</xdr:col>
      <xdr:colOff>51289</xdr:colOff>
      <xdr:row>48</xdr:row>
      <xdr:rowOff>8053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BB1C5297-1284-4ECD-85A2-1E05E24E5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359253" y="9772403"/>
          <a:ext cx="4096322" cy="5401429"/>
        </a:xfrm>
        <a:prstGeom prst="rect">
          <a:avLst/>
        </a:prstGeom>
      </xdr:spPr>
    </xdr:pic>
    <xdr:clientData/>
  </xdr:twoCellAnchor>
  <xdr:twoCellAnchor editAs="oneCell">
    <xdr:from>
      <xdr:col>10</xdr:col>
      <xdr:colOff>804060</xdr:colOff>
      <xdr:row>35</xdr:row>
      <xdr:rowOff>98964</xdr:rowOff>
    </xdr:from>
    <xdr:to>
      <xdr:col>14</xdr:col>
      <xdr:colOff>412586</xdr:colOff>
      <xdr:row>49</xdr:row>
      <xdr:rowOff>47728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209DF03-8918-40C5-AAC1-AC7402ED5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710066" y="9871367"/>
          <a:ext cx="3839111" cy="51442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"/>
  <sheetViews>
    <sheetView tabSelected="1" zoomScale="77" zoomScaleNormal="77" workbookViewId="0">
      <selection activeCell="H15" sqref="H15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59.25" customHeight="1" x14ac:dyDescent="0.25">
      <c r="A1" s="58" t="s">
        <v>41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6" t="s">
        <v>21</v>
      </c>
      <c r="B3" s="56" t="s">
        <v>42</v>
      </c>
      <c r="C3" t="s">
        <v>46</v>
      </c>
      <c r="D3" s="29" t="s">
        <v>47</v>
      </c>
      <c r="E3" s="29"/>
      <c r="F3" s="29"/>
      <c r="G3" s="29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38">
        <f>H6/A6</f>
        <v>960.79174999999987</v>
      </c>
      <c r="B4" s="39"/>
      <c r="C4" s="29" t="s">
        <v>43</v>
      </c>
      <c r="D4" s="29" t="s">
        <v>48</v>
      </c>
      <c r="E4" s="29"/>
      <c r="F4" s="29"/>
      <c r="G4" s="64" t="s">
        <v>24</v>
      </c>
      <c r="H4" s="65"/>
      <c r="I4" s="66"/>
      <c r="J4" s="64" t="s">
        <v>25</v>
      </c>
      <c r="K4" s="66"/>
      <c r="L4" s="1"/>
      <c r="M4" s="1"/>
      <c r="N4" s="1"/>
      <c r="O4" s="1"/>
    </row>
    <row r="5" spans="1:15" ht="37.5" x14ac:dyDescent="0.25">
      <c r="A5" s="26" t="s">
        <v>23</v>
      </c>
      <c r="B5" s="40"/>
      <c r="C5" s="41" t="s">
        <v>44</v>
      </c>
      <c r="D5" s="41"/>
      <c r="E5" s="29"/>
      <c r="F5" s="29"/>
      <c r="G5" s="30" t="s">
        <v>26</v>
      </c>
      <c r="H5" s="31" t="s">
        <v>19</v>
      </c>
      <c r="I5" s="32" t="s">
        <v>27</v>
      </c>
      <c r="J5" s="33" t="s">
        <v>28</v>
      </c>
      <c r="K5" s="34" t="s">
        <v>29</v>
      </c>
      <c r="L5" s="1"/>
      <c r="M5" s="1"/>
      <c r="N5" s="1"/>
      <c r="O5" s="1"/>
    </row>
    <row r="6" spans="1:15" ht="16.5" thickBot="1" x14ac:dyDescent="0.3">
      <c r="A6" s="25">
        <v>1</v>
      </c>
      <c r="B6" s="39"/>
      <c r="C6" s="29" t="s">
        <v>45</v>
      </c>
      <c r="D6" s="29"/>
      <c r="E6" s="29"/>
      <c r="F6" s="29"/>
      <c r="G6" s="35">
        <f>H64</f>
        <v>662.6149999999999</v>
      </c>
      <c r="H6" s="36">
        <f>(G6*1.45)</f>
        <v>960.79174999999987</v>
      </c>
      <c r="I6" s="37">
        <f>H6-G6</f>
        <v>298.17674999999997</v>
      </c>
      <c r="J6" s="35">
        <f>I64</f>
        <v>0</v>
      </c>
      <c r="K6" s="37">
        <f>H6-ABS(J6)</f>
        <v>960.79174999999987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9" t="s">
        <v>18</v>
      </c>
      <c r="D9" s="60"/>
      <c r="E9" s="60"/>
      <c r="F9" s="60"/>
      <c r="G9" s="61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36</v>
      </c>
      <c r="B11" s="3"/>
      <c r="C11" s="3"/>
      <c r="D11" s="3"/>
      <c r="E11" s="3"/>
      <c r="F11" s="3"/>
      <c r="G11" s="3"/>
      <c r="H11" s="4"/>
      <c r="I11" s="4"/>
      <c r="J11" s="4"/>
      <c r="K11" s="62"/>
      <c r="L11" s="1"/>
      <c r="M11" s="1"/>
      <c r="N11" s="1"/>
      <c r="O11" s="1"/>
    </row>
    <row r="12" spans="1:15" x14ac:dyDescent="0.25">
      <c r="A12" s="4" t="s">
        <v>31</v>
      </c>
      <c r="B12" s="4"/>
      <c r="C12" s="5"/>
      <c r="D12" s="6">
        <v>18.329999999999998</v>
      </c>
      <c r="E12" s="5"/>
      <c r="F12" s="5"/>
      <c r="G12" s="6"/>
      <c r="H12" s="7">
        <f>C12*D12*E12</f>
        <v>0</v>
      </c>
      <c r="I12" s="7"/>
      <c r="J12" s="8">
        <f>I12-H12</f>
        <v>0</v>
      </c>
      <c r="K12" s="62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2</v>
      </c>
      <c r="D13" s="6">
        <v>13</v>
      </c>
      <c r="E13" s="5">
        <v>3</v>
      </c>
      <c r="F13" s="5"/>
      <c r="G13" s="6"/>
      <c r="H13" s="7">
        <f>C13*D13*E13</f>
        <v>78</v>
      </c>
      <c r="I13" s="7">
        <v>0</v>
      </c>
      <c r="J13" s="8">
        <f>I13-H13</f>
        <v>-78</v>
      </c>
      <c r="K13" s="62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3</v>
      </c>
      <c r="F14" s="5"/>
      <c r="G14" s="6"/>
      <c r="H14" s="7">
        <f>C14*D14*E14</f>
        <v>45</v>
      </c>
      <c r="I14" s="7">
        <v>0</v>
      </c>
      <c r="J14" s="8"/>
      <c r="K14" s="62"/>
      <c r="L14" s="1"/>
      <c r="M14" s="1"/>
      <c r="N14" s="1"/>
      <c r="O14" s="1"/>
    </row>
    <row r="15" spans="1:15" ht="15" customHeight="1" x14ac:dyDescent="0.25">
      <c r="A15" s="14" t="s">
        <v>32</v>
      </c>
      <c r="B15" s="4"/>
      <c r="C15" s="5"/>
      <c r="D15" s="6">
        <v>2.29</v>
      </c>
      <c r="E15" s="5"/>
      <c r="F15" s="5"/>
      <c r="G15" s="6"/>
      <c r="H15" s="7">
        <f>C15*D15*E15*F15</f>
        <v>0</v>
      </c>
      <c r="I15" s="7">
        <v>0</v>
      </c>
      <c r="J15" s="8">
        <f>I15-H15</f>
        <v>0</v>
      </c>
      <c r="K15" s="62"/>
      <c r="L15" s="1"/>
      <c r="M15" s="1"/>
      <c r="N15" s="1"/>
      <c r="O15" s="1"/>
    </row>
    <row r="16" spans="1:15" x14ac:dyDescent="0.25">
      <c r="A16" s="14" t="s">
        <v>11</v>
      </c>
      <c r="B16" s="4"/>
      <c r="C16" s="5">
        <v>2</v>
      </c>
      <c r="D16" s="6">
        <v>1.63</v>
      </c>
      <c r="E16" s="5">
        <v>3</v>
      </c>
      <c r="F16" s="5">
        <v>4</v>
      </c>
      <c r="G16" s="6"/>
      <c r="H16" s="7">
        <f>C16*D16*E16*F16</f>
        <v>39.119999999999997</v>
      </c>
      <c r="I16" s="7">
        <v>0</v>
      </c>
      <c r="J16" s="8">
        <f>I16-H16</f>
        <v>-39.119999999999997</v>
      </c>
      <c r="K16" s="62"/>
      <c r="L16" s="1"/>
      <c r="M16" s="1"/>
      <c r="N16" s="1"/>
      <c r="O16" s="1"/>
    </row>
    <row r="17" spans="1:15" x14ac:dyDescent="0.25">
      <c r="A17" s="14" t="s">
        <v>30</v>
      </c>
      <c r="B17" s="4"/>
      <c r="C17" s="5">
        <v>1</v>
      </c>
      <c r="D17" s="6">
        <v>1.88</v>
      </c>
      <c r="E17" s="5">
        <v>3</v>
      </c>
      <c r="F17" s="5">
        <v>3</v>
      </c>
      <c r="G17" s="6"/>
      <c r="H17" s="7">
        <f>C17*D17*E17*F17</f>
        <v>16.919999999999998</v>
      </c>
      <c r="I17" s="7">
        <v>0</v>
      </c>
      <c r="J17" s="8"/>
      <c r="K17" s="62"/>
      <c r="L17" s="1"/>
      <c r="M17" s="1"/>
      <c r="N17" s="1"/>
      <c r="O17" s="1"/>
    </row>
    <row r="18" spans="1:15" x14ac:dyDescent="0.25">
      <c r="A18" s="4" t="s">
        <v>6</v>
      </c>
      <c r="B18" s="4"/>
      <c r="C18" s="5">
        <v>3</v>
      </c>
      <c r="D18" s="6">
        <v>2.5</v>
      </c>
      <c r="E18" s="5">
        <v>3</v>
      </c>
      <c r="F18" s="5"/>
      <c r="G18" s="6"/>
      <c r="H18" s="7">
        <f>C18*D18*E18</f>
        <v>22.5</v>
      </c>
      <c r="I18" s="7">
        <v>0</v>
      </c>
      <c r="J18" s="8">
        <f t="shared" ref="J18:J19" si="0">I18-H18</f>
        <v>-22.5</v>
      </c>
      <c r="K18" s="62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>
        <f t="shared" ref="H19:H26" si="1">C19*D19*E19</f>
        <v>0</v>
      </c>
      <c r="I19" s="7">
        <v>0</v>
      </c>
      <c r="J19" s="8">
        <f t="shared" si="0"/>
        <v>0</v>
      </c>
      <c r="K19" s="62"/>
      <c r="L19" s="1"/>
      <c r="M19" s="1"/>
      <c r="N19" s="1"/>
      <c r="O19" s="1"/>
    </row>
    <row r="20" spans="1:15" x14ac:dyDescent="0.25">
      <c r="A20" s="3" t="s">
        <v>35</v>
      </c>
      <c r="B20" s="4"/>
      <c r="C20" s="5"/>
      <c r="D20" s="6"/>
      <c r="E20" s="5"/>
      <c r="F20" s="5"/>
      <c r="G20" s="6"/>
      <c r="H20" s="7">
        <f t="shared" si="1"/>
        <v>0</v>
      </c>
      <c r="I20" s="7"/>
      <c r="J20" s="8"/>
      <c r="K20" s="62"/>
      <c r="L20" s="1"/>
      <c r="M20" s="1"/>
      <c r="N20" s="1"/>
      <c r="O20" s="1"/>
    </row>
    <row r="21" spans="1:15" x14ac:dyDescent="0.25">
      <c r="A21" s="4" t="s">
        <v>31</v>
      </c>
      <c r="B21" s="4"/>
      <c r="C21" s="5"/>
      <c r="D21" s="6">
        <v>18.329999999999998</v>
      </c>
      <c r="E21" s="5"/>
      <c r="F21" s="5"/>
      <c r="G21" s="6"/>
      <c r="H21" s="7">
        <f t="shared" si="1"/>
        <v>0</v>
      </c>
      <c r="I21" s="7"/>
      <c r="J21" s="8"/>
      <c r="K21" s="62"/>
      <c r="L21" s="1"/>
      <c r="M21" s="1"/>
      <c r="N21" s="1"/>
      <c r="O21" s="1"/>
    </row>
    <row r="22" spans="1:15" x14ac:dyDescent="0.25">
      <c r="A22" s="4" t="s">
        <v>5</v>
      </c>
      <c r="B22" s="4"/>
      <c r="C22" s="5">
        <v>2</v>
      </c>
      <c r="D22" s="6">
        <v>13</v>
      </c>
      <c r="E22" s="5">
        <v>1</v>
      </c>
      <c r="F22" s="5"/>
      <c r="G22" s="6"/>
      <c r="H22" s="7">
        <f t="shared" si="1"/>
        <v>26</v>
      </c>
      <c r="I22" s="7"/>
      <c r="J22" s="8"/>
      <c r="K22" s="62"/>
      <c r="L22" s="1"/>
      <c r="M22" s="1"/>
      <c r="N22" s="1"/>
      <c r="O22" s="1"/>
    </row>
    <row r="23" spans="1:15" x14ac:dyDescent="0.25">
      <c r="A23" s="4" t="s">
        <v>4</v>
      </c>
      <c r="B23" s="4"/>
      <c r="C23" s="5">
        <v>1</v>
      </c>
      <c r="D23" s="6">
        <v>15</v>
      </c>
      <c r="E23" s="5">
        <v>1</v>
      </c>
      <c r="F23" s="5"/>
      <c r="G23" s="6"/>
      <c r="H23" s="7">
        <f t="shared" si="1"/>
        <v>15</v>
      </c>
      <c r="I23" s="7"/>
      <c r="J23" s="8"/>
      <c r="K23" s="62"/>
      <c r="L23" s="1"/>
      <c r="M23" s="1"/>
      <c r="N23" s="1"/>
      <c r="O23" s="1"/>
    </row>
    <row r="24" spans="1:15" x14ac:dyDescent="0.25">
      <c r="A24" s="4"/>
      <c r="B24" s="4"/>
      <c r="C24" s="5"/>
      <c r="D24" s="6"/>
      <c r="E24" s="5"/>
      <c r="F24" s="5"/>
      <c r="G24" s="6"/>
      <c r="H24" s="7">
        <f t="shared" si="1"/>
        <v>0</v>
      </c>
      <c r="I24" s="7"/>
      <c r="J24" s="8"/>
      <c r="K24" s="62"/>
      <c r="L24" s="1"/>
      <c r="M24" s="1"/>
      <c r="N24" s="1"/>
      <c r="O24" s="1"/>
    </row>
    <row r="25" spans="1:15" x14ac:dyDescent="0.25">
      <c r="A25" s="4"/>
      <c r="B25" s="4"/>
      <c r="C25" s="5"/>
      <c r="D25" s="6"/>
      <c r="E25" s="5"/>
      <c r="F25" s="5"/>
      <c r="G25" s="6"/>
      <c r="H25" s="7">
        <f t="shared" si="1"/>
        <v>0</v>
      </c>
      <c r="I25" s="7"/>
      <c r="J25" s="8"/>
      <c r="K25" s="62"/>
      <c r="L25" s="1"/>
      <c r="M25" s="1"/>
      <c r="N25" s="1"/>
      <c r="O25" s="1"/>
    </row>
    <row r="26" spans="1:15" x14ac:dyDescent="0.25">
      <c r="A26" s="4"/>
      <c r="B26" s="4"/>
      <c r="C26" s="5"/>
      <c r="D26" s="6"/>
      <c r="E26" s="5"/>
      <c r="F26" s="5"/>
      <c r="G26" s="6"/>
      <c r="H26" s="7">
        <f t="shared" si="1"/>
        <v>0</v>
      </c>
      <c r="I26" s="7">
        <v>0</v>
      </c>
      <c r="J26" s="8"/>
      <c r="K26" s="62"/>
      <c r="L26" s="1"/>
      <c r="M26" s="1"/>
      <c r="N26" s="1"/>
      <c r="O26" s="1"/>
    </row>
    <row r="27" spans="1:15" x14ac:dyDescent="0.25">
      <c r="A27" s="4"/>
      <c r="B27" s="4"/>
      <c r="C27" s="4"/>
      <c r="D27" s="4"/>
      <c r="E27" s="4"/>
      <c r="F27" s="4"/>
      <c r="G27" s="4"/>
      <c r="H27" s="9">
        <f>SUM(H12:H26)</f>
        <v>242.54</v>
      </c>
      <c r="I27" s="9">
        <f>SUM(I12:I26)</f>
        <v>0</v>
      </c>
      <c r="J27" s="8"/>
      <c r="K27" s="62"/>
      <c r="L27" s="1"/>
      <c r="M27" s="1"/>
      <c r="N27" s="1"/>
      <c r="O27" s="1"/>
    </row>
    <row r="28" spans="1:15" x14ac:dyDescent="0.25">
      <c r="A28" s="3" t="s">
        <v>60</v>
      </c>
      <c r="B28" s="3"/>
      <c r="C28" s="18" t="s">
        <v>9</v>
      </c>
      <c r="D28" s="19" t="s">
        <v>17</v>
      </c>
      <c r="E28" s="19"/>
      <c r="F28" s="3"/>
      <c r="G28" s="3"/>
      <c r="H28" s="10"/>
      <c r="I28" s="10"/>
      <c r="J28" s="8"/>
      <c r="K28" s="62"/>
      <c r="L28" s="1"/>
      <c r="M28" s="1"/>
      <c r="N28" s="1"/>
      <c r="O28" s="1"/>
    </row>
    <row r="29" spans="1:15" x14ac:dyDescent="0.25">
      <c r="A29" s="14" t="s">
        <v>63</v>
      </c>
      <c r="B29" s="46" t="s">
        <v>64</v>
      </c>
      <c r="C29" s="42">
        <v>1</v>
      </c>
      <c r="D29" s="6">
        <v>265</v>
      </c>
      <c r="E29" s="5"/>
      <c r="F29" s="6"/>
      <c r="G29" s="6"/>
      <c r="H29" s="7">
        <f>C29*D29</f>
        <v>265</v>
      </c>
      <c r="I29" s="7"/>
      <c r="J29" s="8">
        <f>I29-H29</f>
        <v>-265</v>
      </c>
      <c r="K29" s="62"/>
      <c r="L29" s="1"/>
      <c r="M29" s="1"/>
      <c r="N29" s="1"/>
      <c r="O29" s="1"/>
    </row>
    <row r="30" spans="1:15" x14ac:dyDescent="0.25">
      <c r="A30" s="45" t="s">
        <v>33</v>
      </c>
      <c r="B30" s="19"/>
      <c r="C30" s="21">
        <v>2</v>
      </c>
      <c r="D30" s="44">
        <v>1</v>
      </c>
      <c r="E30" s="6"/>
      <c r="F30" s="6"/>
      <c r="G30" s="6"/>
      <c r="H30" s="7">
        <f t="shared" ref="H30:H38" si="2">C30*D30</f>
        <v>2</v>
      </c>
      <c r="I30" s="7">
        <v>0</v>
      </c>
      <c r="J30" s="8"/>
      <c r="K30" s="28"/>
      <c r="L30" s="1"/>
      <c r="M30" s="1"/>
      <c r="N30" s="1"/>
      <c r="O30" s="1"/>
    </row>
    <row r="31" spans="1:15" ht="42" customHeight="1" x14ac:dyDescent="0.25">
      <c r="A31" s="45" t="s">
        <v>34</v>
      </c>
      <c r="B31" s="19"/>
      <c r="C31" s="21">
        <v>1</v>
      </c>
      <c r="D31" s="44">
        <v>1.55</v>
      </c>
      <c r="E31" s="6"/>
      <c r="F31" s="6"/>
      <c r="G31" s="6"/>
      <c r="H31" s="7">
        <f t="shared" si="2"/>
        <v>1.55</v>
      </c>
      <c r="I31" s="7">
        <v>0</v>
      </c>
      <c r="J31" s="8"/>
      <c r="K31" s="28"/>
      <c r="L31" s="1"/>
      <c r="M31" s="1"/>
      <c r="N31" s="1"/>
      <c r="O31" s="1"/>
    </row>
    <row r="32" spans="1:15" ht="47.25" x14ac:dyDescent="0.25">
      <c r="A32" s="50" t="s">
        <v>37</v>
      </c>
      <c r="B32" s="48"/>
      <c r="C32" s="47">
        <v>1</v>
      </c>
      <c r="D32" s="49">
        <v>4</v>
      </c>
      <c r="E32" s="6"/>
      <c r="F32" s="6"/>
      <c r="G32" s="6"/>
      <c r="H32" s="7">
        <f t="shared" si="2"/>
        <v>4</v>
      </c>
      <c r="I32" s="7">
        <v>0</v>
      </c>
      <c r="J32" s="8">
        <f t="shared" ref="J32:J52" si="3">I32-H32</f>
        <v>-4</v>
      </c>
      <c r="K32" s="24"/>
      <c r="L32" s="1"/>
      <c r="M32" s="1"/>
      <c r="N32" s="1"/>
      <c r="O32" s="1"/>
    </row>
    <row r="33" spans="1:15" ht="34.5" customHeight="1" x14ac:dyDescent="0.25">
      <c r="A33" s="53" t="s">
        <v>38</v>
      </c>
      <c r="B33" s="51"/>
      <c r="C33" s="52">
        <v>1</v>
      </c>
      <c r="D33" s="55">
        <v>9.5</v>
      </c>
      <c r="E33" s="6"/>
      <c r="F33" s="6"/>
      <c r="G33" s="6"/>
      <c r="H33" s="7">
        <f t="shared" si="2"/>
        <v>9.5</v>
      </c>
      <c r="I33" s="7">
        <v>0</v>
      </c>
      <c r="J33" s="8">
        <f t="shared" si="3"/>
        <v>-9.5</v>
      </c>
      <c r="K33" s="24"/>
      <c r="L33" s="1"/>
      <c r="M33" s="1"/>
      <c r="N33" s="1"/>
      <c r="O33" s="1"/>
    </row>
    <row r="34" spans="1:15" ht="34.5" customHeight="1" x14ac:dyDescent="0.25">
      <c r="A34" s="54" t="s">
        <v>61</v>
      </c>
      <c r="B34" s="51"/>
      <c r="C34" s="21">
        <v>40</v>
      </c>
      <c r="D34" s="6">
        <v>0.23</v>
      </c>
      <c r="E34" s="6"/>
      <c r="F34" s="6"/>
      <c r="G34" s="6"/>
      <c r="H34" s="7">
        <f t="shared" si="2"/>
        <v>9.2000000000000011</v>
      </c>
      <c r="I34" s="7">
        <v>0</v>
      </c>
      <c r="J34" s="8">
        <f t="shared" si="3"/>
        <v>-9.2000000000000011</v>
      </c>
      <c r="K34" s="24"/>
      <c r="L34" s="1"/>
      <c r="M34" s="1"/>
      <c r="N34" s="1"/>
      <c r="O34" s="1"/>
    </row>
    <row r="35" spans="1:15" ht="32.25" customHeight="1" x14ac:dyDescent="0.25">
      <c r="A35" s="54" t="s">
        <v>39</v>
      </c>
      <c r="B35" s="51"/>
      <c r="C35" s="21">
        <v>100</v>
      </c>
      <c r="D35" s="6">
        <v>0.08</v>
      </c>
      <c r="E35" s="6"/>
      <c r="F35" s="6"/>
      <c r="G35" s="6"/>
      <c r="H35" s="7">
        <f t="shared" si="2"/>
        <v>8</v>
      </c>
      <c r="I35" s="7">
        <v>0</v>
      </c>
      <c r="J35" s="8">
        <f t="shared" si="3"/>
        <v>-8</v>
      </c>
      <c r="K35" s="24"/>
      <c r="L35" s="1"/>
      <c r="M35" s="1"/>
      <c r="N35" s="1"/>
      <c r="O35" s="1"/>
    </row>
    <row r="36" spans="1:15" ht="30" customHeight="1" x14ac:dyDescent="0.25">
      <c r="A36" s="14" t="s">
        <v>40</v>
      </c>
      <c r="B36" s="3"/>
      <c r="C36" s="42">
        <v>1</v>
      </c>
      <c r="D36" s="43">
        <v>0.65</v>
      </c>
      <c r="E36" s="6"/>
      <c r="F36" s="6"/>
      <c r="G36" s="6"/>
      <c r="H36" s="7">
        <f t="shared" si="2"/>
        <v>0.65</v>
      </c>
      <c r="I36" s="7">
        <v>0</v>
      </c>
      <c r="J36" s="8">
        <f t="shared" si="3"/>
        <v>-0.65</v>
      </c>
      <c r="K36" s="27"/>
      <c r="L36" s="1"/>
      <c r="M36" s="1"/>
      <c r="N36" s="1"/>
      <c r="O36" s="1"/>
    </row>
    <row r="37" spans="1:15" x14ac:dyDescent="0.25">
      <c r="A37" s="14" t="s">
        <v>62</v>
      </c>
      <c r="B37" s="3"/>
      <c r="C37" s="42">
        <v>2</v>
      </c>
      <c r="D37" s="43">
        <v>13.95</v>
      </c>
      <c r="E37" s="6"/>
      <c r="F37" s="6"/>
      <c r="G37" s="6"/>
      <c r="H37" s="7">
        <f t="shared" si="2"/>
        <v>27.9</v>
      </c>
      <c r="I37" s="7">
        <v>0</v>
      </c>
      <c r="J37" s="8">
        <f t="shared" si="3"/>
        <v>-27.9</v>
      </c>
      <c r="K37" s="28"/>
      <c r="L37" s="1"/>
      <c r="M37" s="1"/>
      <c r="N37" s="1"/>
      <c r="O37" s="1"/>
    </row>
    <row r="38" spans="1:15" ht="23.25" customHeight="1" x14ac:dyDescent="0.25">
      <c r="A38" s="57" t="s">
        <v>59</v>
      </c>
      <c r="B38" s="3"/>
      <c r="C38" s="42"/>
      <c r="D38" s="43"/>
      <c r="E38" s="6"/>
      <c r="F38" s="6"/>
      <c r="G38" s="6"/>
      <c r="H38" s="7">
        <f t="shared" si="2"/>
        <v>0</v>
      </c>
      <c r="I38" s="7">
        <v>0</v>
      </c>
      <c r="J38" s="8">
        <f t="shared" si="3"/>
        <v>0</v>
      </c>
      <c r="K38" s="28"/>
      <c r="L38" s="1"/>
      <c r="M38" s="1"/>
      <c r="N38" s="1"/>
      <c r="O38" s="1"/>
    </row>
    <row r="39" spans="1:15" x14ac:dyDescent="0.25">
      <c r="A39" s="4" t="s">
        <v>49</v>
      </c>
      <c r="B39" s="3"/>
      <c r="C39" s="42">
        <v>1</v>
      </c>
      <c r="D39" s="43">
        <v>7.4</v>
      </c>
      <c r="E39" s="6"/>
      <c r="F39" s="6"/>
      <c r="G39" s="6"/>
      <c r="H39" s="7">
        <f t="shared" ref="H39:H52" si="4">C39*D39</f>
        <v>7.4</v>
      </c>
      <c r="I39" s="7">
        <v>0</v>
      </c>
      <c r="J39" s="8">
        <f t="shared" si="3"/>
        <v>-7.4</v>
      </c>
      <c r="K39" s="27"/>
      <c r="L39" s="1"/>
      <c r="M39" s="1"/>
      <c r="N39" s="1"/>
      <c r="O39" s="1"/>
    </row>
    <row r="40" spans="1:15" ht="27.75" customHeight="1" x14ac:dyDescent="0.25">
      <c r="A40" s="4" t="s">
        <v>50</v>
      </c>
      <c r="B40" s="3"/>
      <c r="C40" s="42">
        <v>1</v>
      </c>
      <c r="D40" s="43">
        <v>2.75</v>
      </c>
      <c r="E40" s="6"/>
      <c r="F40" s="6"/>
      <c r="G40" s="6"/>
      <c r="H40" s="7">
        <f t="shared" si="4"/>
        <v>2.75</v>
      </c>
      <c r="I40" s="7">
        <v>0</v>
      </c>
      <c r="J40" s="8">
        <f t="shared" si="3"/>
        <v>-2.75</v>
      </c>
      <c r="K40" s="28"/>
      <c r="L40" s="1"/>
      <c r="M40" s="1"/>
      <c r="N40" s="1"/>
      <c r="O40" s="1"/>
    </row>
    <row r="41" spans="1:15" ht="26.25" customHeight="1" x14ac:dyDescent="0.25">
      <c r="A41" s="4" t="s">
        <v>51</v>
      </c>
      <c r="B41" s="3"/>
      <c r="C41" s="42">
        <v>4</v>
      </c>
      <c r="D41" s="43">
        <v>1.1499999999999999</v>
      </c>
      <c r="E41" s="6"/>
      <c r="F41" s="6"/>
      <c r="G41" s="6"/>
      <c r="H41" s="7">
        <f t="shared" si="4"/>
        <v>4.5999999999999996</v>
      </c>
      <c r="I41" s="7">
        <v>0</v>
      </c>
      <c r="J41" s="8">
        <f t="shared" si="3"/>
        <v>-4.5999999999999996</v>
      </c>
      <c r="K41" s="28"/>
      <c r="L41" s="1"/>
      <c r="M41" s="1"/>
      <c r="N41" s="1"/>
      <c r="O41" s="1"/>
    </row>
    <row r="42" spans="1:15" ht="28.5" customHeight="1" x14ac:dyDescent="0.25">
      <c r="A42" s="14" t="s">
        <v>52</v>
      </c>
      <c r="B42" s="3"/>
      <c r="C42" s="42">
        <v>1</v>
      </c>
      <c r="D42" s="43">
        <v>11</v>
      </c>
      <c r="E42" s="6"/>
      <c r="F42" s="6"/>
      <c r="G42" s="6"/>
      <c r="H42" s="7">
        <f t="shared" si="4"/>
        <v>11</v>
      </c>
      <c r="I42" s="7">
        <v>0</v>
      </c>
      <c r="J42" s="8">
        <f t="shared" si="3"/>
        <v>-11</v>
      </c>
      <c r="K42" s="24"/>
      <c r="L42" s="1"/>
      <c r="M42" s="1"/>
      <c r="N42" s="1"/>
      <c r="O42" s="1"/>
    </row>
    <row r="43" spans="1:15" ht="51" customHeight="1" x14ac:dyDescent="0.25">
      <c r="A43" s="14" t="s">
        <v>57</v>
      </c>
      <c r="B43" s="3"/>
      <c r="C43" s="42">
        <v>1</v>
      </c>
      <c r="D43" s="43">
        <v>0.5</v>
      </c>
      <c r="E43" s="6"/>
      <c r="F43" s="6"/>
      <c r="G43" s="6"/>
      <c r="H43" s="7">
        <f t="shared" si="4"/>
        <v>0.5</v>
      </c>
      <c r="I43" s="7">
        <v>0</v>
      </c>
      <c r="J43" s="8">
        <f t="shared" si="3"/>
        <v>-0.5</v>
      </c>
      <c r="K43" s="28"/>
      <c r="L43" s="1"/>
      <c r="M43" s="1"/>
      <c r="N43" s="1"/>
      <c r="O43" s="1"/>
    </row>
    <row r="44" spans="1:15" ht="26.25" customHeight="1" x14ac:dyDescent="0.25">
      <c r="A44" s="14" t="s">
        <v>53</v>
      </c>
      <c r="B44" s="3"/>
      <c r="C44" s="42">
        <v>2</v>
      </c>
      <c r="D44" s="43">
        <v>0.65</v>
      </c>
      <c r="E44" s="6"/>
      <c r="F44" s="6"/>
      <c r="G44" s="6"/>
      <c r="H44" s="7">
        <f t="shared" si="4"/>
        <v>1.3</v>
      </c>
      <c r="I44" s="7">
        <v>0</v>
      </c>
      <c r="J44" s="8">
        <f t="shared" si="3"/>
        <v>-1.3</v>
      </c>
      <c r="K44" s="28"/>
      <c r="L44" s="1"/>
      <c r="M44" s="1"/>
      <c r="N44" s="1"/>
      <c r="O44" s="1"/>
    </row>
    <row r="45" spans="1:15" ht="31.5" customHeight="1" x14ac:dyDescent="0.25">
      <c r="A45" s="14" t="s">
        <v>54</v>
      </c>
      <c r="B45" s="3"/>
      <c r="C45" s="42">
        <v>0.5</v>
      </c>
      <c r="D45" s="43">
        <v>48.25</v>
      </c>
      <c r="E45" s="6"/>
      <c r="F45" s="6"/>
      <c r="G45" s="6"/>
      <c r="H45" s="7">
        <f t="shared" si="4"/>
        <v>24.125</v>
      </c>
      <c r="I45" s="7">
        <v>0</v>
      </c>
      <c r="J45" s="8">
        <f t="shared" si="3"/>
        <v>-24.125</v>
      </c>
      <c r="K45" s="28"/>
      <c r="L45" s="1"/>
      <c r="M45" s="1"/>
      <c r="N45" s="1"/>
      <c r="O45" s="1"/>
    </row>
    <row r="46" spans="1:15" ht="33.75" customHeight="1" x14ac:dyDescent="0.25">
      <c r="A46" s="14" t="s">
        <v>55</v>
      </c>
      <c r="B46" s="3"/>
      <c r="C46" s="42">
        <v>1</v>
      </c>
      <c r="D46" s="43">
        <v>1.2</v>
      </c>
      <c r="E46" s="6"/>
      <c r="F46" s="6"/>
      <c r="G46" s="6"/>
      <c r="H46" s="7">
        <f t="shared" si="4"/>
        <v>1.2</v>
      </c>
      <c r="I46" s="7">
        <v>0</v>
      </c>
      <c r="J46" s="8">
        <f t="shared" si="3"/>
        <v>-1.2</v>
      </c>
      <c r="K46" s="28"/>
      <c r="L46" s="1"/>
      <c r="M46" s="1"/>
      <c r="N46" s="1"/>
      <c r="O46" s="1"/>
    </row>
    <row r="47" spans="1:15" ht="63.75" customHeight="1" x14ac:dyDescent="0.25">
      <c r="A47" s="14" t="s">
        <v>58</v>
      </c>
      <c r="B47" s="3"/>
      <c r="C47" s="42">
        <v>1</v>
      </c>
      <c r="D47" s="43">
        <v>6.5</v>
      </c>
      <c r="E47" s="6"/>
      <c r="F47" s="6"/>
      <c r="G47" s="6"/>
      <c r="H47" s="7">
        <f t="shared" si="4"/>
        <v>6.5</v>
      </c>
      <c r="I47" s="7">
        <v>0</v>
      </c>
      <c r="J47" s="8">
        <f t="shared" si="3"/>
        <v>-6.5</v>
      </c>
      <c r="K47" s="28"/>
      <c r="L47" s="1"/>
      <c r="M47" s="1"/>
      <c r="N47" s="1"/>
      <c r="O47" s="1"/>
    </row>
    <row r="48" spans="1:15" ht="21.75" customHeight="1" x14ac:dyDescent="0.25">
      <c r="A48" s="4" t="s">
        <v>56</v>
      </c>
      <c r="B48" s="3"/>
      <c r="C48" s="42">
        <v>2</v>
      </c>
      <c r="D48" s="43">
        <v>2.75</v>
      </c>
      <c r="E48" s="6"/>
      <c r="F48" s="6"/>
      <c r="G48" s="6"/>
      <c r="H48" s="7">
        <f t="shared" si="4"/>
        <v>5.5</v>
      </c>
      <c r="I48" s="7">
        <v>0</v>
      </c>
      <c r="J48" s="8">
        <f t="shared" si="3"/>
        <v>-5.5</v>
      </c>
      <c r="K48" s="24"/>
      <c r="L48" s="1"/>
      <c r="M48" s="1"/>
      <c r="N48" s="1"/>
      <c r="O48" s="1"/>
    </row>
    <row r="49" spans="1:15" x14ac:dyDescent="0.25">
      <c r="A49" s="14"/>
      <c r="B49" s="3"/>
      <c r="C49" s="42"/>
      <c r="D49" s="43"/>
      <c r="E49" s="6"/>
      <c r="F49" s="6"/>
      <c r="G49" s="6"/>
      <c r="H49" s="7">
        <f t="shared" si="4"/>
        <v>0</v>
      </c>
      <c r="I49" s="7">
        <v>0</v>
      </c>
      <c r="J49" s="8">
        <f t="shared" si="3"/>
        <v>0</v>
      </c>
      <c r="K49" s="28"/>
      <c r="L49" s="1"/>
      <c r="M49" s="1"/>
      <c r="N49" s="1"/>
      <c r="O49" s="1"/>
    </row>
    <row r="50" spans="1:15" x14ac:dyDescent="0.25">
      <c r="A50" s="4"/>
      <c r="B50" s="3"/>
      <c r="C50" s="42"/>
      <c r="D50" s="43"/>
      <c r="E50" s="6"/>
      <c r="F50" s="6"/>
      <c r="G50" s="6"/>
      <c r="H50" s="7">
        <v>0</v>
      </c>
      <c r="I50" s="7">
        <v>0</v>
      </c>
      <c r="J50" s="8"/>
      <c r="K50" s="28"/>
      <c r="L50" s="1"/>
      <c r="M50" s="1"/>
      <c r="N50" s="1"/>
      <c r="O50" s="1"/>
    </row>
    <row r="51" spans="1:15" x14ac:dyDescent="0.25">
      <c r="A51" s="4"/>
      <c r="B51" s="3"/>
      <c r="C51" s="42"/>
      <c r="D51" s="43"/>
      <c r="E51" s="6"/>
      <c r="F51" s="6"/>
      <c r="G51" s="6"/>
      <c r="H51" s="7">
        <v>0</v>
      </c>
      <c r="I51" s="7">
        <v>0</v>
      </c>
      <c r="J51" s="8"/>
      <c r="K51" s="28"/>
      <c r="L51" s="1"/>
      <c r="M51" s="1"/>
      <c r="N51" s="1"/>
      <c r="O51" s="1"/>
    </row>
    <row r="52" spans="1:15" x14ac:dyDescent="0.25">
      <c r="A52" s="4"/>
      <c r="B52" s="3"/>
      <c r="C52" s="42"/>
      <c r="D52" s="43"/>
      <c r="E52" s="6"/>
      <c r="F52" s="6"/>
      <c r="G52" s="6"/>
      <c r="H52" s="7">
        <f t="shared" si="4"/>
        <v>0</v>
      </c>
      <c r="I52" s="7">
        <v>0</v>
      </c>
      <c r="J52" s="8">
        <f t="shared" si="3"/>
        <v>0</v>
      </c>
      <c r="K52" s="24"/>
      <c r="L52" s="1"/>
      <c r="M52" s="1"/>
      <c r="N52" s="1"/>
      <c r="O52" s="1"/>
    </row>
    <row r="53" spans="1:15" x14ac:dyDescent="0.25">
      <c r="A53" s="4"/>
      <c r="B53" s="4"/>
      <c r="C53" s="4"/>
      <c r="D53" s="4"/>
      <c r="E53" s="4"/>
      <c r="F53" s="4"/>
      <c r="G53" s="4"/>
      <c r="H53" s="11">
        <f>SUM(H29:H52)</f>
        <v>392.67499999999995</v>
      </c>
      <c r="I53" s="11">
        <f>SUM(I29:I52)</f>
        <v>0</v>
      </c>
      <c r="J53" s="4"/>
      <c r="K53" s="24"/>
      <c r="L53" s="1"/>
      <c r="M53" s="1"/>
      <c r="N53" s="1"/>
      <c r="O53" s="1"/>
    </row>
    <row r="54" spans="1:15" x14ac:dyDescent="0.25">
      <c r="A54" s="4"/>
      <c r="B54" s="4"/>
      <c r="C54" s="4"/>
      <c r="D54" s="4"/>
      <c r="E54" s="4"/>
      <c r="F54" s="4"/>
      <c r="G54" s="4"/>
      <c r="H54" s="8"/>
      <c r="I54" s="8"/>
      <c r="J54" s="4"/>
      <c r="K54" s="24"/>
      <c r="L54" s="1"/>
      <c r="M54" s="1"/>
      <c r="N54" s="1"/>
      <c r="O54" s="1"/>
    </row>
    <row r="55" spans="1:15" ht="31.5" x14ac:dyDescent="0.25">
      <c r="A55" s="3" t="s">
        <v>14</v>
      </c>
      <c r="B55" s="3"/>
      <c r="C55" s="18" t="s">
        <v>15</v>
      </c>
      <c r="D55" s="19" t="s">
        <v>13</v>
      </c>
      <c r="E55" s="19" t="s">
        <v>16</v>
      </c>
      <c r="F55" s="19" t="s">
        <v>8</v>
      </c>
      <c r="G55" s="4"/>
      <c r="H55" s="8"/>
      <c r="I55" s="8"/>
      <c r="J55" s="4"/>
      <c r="K55" s="24"/>
      <c r="L55" s="1"/>
      <c r="M55" s="1"/>
      <c r="N55" s="1"/>
      <c r="O55" s="1"/>
    </row>
    <row r="56" spans="1:15" x14ac:dyDescent="0.25">
      <c r="A56" s="4"/>
      <c r="B56" s="4"/>
      <c r="C56" s="21">
        <v>70</v>
      </c>
      <c r="D56" s="6">
        <v>4</v>
      </c>
      <c r="E56" s="6">
        <v>0.04</v>
      </c>
      <c r="F56" s="21">
        <v>2</v>
      </c>
      <c r="G56" s="6"/>
      <c r="H56" s="7">
        <f>C56*D56*E56*F56</f>
        <v>22.400000000000002</v>
      </c>
      <c r="I56" s="7"/>
      <c r="J56" s="8">
        <f>I56-H56</f>
        <v>-22.400000000000002</v>
      </c>
      <c r="K56" s="24"/>
      <c r="L56" s="1"/>
      <c r="M56" s="1"/>
      <c r="N56" s="1"/>
      <c r="O56" s="1"/>
    </row>
    <row r="57" spans="1:15" x14ac:dyDescent="0.25">
      <c r="A57" s="4" t="s">
        <v>20</v>
      </c>
      <c r="B57" s="4"/>
      <c r="C57" s="21">
        <v>1</v>
      </c>
      <c r="D57" s="6">
        <v>5</v>
      </c>
      <c r="E57" s="6">
        <v>1</v>
      </c>
      <c r="F57" s="21">
        <v>1</v>
      </c>
      <c r="G57" s="6"/>
      <c r="H57" s="7">
        <f>C57*D57*E57*F57</f>
        <v>5</v>
      </c>
      <c r="I57" s="7">
        <v>0</v>
      </c>
      <c r="J57" s="8">
        <f>I57-H57</f>
        <v>-5</v>
      </c>
      <c r="K57" s="24"/>
      <c r="L57" s="1"/>
      <c r="M57" s="1"/>
      <c r="N57" s="1"/>
      <c r="O57" s="1"/>
    </row>
    <row r="58" spans="1:15" x14ac:dyDescent="0.25">
      <c r="A58" s="4"/>
      <c r="B58" s="4"/>
      <c r="C58" s="21"/>
      <c r="D58" s="6"/>
      <c r="E58" s="6"/>
      <c r="F58" s="21"/>
      <c r="G58" s="6"/>
      <c r="H58" s="7">
        <f t="shared" ref="H58:H60" si="5">C58*D58*E58*F58</f>
        <v>0</v>
      </c>
      <c r="I58" s="7">
        <v>0</v>
      </c>
      <c r="J58" s="8">
        <f t="shared" ref="J58:J60" si="6">I58-H58</f>
        <v>0</v>
      </c>
      <c r="K58" s="24"/>
      <c r="L58" s="1"/>
      <c r="M58" s="1"/>
      <c r="N58" s="1"/>
      <c r="O58" s="1"/>
    </row>
    <row r="59" spans="1:15" x14ac:dyDescent="0.25">
      <c r="A59" s="4"/>
      <c r="B59" s="4"/>
      <c r="C59" s="21"/>
      <c r="D59" s="6"/>
      <c r="E59" s="6"/>
      <c r="F59" s="21"/>
      <c r="G59" s="6"/>
      <c r="H59" s="7">
        <f t="shared" si="5"/>
        <v>0</v>
      </c>
      <c r="I59" s="7">
        <v>0</v>
      </c>
      <c r="J59" s="8">
        <f t="shared" si="6"/>
        <v>0</v>
      </c>
      <c r="K59" s="24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>
        <f t="shared" si="5"/>
        <v>0</v>
      </c>
      <c r="I60" s="7">
        <v>0</v>
      </c>
      <c r="J60" s="8">
        <f t="shared" si="6"/>
        <v>0</v>
      </c>
      <c r="K60" s="24"/>
      <c r="L60" s="1"/>
      <c r="M60" s="1"/>
      <c r="N60" s="1"/>
      <c r="O60" s="1"/>
    </row>
    <row r="61" spans="1:15" x14ac:dyDescent="0.25">
      <c r="A61" s="4"/>
      <c r="B61" s="4"/>
      <c r="C61" s="4"/>
      <c r="D61" s="4"/>
      <c r="E61" s="4"/>
      <c r="F61" s="4"/>
      <c r="G61" s="4"/>
      <c r="H61" s="11">
        <f>SUM(H56:H60)</f>
        <v>27.400000000000002</v>
      </c>
      <c r="I61" s="11">
        <f>SUM(I56:I60)</f>
        <v>0</v>
      </c>
      <c r="J61" s="4"/>
      <c r="K61" s="24"/>
      <c r="L61" s="1"/>
      <c r="M61" s="1"/>
      <c r="N61" s="1"/>
      <c r="O61" s="1"/>
    </row>
    <row r="62" spans="1:15" x14ac:dyDescent="0.25">
      <c r="A62" s="4"/>
      <c r="B62" s="4"/>
      <c r="C62" s="4"/>
      <c r="D62" s="4"/>
      <c r="E62" s="4"/>
      <c r="F62" s="4"/>
      <c r="G62" s="4"/>
      <c r="H62" s="8"/>
      <c r="I62" s="8"/>
      <c r="J62" s="4"/>
      <c r="K62" s="24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8"/>
      <c r="I63" s="8"/>
      <c r="J63" s="4"/>
      <c r="K63" s="24"/>
      <c r="L63" s="1"/>
      <c r="M63" s="1"/>
      <c r="N63" s="1"/>
      <c r="O63" s="1"/>
    </row>
    <row r="64" spans="1:15" ht="18.75" x14ac:dyDescent="0.3">
      <c r="A64" s="12" t="s">
        <v>1</v>
      </c>
      <c r="B64" s="12"/>
      <c r="C64" s="12"/>
      <c r="D64" s="12"/>
      <c r="E64" s="12"/>
      <c r="F64" s="12"/>
      <c r="G64" s="12"/>
      <c r="H64" s="13">
        <f>SUM(H61,H53,H27)</f>
        <v>662.6149999999999</v>
      </c>
      <c r="I64" s="13">
        <f>SUM(I61,I53,I27)</f>
        <v>0</v>
      </c>
      <c r="J64" s="12"/>
      <c r="K64" s="1"/>
      <c r="L64" s="1"/>
      <c r="M64" s="1"/>
      <c r="N64" s="1"/>
    </row>
    <row r="65" spans="1:14" x14ac:dyDescent="0.25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1"/>
      <c r="M65" s="1"/>
      <c r="N65" s="1"/>
    </row>
    <row r="66" spans="1:14" ht="23.1" customHeight="1" x14ac:dyDescent="0.25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1"/>
      <c r="M66" s="1"/>
      <c r="N66" s="1"/>
    </row>
    <row r="67" spans="1:14" ht="23.1" customHeight="1" x14ac:dyDescent="0.25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1"/>
      <c r="M67" s="1"/>
      <c r="N67" s="1"/>
    </row>
    <row r="68" spans="1:14" ht="23.1" customHeight="1" x14ac:dyDescent="0.25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1"/>
      <c r="M68" s="1"/>
      <c r="N68" s="1"/>
    </row>
    <row r="70" spans="1:14" x14ac:dyDescent="0.25">
      <c r="B70" s="23"/>
    </row>
  </sheetData>
  <mergeCells count="6">
    <mergeCell ref="A1:K1"/>
    <mergeCell ref="C9:G9"/>
    <mergeCell ref="K11:K29"/>
    <mergeCell ref="A65:K68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LAMINA LAGRIMADA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Ingrid</cp:lastModifiedBy>
  <dcterms:created xsi:type="dcterms:W3CDTF">2015-10-13T21:42:08Z</dcterms:created>
  <dcterms:modified xsi:type="dcterms:W3CDTF">2021-09-13T19:36:47Z</dcterms:modified>
</cp:coreProperties>
</file>