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Ingrid\Desktop\BACK UP SEMANAL PROYECTOS\SEPTIEMBRE\MEMORIA DE CALCULO\"/>
    </mc:Choice>
  </mc:AlternateContent>
  <xr:revisionPtr revIDLastSave="0" documentId="13_ncr:1_{16AC32BE-F663-4747-86F7-554F6E59FEAE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PERECEDEROS" sheetId="8" r:id="rId1"/>
  </sheets>
  <calcPr calcId="191029"/>
</workbook>
</file>

<file path=xl/calcChain.xml><?xml version="1.0" encoding="utf-8"?>
<calcChain xmlns="http://schemas.openxmlformats.org/spreadsheetml/2006/main">
  <c r="H6" i="8" l="1"/>
  <c r="H42" i="8" l="1"/>
  <c r="H43" i="8"/>
  <c r="H44" i="8"/>
  <c r="H45" i="8"/>
  <c r="H46" i="8"/>
  <c r="H47" i="8"/>
  <c r="H48" i="8"/>
  <c r="H49" i="8"/>
  <c r="H50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I56" i="8" l="1"/>
  <c r="H55" i="8"/>
  <c r="J55" i="8" s="1"/>
  <c r="H54" i="8"/>
  <c r="J54" i="8" s="1"/>
  <c r="I51" i="8"/>
  <c r="J50" i="8"/>
  <c r="J49" i="8"/>
  <c r="J48" i="8"/>
  <c r="J47" i="8"/>
  <c r="J46" i="8"/>
  <c r="J45" i="8"/>
  <c r="J44" i="8"/>
  <c r="H22" i="8"/>
  <c r="I20" i="8"/>
  <c r="H19" i="8"/>
  <c r="J19" i="8" s="1"/>
  <c r="H18" i="8"/>
  <c r="H17" i="8"/>
  <c r="J17" i="8" s="1"/>
  <c r="H16" i="8"/>
  <c r="J16" i="8" s="1"/>
  <c r="H15" i="8"/>
  <c r="H14" i="8"/>
  <c r="J14" i="8" s="1"/>
  <c r="H13" i="8"/>
  <c r="H12" i="8"/>
  <c r="H51" i="8" l="1"/>
  <c r="J12" i="8"/>
  <c r="H20" i="8"/>
  <c r="J22" i="8"/>
  <c r="I59" i="8"/>
  <c r="J6" i="8" s="1"/>
  <c r="H56" i="8"/>
  <c r="H59" i="8" l="1"/>
  <c r="G6" i="8" s="1"/>
  <c r="I6" i="8" l="1"/>
  <c r="K6" i="8"/>
  <c r="A4" i="8"/>
</calcChain>
</file>

<file path=xl/sharedStrings.xml><?xml version="1.0" encoding="utf-8"?>
<sst xmlns="http://schemas.openxmlformats.org/spreadsheetml/2006/main" count="51" uniqueCount="49">
  <si>
    <t>PRECIO UNITARIO</t>
  </si>
  <si>
    <t>ESTIMADO</t>
  </si>
  <si>
    <t>REAL</t>
  </si>
  <si>
    <t>COSTO TEORICO</t>
  </si>
  <si>
    <t>PRECIO DE VENTA</t>
  </si>
  <si>
    <t>GANANCIA TEORICA</t>
  </si>
  <si>
    <t>COSTO REAL</t>
  </si>
  <si>
    <t>GANANCIA REAL</t>
  </si>
  <si>
    <t>DESGLOSE</t>
  </si>
  <si>
    <t>PRESUPUESTO</t>
  </si>
  <si>
    <t>ACTUAL</t>
  </si>
  <si>
    <t>NEGATIVO/POSITIVO</t>
  </si>
  <si>
    <t>TAREA</t>
  </si>
  <si>
    <t>N PERSONAS</t>
  </si>
  <si>
    <t>PRECIO</t>
  </si>
  <si>
    <t>DIAS</t>
  </si>
  <si>
    <t>HORAS</t>
  </si>
  <si>
    <t>Tecnico</t>
  </si>
  <si>
    <t>Auxiliar</t>
  </si>
  <si>
    <t>Hora extra Supervisor ($2,29)</t>
  </si>
  <si>
    <t>Horas Extra Tecnicos ($1.88)</t>
  </si>
  <si>
    <t>Horas Extra Auxiliares ($1.50)</t>
  </si>
  <si>
    <t>MATERIALES</t>
  </si>
  <si>
    <t>CANTIDAD</t>
  </si>
  <si>
    <t>PU</t>
  </si>
  <si>
    <t>COMBUSTIBLE</t>
  </si>
  <si>
    <t>KM IDA Y VUELTA</t>
  </si>
  <si>
    <t>FACTOR</t>
  </si>
  <si>
    <t>Transporte de materiales</t>
  </si>
  <si>
    <t>TOTAL</t>
  </si>
  <si>
    <t>Ç</t>
  </si>
  <si>
    <t>MANO DE OBRA FABRICACION</t>
  </si>
  <si>
    <t>visita</t>
  </si>
  <si>
    <t>viaticos</t>
  </si>
  <si>
    <t>KIT SIKAGARD 62</t>
  </si>
  <si>
    <t>RODILLO DE MOHAIR PARA EPOXICO</t>
  </si>
  <si>
    <t>BASE COAT</t>
  </si>
  <si>
    <t>BROCHA DE 3</t>
  </si>
  <si>
    <t>DISCO POLIFAN 9 PLG #80</t>
  </si>
  <si>
    <t>gl thinner corriente</t>
  </si>
  <si>
    <t>lb wipe tela</t>
  </si>
  <si>
    <t>esponja</t>
  </si>
  <si>
    <t>DISCO DIAMANTADO DE 9</t>
  </si>
  <si>
    <t>ADHESIVO EPÓXICO PARA ANCLAJE GRIS SIKADUR 32 PRIMER N
CODIGO 2985682</t>
  </si>
  <si>
    <t>BOLSA DE SIKAQUICK 2500</t>
  </si>
  <si>
    <t>ELABORACION DE CURVA SANITARIA EN PASILLO DE PERECEDEROS</t>
  </si>
  <si>
    <t>ML</t>
  </si>
  <si>
    <t>CONSULTAR SI SERÁN DE 4 O DE 9PLG</t>
  </si>
  <si>
    <t>TIRRO PARA PINTURA AUTOMOTRIZ 2PLG X 45YDA 820 HYSTIK. CODIGO 17917976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</si>
</sst>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* #,##0.00\ _€_-;\-* #,##0.00\ _€_-;_-* &quot;-&quot;??\ _€_-;_-@"/>
    <numFmt numFmtId="165" formatCode="_(&quot;$&quot;* #,##0.00_);_(&quot;$&quot;* \(#,##0.00\);_(&quot;$&quot;* &quot;-&quot;??_);_(@_)"/>
    <numFmt numFmtId="166" formatCode="_-* #,##0.0000\ _€_-;\-* #,##0.0000\ _€_-;_-* &quot;-&quot;??\ _€_-;_-@"/>
    <numFmt numFmtId="167" formatCode="_-&quot;$&quot;* #,##0.00_-;\-&quot;$&quot;* #,##0.00_-;_-&quot;$&quot;* &quot;-&quot;??_-;_-@"/>
  </numFmts>
  <fonts count="18" x14ac:knownFonts="1">
    <font>
      <sz val="12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Arial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4"/>
      <color theme="0"/>
      <name val="Calibri"/>
      <family val="2"/>
    </font>
    <font>
      <b/>
      <sz val="14"/>
      <color theme="0"/>
      <name val="Calibri"/>
      <family val="2"/>
    </font>
    <font>
      <u/>
      <sz val="12"/>
      <color theme="10"/>
      <name val="Calibri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b/>
      <sz val="22"/>
      <color rgb="FF1F497D"/>
      <name val="Calibri"/>
      <family val="2"/>
    </font>
    <font>
      <sz val="12"/>
      <color theme="1"/>
      <name val="Arial"/>
      <family val="2"/>
    </font>
    <font>
      <sz val="8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DBE5F1"/>
        <bgColor rgb="FFDBE5F1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B8A444"/>
        <bgColor rgb="FFB8A444"/>
      </patternFill>
    </fill>
    <fill>
      <patternFill patternType="solid">
        <fgColor rgb="FFE36C09"/>
        <bgColor rgb="FFE36C09"/>
      </patternFill>
    </fill>
    <fill>
      <patternFill patternType="solid">
        <fgColor rgb="FFEEECE1"/>
        <bgColor rgb="FFEEECE1"/>
      </patternFill>
    </fill>
    <fill>
      <patternFill patternType="solid">
        <fgColor rgb="FFC6D9F0"/>
        <bgColor rgb="FFC6D9F0"/>
      </patternFill>
    </fill>
    <fill>
      <patternFill patternType="solid">
        <fgColor rgb="FF1F497D"/>
        <bgColor rgb="FF1F497D"/>
      </patternFill>
    </fill>
    <fill>
      <patternFill patternType="solid">
        <fgColor rgb="FFDDD9C3"/>
        <bgColor rgb="FFDDD9C3"/>
      </patternFill>
    </fill>
    <fill>
      <patternFill patternType="solid">
        <fgColor rgb="FF8DB3E2"/>
        <bgColor rgb="FF8DB3E2"/>
      </patternFill>
    </fill>
    <fill>
      <patternFill patternType="solid">
        <fgColor rgb="FFB8CCE4"/>
        <bgColor rgb="FFB8CCE4"/>
      </patternFill>
    </fill>
    <fill>
      <patternFill patternType="solid">
        <fgColor rgb="FF548DD4"/>
        <bgColor rgb="FF548DD4"/>
      </patternFill>
    </fill>
    <fill>
      <patternFill patternType="solid">
        <fgColor rgb="FF92CDDC"/>
        <bgColor rgb="FF92CDDC"/>
      </patternFill>
    </fill>
    <fill>
      <patternFill patternType="solid">
        <fgColor theme="4" tint="0.79998168889431442"/>
        <bgColor indexed="64"/>
      </patternFill>
    </fill>
  </fills>
  <borders count="2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hair">
        <color rgb="FF969696"/>
      </left>
      <right style="hair">
        <color rgb="FF969696"/>
      </right>
      <top style="hair">
        <color rgb="FF969696"/>
      </top>
      <bottom style="hair">
        <color rgb="FF96969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5">
    <xf numFmtId="0" fontId="0" fillId="0" borderId="0"/>
    <xf numFmtId="0" fontId="14" fillId="0" borderId="28"/>
    <xf numFmtId="44" fontId="14" fillId="0" borderId="28" applyFont="0" applyFill="0" applyBorder="0" applyAlignment="0" applyProtection="0"/>
    <xf numFmtId="0" fontId="4" fillId="0" borderId="28"/>
    <xf numFmtId="44" fontId="4" fillId="0" borderId="28" applyFont="0" applyFill="0" applyBorder="0" applyAlignment="0" applyProtection="0"/>
    <xf numFmtId="0" fontId="3" fillId="0" borderId="28"/>
    <xf numFmtId="43" fontId="3" fillId="0" borderId="28" applyFont="0" applyFill="0" applyBorder="0" applyAlignment="0" applyProtection="0"/>
    <xf numFmtId="44" fontId="3" fillId="0" borderId="28" applyFont="0" applyFill="0" applyBorder="0" applyAlignment="0" applyProtection="0"/>
    <xf numFmtId="0" fontId="16" fillId="0" borderId="28"/>
    <xf numFmtId="44" fontId="14" fillId="0" borderId="28" applyFont="0" applyFill="0" applyBorder="0" applyAlignment="0" applyProtection="0"/>
    <xf numFmtId="0" fontId="2" fillId="0" borderId="28"/>
    <xf numFmtId="44" fontId="2" fillId="0" borderId="28" applyFont="0" applyFill="0" applyBorder="0" applyAlignment="0" applyProtection="0"/>
    <xf numFmtId="0" fontId="2" fillId="0" borderId="28"/>
    <xf numFmtId="43" fontId="2" fillId="0" borderId="28" applyFont="0" applyFill="0" applyBorder="0" applyAlignment="0" applyProtection="0"/>
    <xf numFmtId="44" fontId="2" fillId="0" borderId="28" applyFont="0" applyFill="0" applyBorder="0" applyAlignment="0" applyProtection="0"/>
  </cellStyleXfs>
  <cellXfs count="98">
    <xf numFmtId="0" fontId="0" fillId="0" borderId="0" xfId="0" applyFont="1" applyAlignment="1"/>
    <xf numFmtId="0" fontId="6" fillId="2" borderId="4" xfId="0" applyFont="1" applyFill="1" applyBorder="1"/>
    <xf numFmtId="0" fontId="6" fillId="3" borderId="4" xfId="0" applyFont="1" applyFill="1" applyBorder="1"/>
    <xf numFmtId="0" fontId="7" fillId="4" borderId="4" xfId="0" applyFont="1" applyFill="1" applyBorder="1" applyAlignment="1">
      <alignment horizontal="center" vertical="center"/>
    </xf>
    <xf numFmtId="164" fontId="6" fillId="3" borderId="4" xfId="0" applyNumberFormat="1" applyFont="1" applyFill="1" applyBorder="1" applyAlignment="1">
      <alignment horizontal="center" vertical="center"/>
    </xf>
    <xf numFmtId="0" fontId="9" fillId="4" borderId="4" xfId="0" applyFont="1" applyFill="1" applyBorder="1" applyAlignment="1">
      <alignment horizontal="center" vertical="center"/>
    </xf>
    <xf numFmtId="0" fontId="10" fillId="5" borderId="8" xfId="0" applyFont="1" applyFill="1" applyBorder="1" applyAlignment="1">
      <alignment horizontal="center" vertical="center" wrapText="1"/>
    </xf>
    <xf numFmtId="0" fontId="10" fillId="5" borderId="9" xfId="0" applyFont="1" applyFill="1" applyBorder="1" applyAlignment="1">
      <alignment horizontal="center" vertical="center" wrapText="1"/>
    </xf>
    <xf numFmtId="0" fontId="10" fillId="5" borderId="10" xfId="0" applyFont="1" applyFill="1" applyBorder="1" applyAlignment="1">
      <alignment horizontal="center" vertical="center" wrapText="1"/>
    </xf>
    <xf numFmtId="0" fontId="10" fillId="6" borderId="8" xfId="0" applyFont="1" applyFill="1" applyBorder="1" applyAlignment="1">
      <alignment horizontal="center" vertical="center"/>
    </xf>
    <xf numFmtId="0" fontId="10" fillId="6" borderId="10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vertical="center"/>
    </xf>
    <xf numFmtId="0" fontId="7" fillId="3" borderId="4" xfId="0" applyFont="1" applyFill="1" applyBorder="1"/>
    <xf numFmtId="165" fontId="6" fillId="7" borderId="11" xfId="0" applyNumberFormat="1" applyFont="1" applyFill="1" applyBorder="1"/>
    <xf numFmtId="165" fontId="8" fillId="7" borderId="12" xfId="0" applyNumberFormat="1" applyFont="1" applyFill="1" applyBorder="1" applyAlignment="1"/>
    <xf numFmtId="165" fontId="6" fillId="7" borderId="13" xfId="0" applyNumberFormat="1" applyFont="1" applyFill="1" applyBorder="1"/>
    <xf numFmtId="166" fontId="6" fillId="3" borderId="4" xfId="0" applyNumberFormat="1" applyFont="1" applyFill="1" applyBorder="1" applyAlignment="1">
      <alignment horizontal="center" vertical="center"/>
    </xf>
    <xf numFmtId="0" fontId="10" fillId="5" borderId="4" xfId="0" applyFont="1" applyFill="1" applyBorder="1" applyAlignment="1">
      <alignment horizontal="center" vertical="center"/>
    </xf>
    <xf numFmtId="0" fontId="10" fillId="9" borderId="4" xfId="0" applyFont="1" applyFill="1" applyBorder="1" applyAlignment="1">
      <alignment horizontal="left" vertical="center"/>
    </xf>
    <xf numFmtId="0" fontId="10" fillId="9" borderId="4" xfId="0" applyFont="1" applyFill="1" applyBorder="1" applyAlignment="1">
      <alignment horizontal="left" vertical="top" wrapText="1"/>
    </xf>
    <xf numFmtId="0" fontId="10" fillId="9" borderId="4" xfId="0" applyFont="1" applyFill="1" applyBorder="1" applyAlignment="1">
      <alignment horizontal="center" vertical="center" wrapText="1"/>
    </xf>
    <xf numFmtId="0" fontId="10" fillId="9" borderId="4" xfId="0" applyFont="1" applyFill="1" applyBorder="1" applyAlignment="1">
      <alignment horizontal="center" vertical="center"/>
    </xf>
    <xf numFmtId="0" fontId="10" fillId="0" borderId="0" xfId="0" applyFont="1" applyAlignment="1">
      <alignment horizontal="left" vertical="top"/>
    </xf>
    <xf numFmtId="0" fontId="7" fillId="2" borderId="4" xfId="0" applyFont="1" applyFill="1" applyBorder="1"/>
    <xf numFmtId="0" fontId="8" fillId="11" borderId="18" xfId="0" applyFont="1" applyFill="1" applyBorder="1"/>
    <xf numFmtId="165" fontId="6" fillId="11" borderId="18" xfId="0" applyNumberFormat="1" applyFont="1" applyFill="1" applyBorder="1"/>
    <xf numFmtId="0" fontId="6" fillId="11" borderId="18" xfId="0" applyFont="1" applyFill="1" applyBorder="1"/>
    <xf numFmtId="165" fontId="6" fillId="3" borderId="18" xfId="0" applyNumberFormat="1" applyFont="1" applyFill="1" applyBorder="1"/>
    <xf numFmtId="165" fontId="6" fillId="2" borderId="4" xfId="0" applyNumberFormat="1" applyFont="1" applyFill="1" applyBorder="1"/>
    <xf numFmtId="0" fontId="8" fillId="11" borderId="18" xfId="0" applyFont="1" applyFill="1" applyBorder="1" applyAlignment="1"/>
    <xf numFmtId="0" fontId="6" fillId="2" borderId="4" xfId="0" applyFont="1" applyFill="1" applyBorder="1" applyAlignment="1">
      <alignment wrapText="1"/>
    </xf>
    <xf numFmtId="165" fontId="6" fillId="8" borderId="4" xfId="0" applyNumberFormat="1" applyFont="1" applyFill="1" applyBorder="1"/>
    <xf numFmtId="0" fontId="7" fillId="2" borderId="4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/>
    </xf>
    <xf numFmtId="0" fontId="8" fillId="11" borderId="18" xfId="0" applyFont="1" applyFill="1" applyBorder="1" applyAlignment="1">
      <alignment horizontal="center"/>
    </xf>
    <xf numFmtId="167" fontId="8" fillId="11" borderId="18" xfId="0" applyNumberFormat="1" applyFont="1" applyFill="1" applyBorder="1" applyAlignment="1"/>
    <xf numFmtId="0" fontId="7" fillId="10" borderId="4" xfId="0" applyFont="1" applyFill="1" applyBorder="1" applyAlignment="1">
      <alignment horizontal="center" vertical="center" textRotation="255"/>
    </xf>
    <xf numFmtId="0" fontId="8" fillId="11" borderId="18" xfId="0" applyFont="1" applyFill="1" applyBorder="1" applyAlignment="1">
      <alignment horizontal="center" vertical="center"/>
    </xf>
    <xf numFmtId="165" fontId="8" fillId="11" borderId="18" xfId="0" applyNumberFormat="1" applyFont="1" applyFill="1" applyBorder="1" applyAlignment="1">
      <alignment horizontal="center" vertical="center"/>
    </xf>
    <xf numFmtId="0" fontId="6" fillId="11" borderId="18" xfId="0" applyFont="1" applyFill="1" applyBorder="1" applyAlignment="1">
      <alignment horizontal="center" vertical="center"/>
    </xf>
    <xf numFmtId="165" fontId="6" fillId="11" borderId="18" xfId="0" applyNumberFormat="1" applyFont="1" applyFill="1" applyBorder="1" applyAlignment="1">
      <alignment horizontal="center" vertical="center"/>
    </xf>
    <xf numFmtId="165" fontId="6" fillId="12" borderId="4" xfId="0" applyNumberFormat="1" applyFont="1" applyFill="1" applyBorder="1"/>
    <xf numFmtId="165" fontId="8" fillId="11" borderId="18" xfId="0" applyNumberFormat="1" applyFont="1" applyFill="1" applyBorder="1" applyAlignment="1"/>
    <xf numFmtId="0" fontId="11" fillId="13" borderId="4" xfId="0" applyFont="1" applyFill="1" applyBorder="1"/>
    <xf numFmtId="165" fontId="11" fillId="13" borderId="4" xfId="0" applyNumberFormat="1" applyFont="1" applyFill="1" applyBorder="1"/>
    <xf numFmtId="0" fontId="6" fillId="0" borderId="0" xfId="0" applyFont="1" applyAlignment="1">
      <alignment horizontal="center" vertical="center"/>
    </xf>
    <xf numFmtId="14" fontId="8" fillId="3" borderId="4" xfId="0" applyNumberFormat="1" applyFont="1" applyFill="1" applyBorder="1" applyAlignment="1">
      <alignment horizontal="right"/>
    </xf>
    <xf numFmtId="165" fontId="6" fillId="2" borderId="28" xfId="0" applyNumberFormat="1" applyFont="1" applyFill="1" applyBorder="1"/>
    <xf numFmtId="0" fontId="7" fillId="10" borderId="28" xfId="0" applyFont="1" applyFill="1" applyBorder="1" applyAlignment="1">
      <alignment horizontal="center" vertical="center" textRotation="255"/>
    </xf>
    <xf numFmtId="0" fontId="6" fillId="3" borderId="28" xfId="0" applyFont="1" applyFill="1" applyBorder="1"/>
    <xf numFmtId="0" fontId="6" fillId="2" borderId="4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 wrapText="1"/>
    </xf>
    <xf numFmtId="0" fontId="6" fillId="2" borderId="28" xfId="0" applyFont="1" applyFill="1" applyBorder="1" applyAlignment="1">
      <alignment horizontal="center" vertical="center"/>
    </xf>
    <xf numFmtId="165" fontId="6" fillId="3" borderId="18" xfId="0" applyNumberFormat="1" applyFont="1" applyFill="1" applyBorder="1" applyAlignment="1">
      <alignment vertical="center"/>
    </xf>
    <xf numFmtId="167" fontId="8" fillId="11" borderId="18" xfId="0" applyNumberFormat="1" applyFont="1" applyFill="1" applyBorder="1" applyAlignment="1">
      <alignment vertical="center"/>
    </xf>
    <xf numFmtId="0" fontId="13" fillId="11" borderId="18" xfId="0" applyFont="1" applyFill="1" applyBorder="1" applyAlignment="1">
      <alignment horizontal="center"/>
    </xf>
    <xf numFmtId="0" fontId="0" fillId="0" borderId="0" xfId="0" applyFont="1" applyAlignment="1"/>
    <xf numFmtId="0" fontId="6" fillId="3" borderId="4" xfId="0" applyFont="1" applyFill="1" applyBorder="1" applyAlignment="1">
      <alignment horizontal="right"/>
    </xf>
    <xf numFmtId="0" fontId="6" fillId="3" borderId="4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vertical="center" wrapText="1"/>
    </xf>
    <xf numFmtId="0" fontId="6" fillId="3" borderId="4" xfId="0" applyFont="1" applyFill="1" applyBorder="1" applyAlignment="1">
      <alignment vertical="center"/>
    </xf>
    <xf numFmtId="0" fontId="6" fillId="3" borderId="4" xfId="0" applyFont="1" applyFill="1" applyBorder="1" applyAlignment="1"/>
    <xf numFmtId="0" fontId="7" fillId="3" borderId="4" xfId="0" applyFont="1" applyFill="1" applyBorder="1" applyAlignment="1">
      <alignment vertical="center"/>
    </xf>
    <xf numFmtId="0" fontId="7" fillId="3" borderId="4" xfId="0" applyFont="1" applyFill="1" applyBorder="1" applyAlignment="1"/>
    <xf numFmtId="0" fontId="0" fillId="0" borderId="0" xfId="0" applyFont="1" applyAlignment="1"/>
    <xf numFmtId="0" fontId="0" fillId="0" borderId="0" xfId="0" applyFont="1" applyAlignment="1"/>
    <xf numFmtId="0" fontId="6" fillId="2" borderId="28" xfId="0" applyFont="1" applyFill="1" applyBorder="1" applyAlignment="1">
      <alignment horizontal="center" vertical="center" wrapText="1"/>
    </xf>
    <xf numFmtId="0" fontId="5" fillId="2" borderId="28" xfId="0" applyFont="1" applyFill="1" applyBorder="1" applyAlignment="1">
      <alignment wrapText="1"/>
    </xf>
    <xf numFmtId="0" fontId="4" fillId="15" borderId="28" xfId="3" applyFill="1" applyAlignment="1">
      <alignment horizontal="center" vertical="center"/>
    </xf>
    <xf numFmtId="0" fontId="5" fillId="2" borderId="28" xfId="0" applyFont="1" applyFill="1" applyBorder="1"/>
    <xf numFmtId="167" fontId="8" fillId="11" borderId="18" xfId="0" applyNumberFormat="1" applyFont="1" applyFill="1" applyBorder="1"/>
    <xf numFmtId="0" fontId="6" fillId="2" borderId="28" xfId="0" applyFont="1" applyFill="1" applyBorder="1" applyAlignment="1">
      <alignment wrapText="1"/>
    </xf>
    <xf numFmtId="0" fontId="12" fillId="14" borderId="21" xfId="0" applyFont="1" applyFill="1" applyBorder="1" applyAlignment="1">
      <alignment horizontal="center" vertical="center"/>
    </xf>
    <xf numFmtId="0" fontId="5" fillId="0" borderId="22" xfId="0" applyFont="1" applyBorder="1"/>
    <xf numFmtId="0" fontId="5" fillId="0" borderId="23" xfId="0" applyFont="1" applyBorder="1"/>
    <xf numFmtId="0" fontId="5" fillId="0" borderId="24" xfId="0" applyFont="1" applyBorder="1"/>
    <xf numFmtId="0" fontId="0" fillId="0" borderId="0" xfId="0" applyFont="1" applyAlignment="1"/>
    <xf numFmtId="0" fontId="5" fillId="0" borderId="25" xfId="0" applyFont="1" applyBorder="1"/>
    <xf numFmtId="0" fontId="5" fillId="0" borderId="26" xfId="0" applyFont="1" applyBorder="1"/>
    <xf numFmtId="0" fontId="5" fillId="0" borderId="27" xfId="0" applyFont="1" applyBorder="1"/>
    <xf numFmtId="0" fontId="5" fillId="0" borderId="28" xfId="0" applyFont="1" applyBorder="1"/>
    <xf numFmtId="0" fontId="15" fillId="2" borderId="1" xfId="0" applyFont="1" applyFill="1" applyBorder="1" applyAlignment="1">
      <alignment horizontal="center" vertical="center"/>
    </xf>
    <xf numFmtId="0" fontId="5" fillId="0" borderId="2" xfId="0" applyFont="1" applyBorder="1"/>
    <xf numFmtId="0" fontId="5" fillId="0" borderId="3" xfId="0" applyFont="1" applyBorder="1"/>
    <xf numFmtId="0" fontId="7" fillId="3" borderId="5" xfId="0" applyFont="1" applyFill="1" applyBorder="1" applyAlignment="1">
      <alignment horizontal="center"/>
    </xf>
    <xf numFmtId="0" fontId="5" fillId="0" borderId="6" xfId="0" applyFont="1" applyBorder="1"/>
    <xf numFmtId="0" fontId="5" fillId="0" borderId="7" xfId="0" applyFont="1" applyBorder="1"/>
    <xf numFmtId="0" fontId="6" fillId="8" borderId="14" xfId="0" applyFont="1" applyFill="1" applyBorder="1" applyAlignment="1">
      <alignment horizontal="center"/>
    </xf>
    <xf numFmtId="0" fontId="5" fillId="0" borderId="15" xfId="0" applyFont="1" applyBorder="1"/>
    <xf numFmtId="0" fontId="5" fillId="0" borderId="16" xfId="0" applyFont="1" applyBorder="1"/>
    <xf numFmtId="0" fontId="7" fillId="10" borderId="17" xfId="0" applyFont="1" applyFill="1" applyBorder="1" applyAlignment="1">
      <alignment horizontal="center" vertical="center" textRotation="255"/>
    </xf>
    <xf numFmtId="0" fontId="5" fillId="0" borderId="19" xfId="0" applyFont="1" applyBorder="1"/>
    <xf numFmtId="0" fontId="5" fillId="0" borderId="20" xfId="0" applyFont="1" applyBorder="1"/>
    <xf numFmtId="0" fontId="1" fillId="15" borderId="28" xfId="3" applyFont="1" applyFill="1" applyAlignment="1">
      <alignment horizontal="center" vertical="center" wrapText="1"/>
    </xf>
    <xf numFmtId="0" fontId="5" fillId="2" borderId="28" xfId="0" applyFont="1" applyFill="1" applyBorder="1" applyAlignment="1">
      <alignment vertical="center" wrapText="1"/>
    </xf>
  </cellXfs>
  <cellStyles count="15">
    <cellStyle name="Millares 2" xfId="6" xr:uid="{E15A8799-E2AC-4D89-9AEB-671FC5174B18}"/>
    <cellStyle name="Millares 2 2" xfId="13" xr:uid="{58ED02D8-9C79-4C03-8E88-67DBA97B6FBB}"/>
    <cellStyle name="Moneda 2" xfId="4" xr:uid="{1312EFF1-845C-4A4D-AB2A-46C9DA45B827}"/>
    <cellStyle name="Moneda 2 2" xfId="7" xr:uid="{AEB3D9BB-7416-410C-BAE6-82E224ACF962}"/>
    <cellStyle name="Moneda 2 2 2" xfId="14" xr:uid="{C3A19DB9-7271-4CB5-8001-9ED039E97400}"/>
    <cellStyle name="Moneda 2 3" xfId="11" xr:uid="{58839AD6-2E50-48BA-A899-CC7B938304B6}"/>
    <cellStyle name="Moneda 3" xfId="2" xr:uid="{6C09C13A-A474-472B-BF1B-CC95EF4FF2B4}"/>
    <cellStyle name="Moneda 3 2" xfId="9" xr:uid="{630CC2C5-9734-422E-81CA-4EEFB9304965}"/>
    <cellStyle name="Normal" xfId="0" builtinId="0"/>
    <cellStyle name="Normal 2" xfId="3" xr:uid="{A619713F-B883-4175-8EEC-829B4C08A644}"/>
    <cellStyle name="Normal 2 2" xfId="5" xr:uid="{BA7D4BBD-F2C2-4E98-8389-A427628F09FF}"/>
    <cellStyle name="Normal 2 2 2" xfId="12" xr:uid="{3AFDC373-CA2F-42FC-99C3-0D14AAB643B0}"/>
    <cellStyle name="Normal 2 3" xfId="10" xr:uid="{0C82B5B3-8476-4DDE-9A80-C53530523C77}"/>
    <cellStyle name="Normal 3" xfId="1" xr:uid="{3A6D8005-9949-45C2-A01A-AD352BD447E1}"/>
    <cellStyle name="Normal 4" xfId="8" xr:uid="{520FFBA0-D8D1-4B1D-9084-0B9199E6648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12</xdr:row>
      <xdr:rowOff>0</xdr:rowOff>
    </xdr:from>
    <xdr:ext cx="57150" cy="0"/>
    <xdr:pic>
      <xdr:nvPicPr>
        <xdr:cNvPr id="2" name="image2.png" descr="Recorte de pantalla">
          <a:extLst>
            <a:ext uri="{FF2B5EF4-FFF2-40B4-BE49-F238E27FC236}">
              <a16:creationId xmlns:a16="http://schemas.microsoft.com/office/drawing/2014/main" id="{ABAAE223-508C-47E7-A49B-677A8C467CF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2943225"/>
          <a:ext cx="57150" cy="0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17</xdr:row>
      <xdr:rowOff>0</xdr:rowOff>
    </xdr:from>
    <xdr:ext cx="57150" cy="0"/>
    <xdr:pic>
      <xdr:nvPicPr>
        <xdr:cNvPr id="6" name="image2.png" descr="Recorte de pantalla">
          <a:extLst>
            <a:ext uri="{FF2B5EF4-FFF2-40B4-BE49-F238E27FC236}">
              <a16:creationId xmlns:a16="http://schemas.microsoft.com/office/drawing/2014/main" id="{070E0198-C131-45E9-B6B2-3BC3A9B2C65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2920401"/>
          <a:ext cx="57150" cy="0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18</xdr:row>
      <xdr:rowOff>0</xdr:rowOff>
    </xdr:from>
    <xdr:ext cx="57150" cy="0"/>
    <xdr:pic>
      <xdr:nvPicPr>
        <xdr:cNvPr id="29" name="image2.png" descr="Recorte de pantalla">
          <a:extLst>
            <a:ext uri="{FF2B5EF4-FFF2-40B4-BE49-F238E27FC236}">
              <a16:creationId xmlns:a16="http://schemas.microsoft.com/office/drawing/2014/main" id="{8FB94B98-4463-4C36-BF79-E17E5B0D334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2941236"/>
          <a:ext cx="57150" cy="0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18</xdr:row>
      <xdr:rowOff>0</xdr:rowOff>
    </xdr:from>
    <xdr:ext cx="57150" cy="0"/>
    <xdr:pic>
      <xdr:nvPicPr>
        <xdr:cNvPr id="30" name="image2.png" descr="Recorte de pantalla">
          <a:extLst>
            <a:ext uri="{FF2B5EF4-FFF2-40B4-BE49-F238E27FC236}">
              <a16:creationId xmlns:a16="http://schemas.microsoft.com/office/drawing/2014/main" id="{62BE7F0B-0D41-43AA-959D-FF502C01F94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3925137"/>
          <a:ext cx="57150" cy="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9EA2B-E330-44FF-BD98-0FEFC488AE5A}">
  <dimension ref="A1:O1012"/>
  <sheetViews>
    <sheetView tabSelected="1" topLeftCell="A10" zoomScale="91" zoomScaleNormal="91" workbookViewId="0">
      <selection activeCell="G4" sqref="G4:I6"/>
    </sheetView>
  </sheetViews>
  <sheetFormatPr baseColWidth="10" defaultColWidth="11.21875" defaultRowHeight="15" customHeight="1" x14ac:dyDescent="0.2"/>
  <cols>
    <col min="1" max="1" width="49.77734375" style="56" customWidth="1"/>
    <col min="2" max="2" width="33" style="56" customWidth="1"/>
    <col min="3" max="6" width="11.21875" style="56" customWidth="1"/>
    <col min="7" max="7" width="14" style="56" customWidth="1"/>
    <col min="8" max="8" width="15.109375" style="56" customWidth="1"/>
    <col min="9" max="9" width="17.77734375" style="56" customWidth="1"/>
    <col min="10" max="10" width="21.44140625" style="56" customWidth="1"/>
    <col min="11" max="11" width="21.88671875" style="56" customWidth="1"/>
    <col min="12" max="16384" width="11.21875" style="56"/>
  </cols>
  <sheetData>
    <row r="1" spans="1:15" ht="36.75" customHeight="1" x14ac:dyDescent="0.25">
      <c r="A1" s="84" t="s">
        <v>45</v>
      </c>
      <c r="B1" s="85"/>
      <c r="C1" s="85"/>
      <c r="D1" s="85"/>
      <c r="E1" s="85"/>
      <c r="F1" s="85"/>
      <c r="G1" s="85"/>
      <c r="H1" s="85"/>
      <c r="I1" s="85"/>
      <c r="J1" s="86"/>
      <c r="K1" s="1"/>
      <c r="L1" s="2"/>
    </row>
    <row r="2" spans="1:15" ht="15.75" customHeight="1" x14ac:dyDescent="0.25">
      <c r="A2" s="2" t="s">
        <v>30</v>
      </c>
      <c r="B2" s="2"/>
      <c r="C2" s="59"/>
      <c r="D2" s="63"/>
      <c r="E2" s="64"/>
      <c r="F2" s="2"/>
      <c r="G2" s="2"/>
      <c r="H2" s="2"/>
      <c r="I2" s="2"/>
      <c r="J2" s="2"/>
      <c r="K2" s="2"/>
      <c r="L2" s="2"/>
    </row>
    <row r="3" spans="1:15" ht="15.75" customHeight="1" thickBot="1" x14ac:dyDescent="0.3">
      <c r="A3" s="3" t="s">
        <v>0</v>
      </c>
      <c r="B3" s="46"/>
      <c r="C3" s="61"/>
      <c r="D3" s="62"/>
      <c r="E3" s="64"/>
      <c r="F3" s="2"/>
      <c r="G3" s="2"/>
      <c r="H3" s="2"/>
      <c r="I3" s="2"/>
      <c r="J3" s="2"/>
      <c r="K3" s="2"/>
      <c r="L3" s="2"/>
    </row>
    <row r="4" spans="1:15" ht="15.75" customHeight="1" thickBot="1" x14ac:dyDescent="0.3">
      <c r="A4" s="4">
        <f>H6/A6</f>
        <v>64.852499999999992</v>
      </c>
      <c r="B4" s="46"/>
      <c r="C4" s="60"/>
      <c r="D4" s="63"/>
      <c r="E4" s="64"/>
      <c r="F4" s="2"/>
      <c r="G4" s="87" t="s">
        <v>1</v>
      </c>
      <c r="H4" s="88"/>
      <c r="I4" s="89"/>
      <c r="J4" s="87" t="s">
        <v>2</v>
      </c>
      <c r="K4" s="89"/>
      <c r="L4" s="2"/>
      <c r="M4" s="2"/>
      <c r="N4" s="2"/>
      <c r="O4" s="2"/>
    </row>
    <row r="5" spans="1:15" ht="15.75" customHeight="1" x14ac:dyDescent="0.25">
      <c r="A5" s="5" t="s">
        <v>46</v>
      </c>
      <c r="B5" s="46"/>
      <c r="C5" s="59"/>
      <c r="D5" s="63"/>
      <c r="E5" s="64"/>
      <c r="F5" s="2"/>
      <c r="G5" s="6" t="s">
        <v>3</v>
      </c>
      <c r="H5" s="7" t="s">
        <v>4</v>
      </c>
      <c r="I5" s="8" t="s">
        <v>5</v>
      </c>
      <c r="J5" s="9" t="s">
        <v>6</v>
      </c>
      <c r="K5" s="10" t="s">
        <v>7</v>
      </c>
      <c r="L5" s="2"/>
      <c r="M5" s="2"/>
      <c r="N5" s="2"/>
      <c r="O5" s="2"/>
    </row>
    <row r="6" spans="1:15" ht="15.75" customHeight="1" thickBot="1" x14ac:dyDescent="0.3">
      <c r="A6" s="11">
        <v>24</v>
      </c>
      <c r="B6" s="46"/>
      <c r="C6" s="59"/>
      <c r="D6" s="65"/>
      <c r="E6" s="66"/>
      <c r="F6" s="12"/>
      <c r="G6" s="13">
        <f>H59</f>
        <v>1037.6399999999999</v>
      </c>
      <c r="H6" s="14">
        <f>G6*1.5</f>
        <v>1556.4599999999998</v>
      </c>
      <c r="I6" s="15">
        <f>H6-G6</f>
        <v>518.81999999999994</v>
      </c>
      <c r="J6" s="13">
        <f>ABS(I59)</f>
        <v>0</v>
      </c>
      <c r="K6" s="15">
        <f>H6-ABS(J6)</f>
        <v>1556.4599999999998</v>
      </c>
      <c r="L6" s="2"/>
      <c r="M6" s="2"/>
      <c r="N6" s="2"/>
      <c r="O6" s="2"/>
    </row>
    <row r="7" spans="1:15" ht="15.75" customHeight="1" x14ac:dyDescent="0.25">
      <c r="A7" s="2"/>
      <c r="B7" s="57"/>
      <c r="C7" s="59"/>
      <c r="D7" s="63"/>
      <c r="E7" s="64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 ht="15.75" customHeight="1" x14ac:dyDescent="0.25">
      <c r="A8" s="16"/>
      <c r="B8" s="57"/>
      <c r="C8" s="58"/>
      <c r="D8" s="2"/>
      <c r="E8" s="2"/>
      <c r="F8" s="2"/>
      <c r="G8" s="2"/>
      <c r="H8" s="2"/>
      <c r="I8" s="2"/>
      <c r="J8" s="2"/>
      <c r="L8" s="2"/>
      <c r="M8" s="2"/>
      <c r="N8" s="2"/>
      <c r="O8" s="2"/>
    </row>
    <row r="9" spans="1:15" ht="15.75" customHeight="1" x14ac:dyDescent="0.25">
      <c r="A9" s="2"/>
      <c r="B9" s="2"/>
      <c r="C9" s="90" t="s">
        <v>8</v>
      </c>
      <c r="D9" s="91"/>
      <c r="E9" s="91"/>
      <c r="F9" s="91"/>
      <c r="G9" s="92"/>
      <c r="H9" s="17" t="s">
        <v>9</v>
      </c>
      <c r="I9" s="17" t="s">
        <v>10</v>
      </c>
      <c r="J9" s="17" t="s">
        <v>11</v>
      </c>
      <c r="K9" s="2"/>
      <c r="L9" s="2"/>
      <c r="M9" s="2"/>
      <c r="N9" s="2"/>
      <c r="O9" s="2"/>
    </row>
    <row r="10" spans="1:15" ht="37.5" customHeight="1" x14ac:dyDescent="0.25">
      <c r="A10" s="18" t="s">
        <v>12</v>
      </c>
      <c r="B10" s="19"/>
      <c r="C10" s="20" t="s">
        <v>13</v>
      </c>
      <c r="D10" s="20" t="s">
        <v>14</v>
      </c>
      <c r="E10" s="21" t="s">
        <v>15</v>
      </c>
      <c r="F10" s="21" t="s">
        <v>16</v>
      </c>
      <c r="G10" s="21"/>
      <c r="H10" s="21"/>
      <c r="I10" s="21"/>
      <c r="J10" s="21"/>
      <c r="K10" s="22"/>
      <c r="L10" s="2"/>
      <c r="M10" s="2"/>
      <c r="N10" s="2"/>
      <c r="O10" s="2"/>
    </row>
    <row r="11" spans="1:15" ht="15.75" customHeight="1" x14ac:dyDescent="0.25">
      <c r="A11" s="23" t="s">
        <v>31</v>
      </c>
      <c r="B11" s="23"/>
      <c r="C11" s="23"/>
      <c r="D11" s="23"/>
      <c r="E11" s="23"/>
      <c r="F11" s="23"/>
      <c r="G11" s="23"/>
      <c r="H11" s="1"/>
      <c r="I11" s="1"/>
      <c r="J11" s="1"/>
      <c r="K11" s="93"/>
      <c r="L11" s="2"/>
      <c r="M11" s="2"/>
      <c r="N11" s="2"/>
      <c r="O11" s="2"/>
    </row>
    <row r="12" spans="1:15" ht="15.75" customHeight="1" x14ac:dyDescent="0.25">
      <c r="A12" s="1" t="s">
        <v>32</v>
      </c>
      <c r="B12" s="1"/>
      <c r="C12" s="24">
        <v>1</v>
      </c>
      <c r="D12" s="25">
        <v>65</v>
      </c>
      <c r="E12" s="26">
        <v>1</v>
      </c>
      <c r="F12" s="26"/>
      <c r="G12" s="25"/>
      <c r="H12" s="27">
        <f t="shared" ref="H12:H14" si="0">C12*D12*E12</f>
        <v>65</v>
      </c>
      <c r="I12" s="27"/>
      <c r="J12" s="28">
        <f>I12-H12</f>
        <v>-65</v>
      </c>
      <c r="K12" s="94"/>
      <c r="L12" s="2"/>
      <c r="M12" s="2"/>
      <c r="N12" s="2"/>
      <c r="O12" s="2"/>
    </row>
    <row r="13" spans="1:15" ht="15.75" customHeight="1" x14ac:dyDescent="0.25">
      <c r="A13" s="1" t="s">
        <v>17</v>
      </c>
      <c r="B13" s="1"/>
      <c r="C13" s="29">
        <v>1</v>
      </c>
      <c r="D13" s="25">
        <v>15</v>
      </c>
      <c r="E13" s="29">
        <v>4</v>
      </c>
      <c r="F13" s="26"/>
      <c r="G13" s="25"/>
      <c r="H13" s="27">
        <f t="shared" si="0"/>
        <v>60</v>
      </c>
      <c r="I13" s="27"/>
      <c r="J13" s="28"/>
      <c r="K13" s="94"/>
      <c r="L13" s="2"/>
      <c r="M13" s="2"/>
      <c r="N13" s="2"/>
      <c r="O13" s="2"/>
    </row>
    <row r="14" spans="1:15" ht="15.75" customHeight="1" x14ac:dyDescent="0.25">
      <c r="A14" s="1" t="s">
        <v>18</v>
      </c>
      <c r="B14" s="1"/>
      <c r="C14" s="29">
        <v>2</v>
      </c>
      <c r="D14" s="25">
        <v>13</v>
      </c>
      <c r="E14" s="29">
        <v>4</v>
      </c>
      <c r="F14" s="26"/>
      <c r="G14" s="25"/>
      <c r="H14" s="27">
        <f t="shared" si="0"/>
        <v>104</v>
      </c>
      <c r="I14" s="27"/>
      <c r="J14" s="28">
        <f>I14-H14</f>
        <v>-104</v>
      </c>
      <c r="K14" s="94"/>
      <c r="L14" s="2"/>
      <c r="M14" s="2"/>
      <c r="N14" s="2"/>
      <c r="O14" s="2"/>
    </row>
    <row r="15" spans="1:15" ht="15.75" customHeight="1" x14ac:dyDescent="0.25">
      <c r="A15" s="1" t="s">
        <v>19</v>
      </c>
      <c r="B15" s="1"/>
      <c r="C15" s="24"/>
      <c r="D15" s="25">
        <v>2.29</v>
      </c>
      <c r="E15" s="26"/>
      <c r="F15" s="26"/>
      <c r="G15" s="25"/>
      <c r="H15" s="27">
        <f t="shared" ref="H15:H17" si="1">C15*D15*E15*F15</f>
        <v>0</v>
      </c>
      <c r="I15" s="27"/>
      <c r="J15" s="28"/>
      <c r="K15" s="94"/>
      <c r="L15" s="2"/>
      <c r="M15" s="2"/>
      <c r="N15" s="2"/>
      <c r="O15" s="2"/>
    </row>
    <row r="16" spans="1:15" ht="15" customHeight="1" x14ac:dyDescent="0.25">
      <c r="A16" s="30" t="s">
        <v>20</v>
      </c>
      <c r="B16" s="1"/>
      <c r="C16" s="29">
        <v>1</v>
      </c>
      <c r="D16" s="25">
        <v>1.88</v>
      </c>
      <c r="E16" s="29">
        <v>4</v>
      </c>
      <c r="F16" s="29">
        <v>6</v>
      </c>
      <c r="G16" s="25"/>
      <c r="H16" s="27">
        <f t="shared" si="1"/>
        <v>45.12</v>
      </c>
      <c r="I16" s="27"/>
      <c r="J16" s="28">
        <f t="shared" ref="J16:J17" si="2">I16-H16</f>
        <v>-45.12</v>
      </c>
      <c r="K16" s="94"/>
      <c r="L16" s="2"/>
      <c r="M16" s="2"/>
      <c r="N16" s="2"/>
      <c r="O16" s="2"/>
    </row>
    <row r="17" spans="1:15" ht="15.75" customHeight="1" x14ac:dyDescent="0.25">
      <c r="A17" s="30" t="s">
        <v>21</v>
      </c>
      <c r="B17" s="1"/>
      <c r="C17" s="29">
        <v>2</v>
      </c>
      <c r="D17" s="25">
        <v>1.63</v>
      </c>
      <c r="E17" s="29">
        <v>4</v>
      </c>
      <c r="F17" s="29">
        <v>3</v>
      </c>
      <c r="G17" s="25"/>
      <c r="H17" s="27">
        <f t="shared" si="1"/>
        <v>39.119999999999997</v>
      </c>
      <c r="I17" s="27"/>
      <c r="J17" s="28">
        <f t="shared" si="2"/>
        <v>-39.119999999999997</v>
      </c>
      <c r="K17" s="94"/>
      <c r="L17" s="2"/>
      <c r="M17" s="2"/>
      <c r="N17" s="2"/>
      <c r="O17" s="2"/>
    </row>
    <row r="18" spans="1:15" ht="15.75" customHeight="1" x14ac:dyDescent="0.25">
      <c r="A18" s="30" t="s">
        <v>33</v>
      </c>
      <c r="B18" s="1"/>
      <c r="C18" s="26">
        <v>4</v>
      </c>
      <c r="D18" s="25">
        <v>5</v>
      </c>
      <c r="E18" s="26">
        <v>4</v>
      </c>
      <c r="F18" s="26"/>
      <c r="G18" s="25"/>
      <c r="H18" s="27">
        <f t="shared" ref="H18:H19" si="3">C18*D18*E18</f>
        <v>80</v>
      </c>
      <c r="I18" s="27"/>
      <c r="J18" s="28"/>
      <c r="K18" s="94"/>
      <c r="L18" s="2"/>
      <c r="M18" s="2"/>
      <c r="N18" s="2"/>
      <c r="O18" s="2"/>
    </row>
    <row r="19" spans="1:15" ht="15.75" customHeight="1" x14ac:dyDescent="0.25">
      <c r="A19" s="1"/>
      <c r="B19" s="1"/>
      <c r="C19" s="26"/>
      <c r="D19" s="25"/>
      <c r="E19" s="26"/>
      <c r="F19" s="26"/>
      <c r="G19" s="25"/>
      <c r="H19" s="27">
        <f t="shared" si="3"/>
        <v>0</v>
      </c>
      <c r="I19" s="27"/>
      <c r="J19" s="28">
        <f t="shared" ref="J19" si="4">I19-H19</f>
        <v>0</v>
      </c>
      <c r="K19" s="94"/>
      <c r="L19" s="2"/>
      <c r="M19" s="2"/>
      <c r="N19" s="2"/>
      <c r="O19" s="2"/>
    </row>
    <row r="20" spans="1:15" ht="15.75" customHeight="1" x14ac:dyDescent="0.25">
      <c r="A20" s="1"/>
      <c r="B20" s="1"/>
      <c r="C20" s="1"/>
      <c r="D20" s="1"/>
      <c r="E20" s="1"/>
      <c r="F20" s="1"/>
      <c r="G20" s="1"/>
      <c r="H20" s="31">
        <f>SUM(H12:H19)</f>
        <v>393.24</v>
      </c>
      <c r="I20" s="31">
        <f>SUM(I12:I19)</f>
        <v>0</v>
      </c>
      <c r="J20" s="28"/>
      <c r="K20" s="94"/>
      <c r="L20" s="2"/>
      <c r="M20" s="2"/>
      <c r="N20" s="2"/>
      <c r="O20" s="2"/>
    </row>
    <row r="21" spans="1:15" ht="15.75" customHeight="1" x14ac:dyDescent="0.25">
      <c r="A21" s="23" t="s">
        <v>22</v>
      </c>
      <c r="B21" s="23"/>
      <c r="C21" s="32" t="s">
        <v>23</v>
      </c>
      <c r="D21" s="33" t="s">
        <v>24</v>
      </c>
      <c r="E21" s="33"/>
      <c r="F21" s="23"/>
      <c r="G21" s="23"/>
      <c r="H21" s="28"/>
      <c r="I21" s="28"/>
      <c r="J21" s="28"/>
      <c r="K21" s="95"/>
      <c r="L21" s="2"/>
      <c r="M21" s="2"/>
      <c r="N21" s="2"/>
      <c r="O21" s="2"/>
    </row>
    <row r="22" spans="1:15" ht="33" customHeight="1" x14ac:dyDescent="0.25">
      <c r="A22" s="70" t="s">
        <v>34</v>
      </c>
      <c r="B22" s="71"/>
      <c r="C22" s="37">
        <v>0.5</v>
      </c>
      <c r="D22" s="54">
        <v>325</v>
      </c>
      <c r="E22" s="25"/>
      <c r="F22" s="25"/>
      <c r="G22" s="25"/>
      <c r="H22" s="27">
        <f>C22*D22</f>
        <v>162.5</v>
      </c>
      <c r="I22" s="27"/>
      <c r="J22" s="28">
        <f>I22-H22</f>
        <v>-162.5</v>
      </c>
      <c r="K22" s="36"/>
      <c r="L22" s="2"/>
      <c r="M22" s="2"/>
      <c r="N22" s="2"/>
      <c r="O22" s="2"/>
    </row>
    <row r="23" spans="1:15" s="67" customFormat="1" ht="33" customHeight="1" x14ac:dyDescent="0.25">
      <c r="A23" s="72" t="s">
        <v>35</v>
      </c>
      <c r="B23" s="96" t="s">
        <v>47</v>
      </c>
      <c r="C23" s="37">
        <v>4</v>
      </c>
      <c r="D23" s="54">
        <v>4</v>
      </c>
      <c r="E23" s="25"/>
      <c r="F23" s="25"/>
      <c r="G23" s="25"/>
      <c r="H23" s="27">
        <f t="shared" ref="H23:H50" si="5">C23*D23</f>
        <v>16</v>
      </c>
      <c r="I23" s="27"/>
      <c r="J23" s="47"/>
      <c r="K23" s="48"/>
      <c r="L23" s="49"/>
      <c r="M23" s="49"/>
      <c r="N23" s="49"/>
      <c r="O23" s="49"/>
    </row>
    <row r="24" spans="1:15" ht="48.75" customHeight="1" x14ac:dyDescent="0.25">
      <c r="A24" s="97" t="s">
        <v>48</v>
      </c>
      <c r="B24" s="52"/>
      <c r="C24" s="37">
        <v>3</v>
      </c>
      <c r="D24" s="54">
        <v>2.9</v>
      </c>
      <c r="E24" s="25"/>
      <c r="F24" s="25"/>
      <c r="G24" s="25"/>
      <c r="H24" s="27">
        <f t="shared" si="5"/>
        <v>8.6999999999999993</v>
      </c>
      <c r="I24" s="27"/>
      <c r="J24" s="47"/>
      <c r="K24" s="48"/>
      <c r="L24" s="49"/>
      <c r="M24" s="49"/>
      <c r="N24" s="49"/>
      <c r="O24" s="49"/>
    </row>
    <row r="25" spans="1:15" s="67" customFormat="1" ht="15.75" customHeight="1" x14ac:dyDescent="0.25">
      <c r="A25" s="72" t="s">
        <v>36</v>
      </c>
      <c r="B25" s="52"/>
      <c r="C25" s="37">
        <v>4</v>
      </c>
      <c r="D25" s="54">
        <v>8.5</v>
      </c>
      <c r="E25" s="25"/>
      <c r="F25" s="25"/>
      <c r="G25" s="25"/>
      <c r="H25" s="27">
        <f t="shared" si="5"/>
        <v>34</v>
      </c>
      <c r="I25" s="27"/>
      <c r="J25" s="47"/>
      <c r="K25" s="48"/>
      <c r="L25" s="49"/>
      <c r="M25" s="49"/>
      <c r="N25" s="49"/>
      <c r="O25" s="49"/>
    </row>
    <row r="26" spans="1:15" ht="15.75" customHeight="1" x14ac:dyDescent="0.25">
      <c r="A26" s="72" t="s">
        <v>37</v>
      </c>
      <c r="B26" s="52"/>
      <c r="C26" s="34">
        <v>2</v>
      </c>
      <c r="D26" s="73">
        <v>1</v>
      </c>
      <c r="E26" s="25"/>
      <c r="F26" s="25"/>
      <c r="G26" s="25"/>
      <c r="H26" s="27">
        <f t="shared" si="5"/>
        <v>2</v>
      </c>
      <c r="I26" s="27"/>
      <c r="J26" s="47"/>
      <c r="K26" s="48"/>
      <c r="L26" s="49"/>
      <c r="M26" s="49"/>
      <c r="N26" s="49"/>
      <c r="O26" s="49"/>
    </row>
    <row r="27" spans="1:15" ht="15.75" customHeight="1" x14ac:dyDescent="0.25">
      <c r="A27" s="72" t="s">
        <v>38</v>
      </c>
      <c r="B27" s="69"/>
      <c r="C27" s="37">
        <v>1</v>
      </c>
      <c r="D27" s="38">
        <v>10.1</v>
      </c>
      <c r="E27" s="25"/>
      <c r="F27" s="25"/>
      <c r="G27" s="25"/>
      <c r="H27" s="53">
        <f t="shared" si="5"/>
        <v>10.1</v>
      </c>
      <c r="I27" s="27"/>
      <c r="J27" s="47"/>
      <c r="K27" s="48"/>
      <c r="L27" s="49"/>
      <c r="M27" s="49"/>
      <c r="N27" s="49"/>
      <c r="O27" s="49"/>
    </row>
    <row r="28" spans="1:15" ht="35.25" customHeight="1" x14ac:dyDescent="0.25">
      <c r="A28" s="70" t="s">
        <v>39</v>
      </c>
      <c r="B28" s="52"/>
      <c r="C28" s="37">
        <v>3</v>
      </c>
      <c r="D28" s="38">
        <v>5</v>
      </c>
      <c r="E28" s="25"/>
      <c r="F28" s="25"/>
      <c r="G28" s="25"/>
      <c r="H28" s="53">
        <f t="shared" si="5"/>
        <v>15</v>
      </c>
      <c r="I28" s="27"/>
      <c r="J28" s="47"/>
      <c r="K28" s="48"/>
      <c r="L28" s="49"/>
      <c r="M28" s="49"/>
      <c r="N28" s="49"/>
      <c r="O28" s="49"/>
    </row>
    <row r="29" spans="1:15" ht="36.75" customHeight="1" x14ac:dyDescent="0.25">
      <c r="A29" s="72" t="s">
        <v>40</v>
      </c>
      <c r="B29" s="52"/>
      <c r="C29" s="37">
        <v>4</v>
      </c>
      <c r="D29" s="38">
        <v>0.65</v>
      </c>
      <c r="E29" s="25"/>
      <c r="F29" s="25"/>
      <c r="G29" s="25"/>
      <c r="H29" s="53">
        <f t="shared" si="5"/>
        <v>2.6</v>
      </c>
      <c r="I29" s="27"/>
      <c r="J29" s="47"/>
      <c r="K29" s="48"/>
      <c r="L29" s="49"/>
      <c r="M29" s="49"/>
      <c r="N29" s="49"/>
      <c r="O29" s="49"/>
    </row>
    <row r="30" spans="1:15" s="68" customFormat="1" ht="43.5" customHeight="1" x14ac:dyDescent="0.25">
      <c r="A30" s="72" t="s">
        <v>41</v>
      </c>
      <c r="B30" s="52"/>
      <c r="C30" s="39">
        <v>5</v>
      </c>
      <c r="D30" s="38">
        <v>0.3</v>
      </c>
      <c r="E30" s="25"/>
      <c r="F30" s="25"/>
      <c r="G30" s="25"/>
      <c r="H30" s="53">
        <f t="shared" si="5"/>
        <v>1.5</v>
      </c>
      <c r="I30" s="27"/>
      <c r="J30" s="47"/>
      <c r="K30" s="48"/>
      <c r="L30" s="49"/>
      <c r="M30" s="49"/>
      <c r="N30" s="49"/>
      <c r="O30" s="49"/>
    </row>
    <row r="31" spans="1:15" ht="39.75" customHeight="1" x14ac:dyDescent="0.25">
      <c r="A31" s="74" t="s">
        <v>42</v>
      </c>
      <c r="B31" s="52"/>
      <c r="C31" s="39">
        <v>1</v>
      </c>
      <c r="D31" s="40">
        <v>19</v>
      </c>
      <c r="E31" s="25"/>
      <c r="F31" s="25"/>
      <c r="G31" s="25"/>
      <c r="H31" s="53">
        <f t="shared" si="5"/>
        <v>19</v>
      </c>
      <c r="I31" s="27"/>
      <c r="J31" s="47"/>
      <c r="K31" s="48"/>
      <c r="L31" s="49"/>
      <c r="M31" s="49"/>
      <c r="N31" s="49"/>
      <c r="O31" s="49"/>
    </row>
    <row r="32" spans="1:15" ht="33" customHeight="1" x14ac:dyDescent="0.25">
      <c r="A32" s="74" t="s">
        <v>43</v>
      </c>
      <c r="B32" s="52"/>
      <c r="C32" s="39">
        <v>1</v>
      </c>
      <c r="D32" s="40">
        <v>56.5</v>
      </c>
      <c r="E32" s="25"/>
      <c r="F32" s="25"/>
      <c r="G32" s="25"/>
      <c r="H32" s="53">
        <f t="shared" si="5"/>
        <v>56.5</v>
      </c>
      <c r="I32" s="27"/>
      <c r="J32" s="47"/>
      <c r="K32" s="48"/>
      <c r="L32" s="49"/>
      <c r="M32" s="49"/>
      <c r="N32" s="49"/>
      <c r="O32" s="49"/>
    </row>
    <row r="33" spans="1:15" ht="42" customHeight="1" x14ac:dyDescent="0.25">
      <c r="A33" s="74" t="s">
        <v>44</v>
      </c>
      <c r="B33" s="52"/>
      <c r="C33" s="37">
        <v>1</v>
      </c>
      <c r="D33" s="54">
        <v>43.5</v>
      </c>
      <c r="E33" s="25"/>
      <c r="F33" s="25"/>
      <c r="G33" s="25"/>
      <c r="H33" s="53">
        <f t="shared" si="5"/>
        <v>43.5</v>
      </c>
      <c r="I33" s="27"/>
      <c r="J33" s="47"/>
      <c r="K33" s="48"/>
      <c r="L33" s="49"/>
      <c r="M33" s="49"/>
      <c r="N33" s="49"/>
      <c r="O33" s="49"/>
    </row>
    <row r="34" spans="1:15" s="68" customFormat="1" ht="47.25" customHeight="1" x14ac:dyDescent="0.25">
      <c r="A34" s="74"/>
      <c r="B34" s="52"/>
      <c r="C34" s="37"/>
      <c r="D34" s="54"/>
      <c r="E34" s="25"/>
      <c r="F34" s="25"/>
      <c r="G34" s="25"/>
      <c r="H34" s="53">
        <f t="shared" si="5"/>
        <v>0</v>
      </c>
      <c r="I34" s="27"/>
      <c r="J34" s="47"/>
      <c r="K34" s="48"/>
      <c r="L34" s="49"/>
      <c r="M34" s="49"/>
      <c r="N34" s="49"/>
      <c r="O34" s="49"/>
    </row>
    <row r="35" spans="1:15" ht="30" customHeight="1" x14ac:dyDescent="0.25">
      <c r="A35" s="74"/>
      <c r="B35" s="52"/>
      <c r="C35" s="55"/>
      <c r="D35" s="35"/>
      <c r="E35" s="25"/>
      <c r="F35" s="25"/>
      <c r="G35" s="25"/>
      <c r="H35" s="53">
        <f t="shared" si="5"/>
        <v>0</v>
      </c>
      <c r="I35" s="27"/>
      <c r="J35" s="47"/>
      <c r="K35" s="48"/>
      <c r="L35" s="49"/>
      <c r="M35" s="49"/>
      <c r="N35" s="49"/>
      <c r="O35" s="49"/>
    </row>
    <row r="36" spans="1:15" ht="32.25" customHeight="1" x14ac:dyDescent="0.25">
      <c r="A36" s="74"/>
      <c r="B36" s="52"/>
      <c r="C36" s="34"/>
      <c r="D36" s="35"/>
      <c r="E36" s="25"/>
      <c r="F36" s="25"/>
      <c r="G36" s="25"/>
      <c r="H36" s="53">
        <f t="shared" si="5"/>
        <v>0</v>
      </c>
      <c r="I36" s="27"/>
      <c r="J36" s="47"/>
      <c r="K36" s="48"/>
      <c r="L36" s="49"/>
      <c r="M36" s="49"/>
      <c r="N36" s="49"/>
      <c r="O36" s="49"/>
    </row>
    <row r="37" spans="1:15" ht="21.75" customHeight="1" x14ac:dyDescent="0.25">
      <c r="A37" s="74"/>
      <c r="B37" s="52"/>
      <c r="C37" s="34"/>
      <c r="D37" s="35"/>
      <c r="E37" s="25"/>
      <c r="F37" s="25"/>
      <c r="G37" s="25"/>
      <c r="H37" s="53">
        <f t="shared" si="5"/>
        <v>0</v>
      </c>
      <c r="I37" s="27"/>
      <c r="J37" s="47"/>
      <c r="K37" s="48"/>
      <c r="L37" s="49"/>
      <c r="M37" s="49"/>
      <c r="N37" s="49"/>
      <c r="O37" s="49"/>
    </row>
    <row r="38" spans="1:15" ht="21" customHeight="1" x14ac:dyDescent="0.25">
      <c r="A38" s="74"/>
      <c r="B38" s="52"/>
      <c r="C38" s="34"/>
      <c r="D38" s="35"/>
      <c r="E38" s="25"/>
      <c r="F38" s="25"/>
      <c r="G38" s="25"/>
      <c r="H38" s="53">
        <f t="shared" si="5"/>
        <v>0</v>
      </c>
      <c r="I38" s="27"/>
      <c r="J38" s="47"/>
      <c r="K38" s="48"/>
      <c r="L38" s="49"/>
      <c r="M38" s="49"/>
      <c r="N38" s="49"/>
      <c r="O38" s="49"/>
    </row>
    <row r="39" spans="1:15" ht="27" customHeight="1" x14ac:dyDescent="0.25">
      <c r="A39" s="74"/>
      <c r="B39" s="52"/>
      <c r="C39" s="34"/>
      <c r="D39" s="35"/>
      <c r="E39" s="25"/>
      <c r="F39" s="25"/>
      <c r="G39" s="25"/>
      <c r="H39" s="53">
        <f t="shared" si="5"/>
        <v>0</v>
      </c>
      <c r="I39" s="27"/>
      <c r="J39" s="47"/>
      <c r="K39" s="48"/>
      <c r="L39" s="49"/>
      <c r="M39" s="49"/>
      <c r="N39" s="49"/>
      <c r="O39" s="49"/>
    </row>
    <row r="40" spans="1:15" ht="39" customHeight="1" x14ac:dyDescent="0.25">
      <c r="A40" s="74"/>
      <c r="B40" s="51"/>
      <c r="C40" s="37"/>
      <c r="D40" s="38"/>
      <c r="E40" s="25"/>
      <c r="F40" s="25"/>
      <c r="G40" s="25"/>
      <c r="H40" s="53">
        <f t="shared" si="5"/>
        <v>0</v>
      </c>
      <c r="I40" s="27"/>
      <c r="J40" s="28"/>
      <c r="K40" s="36"/>
      <c r="L40" s="2"/>
      <c r="M40" s="2"/>
      <c r="N40" s="2"/>
      <c r="O40" s="2"/>
    </row>
    <row r="41" spans="1:15" ht="33" customHeight="1" x14ac:dyDescent="0.25">
      <c r="A41" s="74"/>
      <c r="B41" s="51"/>
      <c r="C41" s="37"/>
      <c r="D41" s="38"/>
      <c r="E41" s="25"/>
      <c r="F41" s="25"/>
      <c r="G41" s="25"/>
      <c r="H41" s="53">
        <f t="shared" si="5"/>
        <v>0</v>
      </c>
      <c r="I41" s="27"/>
      <c r="J41" s="28"/>
      <c r="K41" s="36"/>
      <c r="L41" s="2"/>
      <c r="M41" s="2"/>
      <c r="N41" s="2"/>
      <c r="O41" s="2"/>
    </row>
    <row r="42" spans="1:15" ht="15.75" customHeight="1" x14ac:dyDescent="0.25">
      <c r="A42" s="74"/>
      <c r="B42" s="52"/>
      <c r="C42" s="34"/>
      <c r="D42" s="35"/>
      <c r="E42" s="25"/>
      <c r="F42" s="25"/>
      <c r="G42" s="25"/>
      <c r="H42" s="53">
        <f>C42*D42</f>
        <v>0</v>
      </c>
      <c r="I42" s="27"/>
      <c r="J42" s="28"/>
      <c r="K42" s="36"/>
      <c r="L42" s="2"/>
      <c r="M42" s="2"/>
      <c r="N42" s="2"/>
      <c r="O42" s="2"/>
    </row>
    <row r="43" spans="1:15" ht="15.75" customHeight="1" x14ac:dyDescent="0.25">
      <c r="A43" s="74"/>
      <c r="B43" s="51"/>
      <c r="C43" s="37"/>
      <c r="D43" s="38"/>
      <c r="E43" s="25"/>
      <c r="F43" s="25"/>
      <c r="G43" s="25"/>
      <c r="H43" s="53">
        <f t="shared" si="5"/>
        <v>0</v>
      </c>
      <c r="I43" s="27"/>
      <c r="J43" s="28"/>
      <c r="K43" s="36"/>
      <c r="L43" s="2"/>
      <c r="M43" s="2"/>
      <c r="N43" s="2"/>
      <c r="O43" s="2"/>
    </row>
    <row r="44" spans="1:15" ht="15.75" customHeight="1" x14ac:dyDescent="0.25">
      <c r="A44" s="74"/>
      <c r="B44" s="51"/>
      <c r="C44" s="37"/>
      <c r="D44" s="38"/>
      <c r="E44" s="25"/>
      <c r="F44" s="25"/>
      <c r="G44" s="25"/>
      <c r="H44" s="53">
        <f t="shared" si="5"/>
        <v>0</v>
      </c>
      <c r="I44" s="27"/>
      <c r="J44" s="28">
        <f t="shared" ref="J44:J50" si="6">I44-H44</f>
        <v>0</v>
      </c>
      <c r="K44" s="36"/>
      <c r="L44" s="2"/>
      <c r="M44" s="2"/>
      <c r="N44" s="2"/>
      <c r="O44" s="2"/>
    </row>
    <row r="45" spans="1:15" ht="15.75" customHeight="1" x14ac:dyDescent="0.25">
      <c r="A45" s="74"/>
      <c r="B45" s="50"/>
      <c r="C45" s="37"/>
      <c r="D45" s="38"/>
      <c r="E45" s="25"/>
      <c r="F45" s="25"/>
      <c r="G45" s="25"/>
      <c r="H45" s="53">
        <f t="shared" si="5"/>
        <v>0</v>
      </c>
      <c r="I45" s="27"/>
      <c r="J45" s="28">
        <f t="shared" si="6"/>
        <v>0</v>
      </c>
      <c r="K45" s="36"/>
      <c r="L45" s="2"/>
      <c r="M45" s="2"/>
      <c r="N45" s="2"/>
      <c r="O45" s="2"/>
    </row>
    <row r="46" spans="1:15" ht="15.75" customHeight="1" x14ac:dyDescent="0.25">
      <c r="A46" s="74"/>
      <c r="B46" s="50"/>
      <c r="C46" s="37"/>
      <c r="D46" s="38"/>
      <c r="E46" s="25"/>
      <c r="F46" s="25"/>
      <c r="G46" s="25"/>
      <c r="H46" s="53">
        <f t="shared" si="5"/>
        <v>0</v>
      </c>
      <c r="I46" s="27"/>
      <c r="J46" s="28">
        <f t="shared" si="6"/>
        <v>0</v>
      </c>
      <c r="K46" s="36"/>
      <c r="L46" s="2"/>
      <c r="M46" s="2"/>
      <c r="N46" s="2"/>
      <c r="O46" s="2"/>
    </row>
    <row r="47" spans="1:15" ht="15.75" customHeight="1" x14ac:dyDescent="0.25">
      <c r="A47" s="74"/>
      <c r="B47" s="50"/>
      <c r="C47" s="39"/>
      <c r="D47" s="40"/>
      <c r="E47" s="25"/>
      <c r="F47" s="25"/>
      <c r="G47" s="25"/>
      <c r="H47" s="53">
        <f t="shared" si="5"/>
        <v>0</v>
      </c>
      <c r="I47" s="27"/>
      <c r="J47" s="28">
        <f t="shared" si="6"/>
        <v>0</v>
      </c>
      <c r="K47" s="36"/>
      <c r="L47" s="2"/>
      <c r="M47" s="2"/>
      <c r="N47" s="2"/>
      <c r="O47" s="2"/>
    </row>
    <row r="48" spans="1:15" ht="15.75" customHeight="1" x14ac:dyDescent="0.25">
      <c r="A48" s="74"/>
      <c r="B48" s="50"/>
      <c r="C48" s="39"/>
      <c r="D48" s="40"/>
      <c r="E48" s="25"/>
      <c r="F48" s="25"/>
      <c r="G48" s="25"/>
      <c r="H48" s="53">
        <f t="shared" si="5"/>
        <v>0</v>
      </c>
      <c r="I48" s="27"/>
      <c r="J48" s="28">
        <f t="shared" si="6"/>
        <v>0</v>
      </c>
      <c r="K48" s="36"/>
      <c r="L48" s="2"/>
      <c r="M48" s="2"/>
      <c r="N48" s="2"/>
      <c r="O48" s="2"/>
    </row>
    <row r="49" spans="1:15" ht="15.75" customHeight="1" x14ac:dyDescent="0.25">
      <c r="A49" s="74"/>
      <c r="B49" s="1"/>
      <c r="C49" s="39"/>
      <c r="D49" s="40"/>
      <c r="E49" s="25"/>
      <c r="F49" s="25"/>
      <c r="G49" s="25"/>
      <c r="H49" s="53">
        <f t="shared" si="5"/>
        <v>0</v>
      </c>
      <c r="I49" s="27"/>
      <c r="J49" s="28">
        <f t="shared" si="6"/>
        <v>0</v>
      </c>
      <c r="K49" s="36"/>
      <c r="L49" s="2"/>
      <c r="M49" s="2"/>
      <c r="N49" s="2"/>
      <c r="O49" s="2"/>
    </row>
    <row r="50" spans="1:15" ht="15.75" customHeight="1" x14ac:dyDescent="0.25">
      <c r="A50" s="74"/>
      <c r="B50" s="1"/>
      <c r="C50" s="39"/>
      <c r="D50" s="40"/>
      <c r="E50" s="25"/>
      <c r="F50" s="25"/>
      <c r="G50" s="25"/>
      <c r="H50" s="53">
        <f t="shared" si="5"/>
        <v>0</v>
      </c>
      <c r="I50" s="27"/>
      <c r="J50" s="28">
        <f t="shared" si="6"/>
        <v>0</v>
      </c>
      <c r="K50" s="36"/>
      <c r="L50" s="2"/>
      <c r="M50" s="2"/>
      <c r="N50" s="2"/>
      <c r="O50" s="2"/>
    </row>
    <row r="51" spans="1:15" ht="15.75" customHeight="1" x14ac:dyDescent="0.25">
      <c r="A51" s="1"/>
      <c r="B51" s="1"/>
      <c r="C51" s="1"/>
      <c r="D51" s="1"/>
      <c r="E51" s="1"/>
      <c r="F51" s="1"/>
      <c r="G51" s="1"/>
      <c r="H51" s="41">
        <f>SUM(H22:H50)</f>
        <v>371.4</v>
      </c>
      <c r="I51" s="41">
        <f>SUM(I22:I50)</f>
        <v>0</v>
      </c>
      <c r="J51" s="1"/>
      <c r="K51" s="36"/>
      <c r="L51" s="2"/>
      <c r="M51" s="2"/>
      <c r="N51" s="2"/>
      <c r="O51" s="2"/>
    </row>
    <row r="52" spans="1:15" ht="15.75" customHeight="1" x14ac:dyDescent="0.25">
      <c r="A52" s="1"/>
      <c r="B52" s="1"/>
      <c r="C52" s="1"/>
      <c r="D52" s="1"/>
      <c r="E52" s="1"/>
      <c r="F52" s="1"/>
      <c r="G52" s="1"/>
      <c r="H52" s="28"/>
      <c r="I52" s="28"/>
      <c r="J52" s="1"/>
      <c r="K52" s="36"/>
      <c r="L52" s="2"/>
      <c r="M52" s="2"/>
      <c r="N52" s="2"/>
      <c r="O52" s="2"/>
    </row>
    <row r="53" spans="1:15" ht="15.75" customHeight="1" x14ac:dyDescent="0.25">
      <c r="A53" s="23" t="s">
        <v>25</v>
      </c>
      <c r="B53" s="23"/>
      <c r="C53" s="32" t="s">
        <v>26</v>
      </c>
      <c r="D53" s="33" t="s">
        <v>14</v>
      </c>
      <c r="E53" s="33" t="s">
        <v>27</v>
      </c>
      <c r="F53" s="33" t="s">
        <v>15</v>
      </c>
      <c r="G53" s="1"/>
      <c r="H53" s="28"/>
      <c r="I53" s="28"/>
      <c r="J53" s="1"/>
      <c r="K53" s="36"/>
      <c r="L53" s="2"/>
      <c r="M53" s="2"/>
      <c r="N53" s="2"/>
      <c r="O53" s="2"/>
    </row>
    <row r="54" spans="1:15" ht="15.75" customHeight="1" x14ac:dyDescent="0.25">
      <c r="A54" s="1"/>
      <c r="B54" s="1"/>
      <c r="C54" s="37">
        <v>350</v>
      </c>
      <c r="D54" s="25">
        <v>3.9</v>
      </c>
      <c r="E54" s="25">
        <v>0.04</v>
      </c>
      <c r="F54" s="37">
        <v>5</v>
      </c>
      <c r="G54" s="25"/>
      <c r="H54" s="27">
        <f t="shared" ref="H54:H55" si="7">C54*D54*E54*F54</f>
        <v>273</v>
      </c>
      <c r="I54" s="27"/>
      <c r="J54" s="28">
        <f t="shared" ref="J54:J55" si="8">I54-H54</f>
        <v>-273</v>
      </c>
      <c r="K54" s="36"/>
      <c r="L54" s="2"/>
      <c r="M54" s="2"/>
      <c r="N54" s="2"/>
      <c r="O54" s="2"/>
    </row>
    <row r="55" spans="1:15" ht="15.75" customHeight="1" x14ac:dyDescent="0.25">
      <c r="A55" s="1" t="s">
        <v>28</v>
      </c>
      <c r="B55" s="1"/>
      <c r="C55" s="37"/>
      <c r="D55" s="42"/>
      <c r="E55" s="42"/>
      <c r="F55" s="37"/>
      <c r="G55" s="25"/>
      <c r="H55" s="27">
        <f t="shared" si="7"/>
        <v>0</v>
      </c>
      <c r="I55" s="27"/>
      <c r="J55" s="28">
        <f t="shared" si="8"/>
        <v>0</v>
      </c>
      <c r="K55" s="36"/>
      <c r="L55" s="2"/>
      <c r="M55" s="2"/>
      <c r="N55" s="2"/>
      <c r="O55" s="2"/>
    </row>
    <row r="56" spans="1:15" ht="15.75" customHeight="1" x14ac:dyDescent="0.25">
      <c r="A56" s="1"/>
      <c r="B56" s="1"/>
      <c r="C56" s="1"/>
      <c r="D56" s="1"/>
      <c r="E56" s="1"/>
      <c r="F56" s="1"/>
      <c r="G56" s="1"/>
      <c r="H56" s="41">
        <f t="shared" ref="H56:I56" si="9">SUM(H54:H55)</f>
        <v>273</v>
      </c>
      <c r="I56" s="41">
        <f t="shared" si="9"/>
        <v>0</v>
      </c>
      <c r="J56" s="1"/>
      <c r="K56" s="36"/>
      <c r="L56" s="2"/>
      <c r="M56" s="2"/>
      <c r="N56" s="2"/>
      <c r="O56" s="2"/>
    </row>
    <row r="57" spans="1:15" ht="15.75" customHeight="1" x14ac:dyDescent="0.25">
      <c r="A57" s="1"/>
      <c r="B57" s="1"/>
      <c r="C57" s="1"/>
      <c r="D57" s="1"/>
      <c r="E57" s="1"/>
      <c r="F57" s="1"/>
      <c r="G57" s="1"/>
      <c r="H57" s="28"/>
      <c r="I57" s="28"/>
      <c r="J57" s="1"/>
      <c r="K57" s="36"/>
      <c r="L57" s="2"/>
      <c r="M57" s="2"/>
      <c r="N57" s="2"/>
      <c r="O57" s="2"/>
    </row>
    <row r="58" spans="1:15" ht="15.75" customHeight="1" x14ac:dyDescent="0.25">
      <c r="A58" s="1"/>
      <c r="B58" s="1"/>
      <c r="C58" s="1"/>
      <c r="D58" s="1"/>
      <c r="E58" s="1"/>
      <c r="F58" s="1"/>
      <c r="G58" s="1"/>
      <c r="H58" s="28"/>
      <c r="I58" s="28"/>
      <c r="J58" s="1"/>
      <c r="K58" s="36"/>
      <c r="L58" s="2"/>
      <c r="M58" s="2"/>
      <c r="N58" s="2"/>
      <c r="O58" s="2"/>
    </row>
    <row r="59" spans="1:15" ht="15.75" customHeight="1" x14ac:dyDescent="0.3">
      <c r="A59" s="43" t="s">
        <v>29</v>
      </c>
      <c r="B59" s="43"/>
      <c r="C59" s="43"/>
      <c r="D59" s="43"/>
      <c r="E59" s="43"/>
      <c r="F59" s="43"/>
      <c r="G59" s="43"/>
      <c r="H59" s="44">
        <f>SUM(H56,H51,H20)</f>
        <v>1037.6399999999999</v>
      </c>
      <c r="I59" s="44">
        <f>SUM(I56,I51,I20)</f>
        <v>0</v>
      </c>
      <c r="J59" s="43"/>
      <c r="K59" s="2"/>
      <c r="L59" s="2"/>
      <c r="M59" s="2"/>
      <c r="N59" s="2"/>
    </row>
    <row r="60" spans="1:15" ht="15.75" customHeight="1" x14ac:dyDescent="0.25">
      <c r="A60" s="75"/>
      <c r="B60" s="76"/>
      <c r="C60" s="76"/>
      <c r="D60" s="76"/>
      <c r="E60" s="76"/>
      <c r="F60" s="76"/>
      <c r="G60" s="76"/>
      <c r="H60" s="76"/>
      <c r="I60" s="76"/>
      <c r="J60" s="76"/>
      <c r="K60" s="77"/>
      <c r="L60" s="2"/>
      <c r="M60" s="2"/>
      <c r="N60" s="2"/>
    </row>
    <row r="61" spans="1:15" ht="22.5" customHeight="1" x14ac:dyDescent="0.25">
      <c r="A61" s="78"/>
      <c r="B61" s="79"/>
      <c r="C61" s="79"/>
      <c r="D61" s="79"/>
      <c r="E61" s="79"/>
      <c r="F61" s="79"/>
      <c r="G61" s="79"/>
      <c r="H61" s="79"/>
      <c r="I61" s="79"/>
      <c r="J61" s="79"/>
      <c r="K61" s="80"/>
      <c r="L61" s="2"/>
      <c r="M61" s="2"/>
      <c r="N61" s="2"/>
    </row>
    <row r="62" spans="1:15" ht="22.5" customHeight="1" x14ac:dyDescent="0.25">
      <c r="A62" s="78"/>
      <c r="B62" s="79"/>
      <c r="C62" s="79"/>
      <c r="D62" s="79"/>
      <c r="E62" s="79"/>
      <c r="F62" s="79"/>
      <c r="G62" s="79"/>
      <c r="H62" s="79"/>
      <c r="I62" s="79"/>
      <c r="J62" s="79"/>
      <c r="K62" s="80"/>
      <c r="L62" s="2"/>
      <c r="M62" s="2"/>
      <c r="N62" s="2"/>
    </row>
    <row r="63" spans="1:15" ht="22.5" customHeight="1" x14ac:dyDescent="0.25">
      <c r="A63" s="81"/>
      <c r="B63" s="82"/>
      <c r="C63" s="82"/>
      <c r="D63" s="82"/>
      <c r="E63" s="82"/>
      <c r="F63" s="82"/>
      <c r="G63" s="82"/>
      <c r="H63" s="82"/>
      <c r="I63" s="82"/>
      <c r="J63" s="82"/>
      <c r="K63" s="83"/>
      <c r="L63" s="2"/>
      <c r="M63" s="2"/>
      <c r="N63" s="2"/>
    </row>
    <row r="64" spans="1:15" ht="15.75" customHeight="1" x14ac:dyDescent="0.2"/>
    <row r="65" spans="2:2" ht="15.75" customHeight="1" x14ac:dyDescent="0.2">
      <c r="B65" s="45"/>
    </row>
    <row r="66" spans="2:2" ht="15.75" customHeight="1" x14ac:dyDescent="0.2"/>
    <row r="67" spans="2:2" ht="15.75" customHeight="1" x14ac:dyDescent="0.2"/>
    <row r="68" spans="2:2" ht="15.75" customHeight="1" x14ac:dyDescent="0.2"/>
    <row r="69" spans="2:2" ht="15.75" customHeight="1" x14ac:dyDescent="0.2"/>
    <row r="70" spans="2:2" ht="15.75" customHeight="1" x14ac:dyDescent="0.2"/>
    <row r="71" spans="2:2" ht="15.75" customHeight="1" x14ac:dyDescent="0.2"/>
    <row r="72" spans="2:2" ht="15.75" customHeight="1" x14ac:dyDescent="0.2"/>
    <row r="73" spans="2:2" ht="15.75" customHeight="1" x14ac:dyDescent="0.2"/>
    <row r="74" spans="2:2" ht="15.75" customHeight="1" x14ac:dyDescent="0.2"/>
    <row r="75" spans="2:2" ht="15.75" customHeight="1" x14ac:dyDescent="0.2"/>
    <row r="76" spans="2:2" ht="15.75" customHeight="1" x14ac:dyDescent="0.2"/>
    <row r="77" spans="2:2" ht="15.75" customHeight="1" x14ac:dyDescent="0.2"/>
    <row r="78" spans="2:2" ht="15.75" customHeight="1" x14ac:dyDescent="0.2"/>
    <row r="79" spans="2:2" ht="15.75" customHeight="1" x14ac:dyDescent="0.2"/>
    <row r="80" spans="2:2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</sheetData>
  <mergeCells count="6">
    <mergeCell ref="A60:K63"/>
    <mergeCell ref="A1:J1"/>
    <mergeCell ref="G4:I4"/>
    <mergeCell ref="J4:K4"/>
    <mergeCell ref="C9:G9"/>
    <mergeCell ref="K11:K21"/>
  </mergeCells>
  <phoneticPr fontId="17" type="noConversion"/>
  <conditionalFormatting sqref="I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" footer="0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PERECEDEROS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Ingrid Guardado</dc:creator>
  <cp:lastModifiedBy>Ingrid</cp:lastModifiedBy>
  <dcterms:created xsi:type="dcterms:W3CDTF">2021-02-02T14:32:24Z</dcterms:created>
  <dcterms:modified xsi:type="dcterms:W3CDTF">2021-09-10T20:54:56Z</dcterms:modified>
</cp:coreProperties>
</file>