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F6EE8A34-6E54-4D65-A6F8-1EA9B430B8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RUTAS Y VERDURAS" sheetId="27" r:id="rId1"/>
  </sheets>
  <calcPr calcId="191029"/>
</workbook>
</file>

<file path=xl/calcChain.xml><?xml version="1.0" encoding="utf-8"?>
<calcChain xmlns="http://schemas.openxmlformats.org/spreadsheetml/2006/main">
  <c r="H27" i="27" l="1"/>
  <c r="H24" i="27"/>
  <c r="I52" i="27" l="1"/>
  <c r="H51" i="27"/>
  <c r="J51" i="27" s="1"/>
  <c r="H50" i="27"/>
  <c r="J50" i="27" s="1"/>
  <c r="I47" i="27"/>
  <c r="H46" i="27"/>
  <c r="J46" i="27" s="1"/>
  <c r="H45" i="27"/>
  <c r="H44" i="27"/>
  <c r="H43" i="27"/>
  <c r="H42" i="27"/>
  <c r="H41" i="27"/>
  <c r="H40" i="27"/>
  <c r="H39" i="27"/>
  <c r="H38" i="27"/>
  <c r="H37" i="27"/>
  <c r="J37" i="27" s="1"/>
  <c r="H36" i="27"/>
  <c r="J36" i="27" s="1"/>
  <c r="H35" i="27"/>
  <c r="J35" i="27" s="1"/>
  <c r="H34" i="27"/>
  <c r="H33" i="27"/>
  <c r="H32" i="27"/>
  <c r="H31" i="27"/>
  <c r="H30" i="27"/>
  <c r="H29" i="27"/>
  <c r="I27" i="27"/>
  <c r="H26" i="27"/>
  <c r="J26" i="27" s="1"/>
  <c r="H25" i="27"/>
  <c r="J25" i="27" s="1"/>
  <c r="H23" i="27"/>
  <c r="H22" i="27"/>
  <c r="H21" i="27"/>
  <c r="H20" i="27"/>
  <c r="H19" i="27"/>
  <c r="H18" i="27"/>
  <c r="H17" i="27"/>
  <c r="H47" i="27" l="1"/>
  <c r="I55" i="27"/>
  <c r="J6" i="27" s="1"/>
  <c r="H52" i="27"/>
  <c r="H55" i="27" l="1"/>
  <c r="G6" i="27" s="1"/>
  <c r="H6" i="27" l="1"/>
  <c r="K6" i="27" s="1"/>
  <c r="I6" i="27" l="1"/>
  <c r="A4" i="27"/>
</calcChain>
</file>

<file path=xl/sharedStrings.xml><?xml version="1.0" encoding="utf-8"?>
<sst xmlns="http://schemas.openxmlformats.org/spreadsheetml/2006/main" count="59" uniqueCount="57">
  <si>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</si>
  <si>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</si>
  <si>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</si>
  <si>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</si>
  <si>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</si>
  <si>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</si>
  <si>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</si>
  <si>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</si>
  <si>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</si>
  <si>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</si>
  <si>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</si>
  <si>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</si>
  <si>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</si>
  <si>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</si>
  <si>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</si>
  <si>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</si>
  <si>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</si>
  <si>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Tecnico</t>
  </si>
  <si>
    <t>Auxiliar</t>
  </si>
  <si>
    <t>Hora extra Supervisor ($2,29)</t>
  </si>
  <si>
    <t>Horas Extra Tecnicos ($1.88)</t>
  </si>
  <si>
    <t>Horas Extra Auxiliares ($1.50)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</si>
  <si>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</si>
  <si>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</si>
  <si>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</si>
  <si>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</si>
  <si>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</si>
  <si>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</si>
  <si>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</si>
  <si>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</si>
  <si>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MATERIALES ESTRUCTURA DE TECHO</t>
  </si>
  <si>
    <t>MANO DE OBRA INSTALACION</t>
  </si>
  <si>
    <t>esponja</t>
  </si>
  <si>
    <t>KIT SIKAGARD 62</t>
  </si>
  <si>
    <t>RODILLO DE MOHAIR PARA EPOXICO</t>
  </si>
  <si>
    <t>TIRRO DE 3/4PLG</t>
  </si>
  <si>
    <t>BASE COAT</t>
  </si>
  <si>
    <t>BROCHA DE 3</t>
  </si>
  <si>
    <t>DISCO POLIFAN 9 PLG #80</t>
  </si>
  <si>
    <t>gl thinner corriente</t>
  </si>
  <si>
    <t>lb wipe tela</t>
  </si>
  <si>
    <t>Rodillo de picos p/Epóxicos</t>
  </si>
  <si>
    <t>COMEX</t>
  </si>
  <si>
    <t>1.5 sacos de arena</t>
  </si>
  <si>
    <t>DISCO DIAMANTADO DE 9</t>
  </si>
  <si>
    <t>HALOGENO DE 50WATTS</t>
  </si>
  <si>
    <t>ADHESIVO EPÓXICO PARA ANCLAJE GRIS SIKADUR 32 PRIMER N
CODIGO 2985682</t>
  </si>
  <si>
    <t xml:space="preserve">DIMENSIONES </t>
  </si>
  <si>
    <t>3MM ESPESOR</t>
  </si>
  <si>
    <t>PISO EPOXICO EN AREA DE FRUTAS Y VERDURAS, INCLUYE CURVA SANITARIA DE 10CM</t>
  </si>
  <si>
    <t xml:space="preserve">3.15M X </t>
  </si>
  <si>
    <t>4.50M</t>
  </si>
  <si>
    <t>RINDE 6M2 POR GALON a capa de 4mm</t>
  </si>
  <si>
    <t>1.5 BOLSAS POR KIT DE EPOXICO</t>
  </si>
  <si>
    <t>HOSPEDAJE</t>
  </si>
  <si>
    <t>VIATICOS</t>
  </si>
  <si>
    <t>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</si>
</sst>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1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0" fillId="0" borderId="27"/>
    <xf numFmtId="44" fontId="10" fillId="0" borderId="27" applyFont="0" applyFill="0" applyBorder="0" applyAlignment="0" applyProtection="0"/>
  </cellStyleXfs>
  <cellXfs count="84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4" fontId="3" fillId="7" borderId="11" xfId="0" applyNumberFormat="1" applyFont="1" applyFill="1" applyBorder="1"/>
    <xf numFmtId="164" fontId="5" fillId="7" borderId="12" xfId="0" applyNumberFormat="1" applyFont="1" applyFill="1" applyBorder="1" applyAlignment="1"/>
    <xf numFmtId="164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7" xfId="0" applyFont="1" applyFill="1" applyBorder="1"/>
    <xf numFmtId="164" fontId="3" fillId="11" borderId="17" xfId="0" applyNumberFormat="1" applyFont="1" applyFill="1" applyBorder="1"/>
    <xf numFmtId="0" fontId="3" fillId="11" borderId="17" xfId="0" applyFont="1" applyFill="1" applyBorder="1"/>
    <xf numFmtId="164" fontId="3" fillId="3" borderId="17" xfId="0" applyNumberFormat="1" applyFont="1" applyFill="1" applyBorder="1"/>
    <xf numFmtId="164" fontId="3" fillId="2" borderId="4" xfId="0" applyNumberFormat="1" applyFont="1" applyFill="1" applyBorder="1"/>
    <xf numFmtId="0" fontId="5" fillId="11" borderId="17" xfId="0" applyFont="1" applyFill="1" applyBorder="1" applyAlignment="1"/>
    <xf numFmtId="0" fontId="3" fillId="2" borderId="4" xfId="0" applyFont="1" applyFill="1" applyBorder="1" applyAlignment="1">
      <alignment wrapText="1"/>
    </xf>
    <xf numFmtId="164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/>
    </xf>
    <xf numFmtId="167" fontId="5" fillId="11" borderId="17" xfId="0" applyNumberFormat="1" applyFont="1" applyFill="1" applyBorder="1" applyAlignment="1"/>
    <xf numFmtId="0" fontId="4" fillId="10" borderId="4" xfId="0" applyFont="1" applyFill="1" applyBorder="1" applyAlignment="1">
      <alignment horizontal="center" vertical="center" textRotation="255"/>
    </xf>
    <xf numFmtId="0" fontId="5" fillId="11" borderId="17" xfId="0" applyFont="1" applyFill="1" applyBorder="1" applyAlignment="1">
      <alignment horizontal="center" vertical="center"/>
    </xf>
    <xf numFmtId="164" fontId="5" fillId="11" borderId="17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164" fontId="3" fillId="11" borderId="17" xfId="0" applyNumberFormat="1" applyFont="1" applyFill="1" applyBorder="1" applyAlignment="1">
      <alignment horizontal="center" vertical="center"/>
    </xf>
    <xf numFmtId="164" fontId="3" fillId="12" borderId="4" xfId="0" applyNumberFormat="1" applyFont="1" applyFill="1" applyBorder="1"/>
    <xf numFmtId="164" fontId="5" fillId="11" borderId="17" xfId="0" applyNumberFormat="1" applyFont="1" applyFill="1" applyBorder="1" applyAlignment="1"/>
    <xf numFmtId="0" fontId="8" fillId="13" borderId="4" xfId="0" applyFont="1" applyFill="1" applyBorder="1"/>
    <xf numFmtId="164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164" fontId="3" fillId="2" borderId="27" xfId="0" applyNumberFormat="1" applyFont="1" applyFill="1" applyBorder="1"/>
    <xf numFmtId="0" fontId="4" fillId="10" borderId="27" xfId="0" applyFont="1" applyFill="1" applyBorder="1" applyAlignment="1">
      <alignment horizontal="center" vertical="center" textRotation="255"/>
    </xf>
    <xf numFmtId="0" fontId="3" fillId="3" borderId="27" xfId="0" applyFont="1" applyFill="1" applyBorder="1"/>
    <xf numFmtId="0" fontId="3" fillId="3" borderId="4" xfId="0" applyFont="1" applyFill="1" applyBorder="1" applyAlignment="1">
      <alignment horizontal="center" vertical="center"/>
    </xf>
    <xf numFmtId="167" fontId="5" fillId="11" borderId="17" xfId="0" applyNumberFormat="1" applyFont="1" applyFill="1" applyBorder="1" applyAlignment="1">
      <alignment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64" fontId="3" fillId="3" borderId="17" xfId="0" applyNumberFormat="1" applyFont="1" applyFill="1" applyBorder="1" applyAlignment="1">
      <alignment vertical="center"/>
    </xf>
    <xf numFmtId="0" fontId="3" fillId="2" borderId="27" xfId="0" applyFont="1" applyFill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2" borderId="27" xfId="0" applyFont="1" applyFill="1" applyBorder="1" applyAlignment="1"/>
    <xf numFmtId="0" fontId="3" fillId="2" borderId="27" xfId="0" applyFont="1" applyFill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9" fillId="14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0" borderId="0" xfId="0" applyFont="1" applyAlignment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0" fillId="15" borderId="27" xfId="1" applyFill="1" applyAlignment="1">
      <alignment horizontal="center" vertical="center"/>
    </xf>
    <xf numFmtId="0" fontId="10" fillId="15" borderId="27" xfId="1" applyFill="1" applyAlignment="1">
      <alignment horizontal="center" vertical="center" wrapText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784DFB63-B061-456D-A35D-D9BB706CF3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5433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7F7AA860-274A-4DAF-A26C-90C4C6D7D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08"/>
  <sheetViews>
    <sheetView tabSelected="1" zoomScale="89" zoomScaleNormal="89" workbookViewId="0">
      <selection activeCell="A24" sqref="A24"/>
    </sheetView>
  </sheetViews>
  <sheetFormatPr baseColWidth="10" defaultColWidth="11.21875" defaultRowHeight="15" customHeight="1" x14ac:dyDescent="0.2"/>
  <cols>
    <col min="1" max="1" width="49.77734375" style="55" customWidth="1"/>
    <col min="2" max="2" width="33" style="55" customWidth="1"/>
    <col min="3" max="6" width="11.21875" style="55" customWidth="1"/>
    <col min="7" max="7" width="14" style="55" customWidth="1"/>
    <col min="8" max="8" width="15.109375" style="55" customWidth="1"/>
    <col min="9" max="9" width="17.77734375" style="55" customWidth="1"/>
    <col min="10" max="10" width="21.44140625" style="55" customWidth="1"/>
    <col min="11" max="11" width="21.88671875" style="55" customWidth="1"/>
    <col min="12" max="16384" width="11.21875" style="55"/>
  </cols>
  <sheetData>
    <row r="1" spans="1:15" ht="36.75" customHeight="1" x14ac:dyDescent="0.25">
      <c r="A1" s="73" t="s">
        <v>49</v>
      </c>
      <c r="B1" s="74"/>
      <c r="C1" s="74"/>
      <c r="D1" s="74"/>
      <c r="E1" s="74"/>
      <c r="F1" s="74"/>
      <c r="G1" s="74"/>
      <c r="H1" s="74"/>
      <c r="I1" s="74"/>
      <c r="J1" s="75"/>
      <c r="K1" s="1"/>
      <c r="L1" s="2"/>
    </row>
    <row r="2" spans="1:15" ht="15.75" customHeight="1" x14ac:dyDescent="0.25">
      <c r="A2" s="2"/>
      <c r="B2" s="47"/>
      <c r="C2" s="47"/>
      <c r="D2" s="47"/>
      <c r="E2" s="47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47"/>
      <c r="D3" s="47" t="s">
        <v>47</v>
      </c>
      <c r="E3" s="47" t="s">
        <v>50</v>
      </c>
      <c r="F3" s="47" t="s">
        <v>51</v>
      </c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198.29913580246912</v>
      </c>
      <c r="B4" s="47"/>
      <c r="C4" s="47"/>
      <c r="D4" s="47"/>
      <c r="E4" s="47"/>
      <c r="F4" s="47"/>
      <c r="G4" s="76" t="s">
        <v>1</v>
      </c>
      <c r="H4" s="77"/>
      <c r="I4" s="78"/>
      <c r="J4" s="76" t="s">
        <v>2</v>
      </c>
      <c r="K4" s="78"/>
      <c r="L4" s="2"/>
      <c r="M4" s="2"/>
      <c r="N4" s="2"/>
      <c r="O4" s="2"/>
    </row>
    <row r="5" spans="1:15" ht="15.75" customHeight="1" x14ac:dyDescent="0.25">
      <c r="A5" s="5" t="s">
        <v>29</v>
      </c>
      <c r="B5" s="47"/>
      <c r="C5" s="47"/>
      <c r="D5" s="47" t="s">
        <v>48</v>
      </c>
      <c r="E5" s="47"/>
      <c r="F5" s="47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14.175000000000001</v>
      </c>
      <c r="B6" s="47"/>
      <c r="C6" s="47"/>
      <c r="D6" s="47"/>
      <c r="E6" s="47"/>
      <c r="F6" s="47"/>
      <c r="G6" s="12">
        <f>H55</f>
        <v>1938.5450000000001</v>
      </c>
      <c r="H6" s="13">
        <f>G6*1.45</f>
        <v>2810.8902499999999</v>
      </c>
      <c r="I6" s="14">
        <f>H6-G6</f>
        <v>872.34524999999985</v>
      </c>
      <c r="J6" s="12">
        <f>ABS(I55)</f>
        <v>0</v>
      </c>
      <c r="K6" s="14">
        <f>H6-ABS(J6)</f>
        <v>2810.8902499999999</v>
      </c>
      <c r="L6" s="2"/>
      <c r="M6" s="2"/>
      <c r="N6" s="2"/>
      <c r="O6" s="2"/>
    </row>
    <row r="7" spans="1:15" ht="15.75" customHeight="1" x14ac:dyDescent="0.25">
      <c r="A7" s="53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ht="15.75" customHeight="1" x14ac:dyDescent="0.25">
      <c r="A8" s="53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5.75" customHeight="1" x14ac:dyDescent="0.25">
      <c r="A9" s="5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ht="15.75" customHeight="1" x14ac:dyDescent="0.25">
      <c r="A10" s="5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 ht="15.75" customHeight="1" x14ac:dyDescent="0.25">
      <c r="A11" s="53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</row>
    <row r="12" spans="1:15" ht="15.75" customHeight="1" x14ac:dyDescent="0.25">
      <c r="A12" s="2"/>
      <c r="B12" s="54"/>
      <c r="C12" s="48"/>
      <c r="D12" s="48"/>
      <c r="E12" s="48"/>
      <c r="F12" s="48"/>
      <c r="G12" s="47"/>
      <c r="H12" s="47"/>
      <c r="I12" s="47"/>
      <c r="J12" s="47"/>
      <c r="K12" s="47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79" t="s">
        <v>8</v>
      </c>
      <c r="D14" s="80"/>
      <c r="E14" s="80"/>
      <c r="F14" s="80"/>
      <c r="G14" s="81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31</v>
      </c>
      <c r="B16" s="22"/>
      <c r="C16" s="22"/>
      <c r="D16" s="22"/>
      <c r="E16" s="22"/>
      <c r="F16" s="25"/>
      <c r="G16" s="24"/>
      <c r="H16" s="26"/>
      <c r="I16" s="26"/>
      <c r="J16" s="45"/>
      <c r="K16" s="72"/>
      <c r="L16" s="47"/>
      <c r="M16" s="47"/>
      <c r="N16" s="47"/>
      <c r="O16" s="47"/>
    </row>
    <row r="17" spans="1:15" ht="15.75" customHeight="1" x14ac:dyDescent="0.25">
      <c r="A17" s="1" t="s">
        <v>56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45"/>
      <c r="K17" s="72"/>
      <c r="L17" s="47"/>
      <c r="M17" s="47"/>
      <c r="N17" s="47"/>
      <c r="O17" s="47"/>
    </row>
    <row r="18" spans="1:15" ht="15.75" customHeight="1" x14ac:dyDescent="0.25">
      <c r="A18" s="1" t="s">
        <v>17</v>
      </c>
      <c r="B18" s="1"/>
      <c r="C18" s="28">
        <v>1</v>
      </c>
      <c r="D18" s="24">
        <v>15</v>
      </c>
      <c r="E18" s="25">
        <v>5</v>
      </c>
      <c r="F18" s="25"/>
      <c r="G18" s="24"/>
      <c r="H18" s="26">
        <f>C18*D18*E18</f>
        <v>75</v>
      </c>
      <c r="I18" s="26"/>
      <c r="J18" s="45"/>
      <c r="K18" s="72"/>
      <c r="L18" s="47"/>
      <c r="M18" s="47"/>
      <c r="N18" s="47"/>
      <c r="O18" s="47"/>
    </row>
    <row r="19" spans="1:15" ht="15.75" customHeight="1" x14ac:dyDescent="0.25">
      <c r="A19" s="1" t="s">
        <v>18</v>
      </c>
      <c r="B19" s="1"/>
      <c r="C19" s="28">
        <v>1</v>
      </c>
      <c r="D19" s="24">
        <v>13</v>
      </c>
      <c r="E19" s="25">
        <v>5</v>
      </c>
      <c r="F19" s="25"/>
      <c r="G19" s="24"/>
      <c r="H19" s="26">
        <f t="shared" si="0"/>
        <v>65</v>
      </c>
      <c r="I19" s="26"/>
      <c r="J19" s="45"/>
      <c r="K19" s="72"/>
      <c r="L19" s="47"/>
      <c r="M19" s="47"/>
      <c r="N19" s="47"/>
      <c r="O19" s="47"/>
    </row>
    <row r="20" spans="1:15" ht="15.75" customHeight="1" x14ac:dyDescent="0.25">
      <c r="A20" s="1" t="s">
        <v>19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2"/>
      <c r="L20" s="2"/>
      <c r="M20" s="2"/>
      <c r="N20" s="2"/>
      <c r="O20" s="2"/>
    </row>
    <row r="21" spans="1:15" ht="15.75" customHeight="1" x14ac:dyDescent="0.25">
      <c r="A21" s="29" t="s">
        <v>20</v>
      </c>
      <c r="B21" s="1"/>
      <c r="C21" s="28"/>
      <c r="D21" s="24">
        <v>1.88</v>
      </c>
      <c r="E21" s="25"/>
      <c r="F21" s="25"/>
      <c r="G21" s="24"/>
      <c r="H21" s="26">
        <f t="shared" si="1"/>
        <v>0</v>
      </c>
      <c r="I21" s="26"/>
      <c r="J21" s="27"/>
      <c r="K21" s="62"/>
      <c r="L21" s="2"/>
      <c r="M21" s="2"/>
      <c r="N21" s="2"/>
      <c r="O21" s="2"/>
    </row>
    <row r="22" spans="1:15" ht="15.75" customHeight="1" x14ac:dyDescent="0.25">
      <c r="A22" s="29" t="s">
        <v>21</v>
      </c>
      <c r="B22" s="1"/>
      <c r="C22" s="28"/>
      <c r="D22" s="24">
        <v>1.63</v>
      </c>
      <c r="E22" s="25"/>
      <c r="F22" s="25"/>
      <c r="G22" s="24"/>
      <c r="H22" s="26">
        <f t="shared" si="1"/>
        <v>0</v>
      </c>
      <c r="I22" s="26"/>
      <c r="J22" s="27"/>
      <c r="K22" s="62"/>
      <c r="L22" s="2"/>
      <c r="M22" s="2"/>
      <c r="N22" s="2"/>
      <c r="O22" s="2"/>
    </row>
    <row r="23" spans="1:15" ht="15.75" customHeight="1" x14ac:dyDescent="0.25">
      <c r="A23" s="29" t="s">
        <v>55</v>
      </c>
      <c r="B23" s="1"/>
      <c r="C23" s="28">
        <v>2</v>
      </c>
      <c r="D23" s="24">
        <v>7.5</v>
      </c>
      <c r="E23" s="25">
        <v>6</v>
      </c>
      <c r="F23" s="25"/>
      <c r="G23" s="24"/>
      <c r="H23" s="26">
        <f t="shared" ref="H23:H26" si="2">C23*D23*E23</f>
        <v>90</v>
      </c>
      <c r="I23" s="26"/>
      <c r="J23" s="27"/>
      <c r="K23" s="62"/>
      <c r="L23" s="2"/>
      <c r="M23" s="2"/>
      <c r="N23" s="2"/>
      <c r="O23" s="2"/>
    </row>
    <row r="24" spans="1:15" s="61" customFormat="1" ht="15.75" customHeight="1" x14ac:dyDescent="0.25">
      <c r="A24" s="57" t="s">
        <v>54</v>
      </c>
      <c r="B24" s="60"/>
      <c r="C24" s="28">
        <v>1</v>
      </c>
      <c r="D24" s="24">
        <v>15</v>
      </c>
      <c r="E24" s="25">
        <v>5</v>
      </c>
      <c r="F24" s="25"/>
      <c r="G24" s="24"/>
      <c r="H24" s="26">
        <f t="shared" si="2"/>
        <v>75</v>
      </c>
      <c r="I24" s="26"/>
      <c r="J24" s="45"/>
      <c r="K24" s="72"/>
      <c r="L24" s="47"/>
      <c r="M24" s="47"/>
      <c r="N24" s="47"/>
      <c r="O24" s="47"/>
    </row>
    <row r="25" spans="1:15" ht="15.75" customHeight="1" x14ac:dyDescent="0.25">
      <c r="A25" s="1"/>
      <c r="B25" s="1"/>
      <c r="C25" s="25"/>
      <c r="D25" s="24"/>
      <c r="E25" s="25"/>
      <c r="F25" s="25"/>
      <c r="G25" s="24"/>
      <c r="H25" s="26">
        <f t="shared" si="2"/>
        <v>0</v>
      </c>
      <c r="I25" s="26"/>
      <c r="J25" s="27">
        <f t="shared" ref="J25:J26" si="3">I25-H25</f>
        <v>0</v>
      </c>
      <c r="K25" s="62"/>
      <c r="L25" s="2"/>
      <c r="M25" s="2"/>
      <c r="N25" s="2"/>
      <c r="O25" s="2"/>
    </row>
    <row r="26" spans="1:15" ht="15.75" customHeight="1" x14ac:dyDescent="0.25">
      <c r="A26" s="1"/>
      <c r="B26" s="1"/>
      <c r="C26" s="25"/>
      <c r="D26" s="24"/>
      <c r="E26" s="25"/>
      <c r="F26" s="25"/>
      <c r="G26" s="24"/>
      <c r="H26" s="26">
        <f t="shared" si="2"/>
        <v>0</v>
      </c>
      <c r="I26" s="26"/>
      <c r="J26" s="27">
        <f t="shared" si="3"/>
        <v>0</v>
      </c>
      <c r="K26" s="62"/>
      <c r="L26" s="2"/>
      <c r="M26" s="2"/>
      <c r="N26" s="2"/>
      <c r="O26" s="2"/>
    </row>
    <row r="27" spans="1:15" ht="15.75" customHeight="1" x14ac:dyDescent="0.25">
      <c r="A27" s="1"/>
      <c r="B27" s="1"/>
      <c r="C27" s="1"/>
      <c r="D27" s="1"/>
      <c r="E27" s="1"/>
      <c r="F27" s="1"/>
      <c r="G27" s="1"/>
      <c r="H27" s="30">
        <f>SUM(H16:H26)</f>
        <v>335</v>
      </c>
      <c r="I27" s="30">
        <f>SUM(I16:I26)</f>
        <v>0</v>
      </c>
      <c r="J27" s="27"/>
      <c r="K27" s="62"/>
      <c r="L27" s="2"/>
      <c r="M27" s="2"/>
      <c r="N27" s="2"/>
      <c r="O27" s="2"/>
    </row>
    <row r="28" spans="1:15" ht="15.75" customHeight="1" x14ac:dyDescent="0.25">
      <c r="A28" s="22" t="s">
        <v>30</v>
      </c>
      <c r="B28" s="22"/>
      <c r="C28" s="31" t="s">
        <v>22</v>
      </c>
      <c r="D28" s="32" t="s">
        <v>23</v>
      </c>
      <c r="E28" s="32"/>
      <c r="F28" s="22"/>
      <c r="G28" s="22"/>
      <c r="H28" s="27"/>
      <c r="I28" s="27"/>
      <c r="J28" s="27"/>
      <c r="K28" s="63"/>
      <c r="L28" s="2"/>
      <c r="M28" s="2"/>
      <c r="N28" s="2"/>
      <c r="O28" s="2"/>
    </row>
    <row r="29" spans="1:15" ht="50.1" customHeight="1" x14ac:dyDescent="0.25">
      <c r="A29" s="58" t="s">
        <v>33</v>
      </c>
      <c r="B29" s="82" t="s">
        <v>52</v>
      </c>
      <c r="C29" s="36">
        <v>2.5</v>
      </c>
      <c r="D29" s="49">
        <v>325</v>
      </c>
      <c r="E29" s="24"/>
      <c r="F29" s="24"/>
      <c r="G29" s="24"/>
      <c r="H29" s="56">
        <f t="shared" ref="H29:H46" si="4">C29*D29</f>
        <v>812.5</v>
      </c>
      <c r="I29" s="26"/>
      <c r="J29" s="45"/>
      <c r="K29" s="46"/>
      <c r="L29" s="47"/>
      <c r="M29" s="47"/>
      <c r="N29" s="47"/>
      <c r="O29" s="47"/>
    </row>
    <row r="30" spans="1:15" ht="39.950000000000003" customHeight="1" x14ac:dyDescent="0.25">
      <c r="A30" s="59" t="s">
        <v>34</v>
      </c>
      <c r="B30" s="83" t="s">
        <v>53</v>
      </c>
      <c r="C30" s="36">
        <v>3</v>
      </c>
      <c r="D30" s="49">
        <v>4</v>
      </c>
      <c r="E30" s="24"/>
      <c r="F30" s="24"/>
      <c r="G30" s="24"/>
      <c r="H30" s="56">
        <f t="shared" si="4"/>
        <v>12</v>
      </c>
      <c r="I30" s="26"/>
      <c r="J30" s="45"/>
      <c r="K30" s="46"/>
      <c r="L30" s="47"/>
      <c r="M30" s="47"/>
      <c r="N30" s="47"/>
      <c r="O30" s="47"/>
    </row>
    <row r="31" spans="1:15" ht="39.950000000000003" customHeight="1" x14ac:dyDescent="0.25">
      <c r="A31" s="59" t="s">
        <v>35</v>
      </c>
      <c r="B31" s="50"/>
      <c r="C31" s="36">
        <v>2</v>
      </c>
      <c r="D31" s="49">
        <v>1.2</v>
      </c>
      <c r="E31" s="24"/>
      <c r="F31" s="24"/>
      <c r="G31" s="24"/>
      <c r="H31" s="56">
        <f t="shared" si="4"/>
        <v>2.4</v>
      </c>
      <c r="I31" s="26"/>
      <c r="J31" s="45"/>
      <c r="K31" s="46"/>
      <c r="L31" s="47"/>
      <c r="M31" s="47"/>
      <c r="N31" s="47"/>
      <c r="O31" s="47"/>
    </row>
    <row r="32" spans="1:15" ht="39.950000000000003" customHeight="1" x14ac:dyDescent="0.25">
      <c r="A32" s="59" t="s">
        <v>36</v>
      </c>
      <c r="B32" s="50"/>
      <c r="C32" s="36">
        <v>2</v>
      </c>
      <c r="D32" s="49">
        <v>8.5</v>
      </c>
      <c r="E32" s="24"/>
      <c r="F32" s="24"/>
      <c r="G32" s="24"/>
      <c r="H32" s="56">
        <f t="shared" si="4"/>
        <v>17</v>
      </c>
      <c r="I32" s="26"/>
      <c r="J32" s="45"/>
      <c r="K32" s="46"/>
      <c r="L32" s="47"/>
      <c r="M32" s="47"/>
      <c r="N32" s="47"/>
      <c r="O32" s="47"/>
    </row>
    <row r="33" spans="1:15" ht="39.950000000000003" customHeight="1" x14ac:dyDescent="0.25">
      <c r="A33" s="59" t="s">
        <v>37</v>
      </c>
      <c r="B33" s="50"/>
      <c r="C33" s="33">
        <v>2</v>
      </c>
      <c r="D33" s="34">
        <v>1</v>
      </c>
      <c r="E33" s="24"/>
      <c r="F33" s="24"/>
      <c r="G33" s="24"/>
      <c r="H33" s="56">
        <f t="shared" si="4"/>
        <v>2</v>
      </c>
      <c r="I33" s="26"/>
      <c r="J33" s="45"/>
      <c r="K33" s="46"/>
      <c r="L33" s="47"/>
      <c r="M33" s="47"/>
      <c r="N33" s="47"/>
      <c r="O33" s="47"/>
    </row>
    <row r="34" spans="1:15" ht="29.25" customHeight="1" x14ac:dyDescent="0.25">
      <c r="A34" s="59" t="s">
        <v>38</v>
      </c>
      <c r="B34" s="52"/>
      <c r="C34" s="36">
        <v>1</v>
      </c>
      <c r="D34" s="37">
        <v>10.1</v>
      </c>
      <c r="E34" s="24"/>
      <c r="F34" s="24"/>
      <c r="G34" s="24"/>
      <c r="H34" s="56">
        <f t="shared" si="4"/>
        <v>10.1</v>
      </c>
      <c r="I34" s="26"/>
      <c r="J34" s="27"/>
      <c r="K34" s="35"/>
      <c r="L34" s="2"/>
      <c r="M34" s="2"/>
      <c r="N34" s="2"/>
      <c r="O34" s="2"/>
    </row>
    <row r="35" spans="1:15" ht="39.75" customHeight="1" x14ac:dyDescent="0.25">
      <c r="A35" s="58" t="s">
        <v>39</v>
      </c>
      <c r="B35" s="51"/>
      <c r="C35" s="36">
        <v>3</v>
      </c>
      <c r="D35" s="37">
        <v>5</v>
      </c>
      <c r="E35" s="24"/>
      <c r="F35" s="24"/>
      <c r="G35" s="24"/>
      <c r="H35" s="56">
        <f t="shared" si="4"/>
        <v>15</v>
      </c>
      <c r="I35" s="26"/>
      <c r="J35" s="27">
        <f t="shared" ref="J35:J46" si="5">I35-H35</f>
        <v>-15</v>
      </c>
      <c r="K35" s="35"/>
      <c r="L35" s="2"/>
      <c r="M35" s="2"/>
      <c r="N35" s="2"/>
      <c r="O35" s="2"/>
    </row>
    <row r="36" spans="1:15" ht="31.5" customHeight="1" x14ac:dyDescent="0.25">
      <c r="A36" s="59" t="s">
        <v>40</v>
      </c>
      <c r="B36" s="51"/>
      <c r="C36" s="36">
        <v>5</v>
      </c>
      <c r="D36" s="37">
        <v>0.65</v>
      </c>
      <c r="E36" s="24"/>
      <c r="F36" s="24"/>
      <c r="G36" s="24"/>
      <c r="H36" s="56">
        <f t="shared" si="4"/>
        <v>3.25</v>
      </c>
      <c r="I36" s="26"/>
      <c r="J36" s="27">
        <f t="shared" si="5"/>
        <v>-3.25</v>
      </c>
      <c r="K36" s="35"/>
      <c r="L36" s="2"/>
      <c r="M36" s="2"/>
      <c r="N36" s="2"/>
      <c r="O36" s="2"/>
    </row>
    <row r="37" spans="1:15" ht="25.5" customHeight="1" x14ac:dyDescent="0.25">
      <c r="A37" s="59" t="s">
        <v>41</v>
      </c>
      <c r="B37" s="51" t="s">
        <v>42</v>
      </c>
      <c r="C37" s="38">
        <v>1</v>
      </c>
      <c r="D37" s="34">
        <v>17.25</v>
      </c>
      <c r="E37" s="24"/>
      <c r="F37" s="24"/>
      <c r="G37" s="24"/>
      <c r="H37" s="56">
        <f t="shared" si="4"/>
        <v>17.25</v>
      </c>
      <c r="I37" s="26"/>
      <c r="J37" s="27">
        <f t="shared" si="5"/>
        <v>-17.25</v>
      </c>
      <c r="K37" s="35"/>
      <c r="L37" s="2"/>
      <c r="M37" s="2"/>
      <c r="N37" s="2"/>
      <c r="O37" s="2"/>
    </row>
    <row r="38" spans="1:15" ht="25.5" customHeight="1" x14ac:dyDescent="0.25">
      <c r="A38" s="59" t="s">
        <v>32</v>
      </c>
      <c r="B38" s="50"/>
      <c r="C38" s="38">
        <v>3</v>
      </c>
      <c r="D38" s="37">
        <v>0.25</v>
      </c>
      <c r="E38" s="24"/>
      <c r="F38" s="24"/>
      <c r="G38" s="24"/>
      <c r="H38" s="56">
        <f t="shared" si="4"/>
        <v>0.75</v>
      </c>
      <c r="I38" s="26"/>
      <c r="J38" s="45"/>
      <c r="K38" s="46"/>
      <c r="L38" s="47"/>
      <c r="M38" s="47"/>
      <c r="N38" s="47"/>
      <c r="O38" s="47"/>
    </row>
    <row r="39" spans="1:15" ht="25.5" customHeight="1" x14ac:dyDescent="0.25">
      <c r="A39" s="59" t="s">
        <v>43</v>
      </c>
      <c r="B39" s="50"/>
      <c r="C39" s="38">
        <v>3.75</v>
      </c>
      <c r="D39" s="39">
        <v>24.5</v>
      </c>
      <c r="E39" s="24"/>
      <c r="F39" s="24"/>
      <c r="G39" s="24"/>
      <c r="H39" s="56">
        <f t="shared" si="4"/>
        <v>91.875</v>
      </c>
      <c r="I39" s="26"/>
      <c r="J39" s="45"/>
      <c r="K39" s="46"/>
      <c r="L39" s="47"/>
      <c r="M39" s="47"/>
      <c r="N39" s="47"/>
      <c r="O39" s="47"/>
    </row>
    <row r="40" spans="1:15" ht="25.5" customHeight="1" x14ac:dyDescent="0.25">
      <c r="A40" s="57" t="s">
        <v>44</v>
      </c>
      <c r="B40" s="50"/>
      <c r="C40" s="38">
        <v>1</v>
      </c>
      <c r="D40" s="39">
        <v>19</v>
      </c>
      <c r="E40" s="24"/>
      <c r="F40" s="24"/>
      <c r="G40" s="24"/>
      <c r="H40" s="26">
        <f t="shared" si="4"/>
        <v>19</v>
      </c>
      <c r="I40" s="26"/>
      <c r="J40" s="45"/>
      <c r="K40" s="46"/>
      <c r="L40" s="47"/>
      <c r="M40" s="47"/>
      <c r="N40" s="47"/>
      <c r="O40" s="47"/>
    </row>
    <row r="41" spans="1:15" ht="25.5" customHeight="1" x14ac:dyDescent="0.25">
      <c r="A41" s="57" t="s">
        <v>45</v>
      </c>
      <c r="B41" s="50"/>
      <c r="C41" s="38">
        <v>7</v>
      </c>
      <c r="D41" s="39">
        <v>8</v>
      </c>
      <c r="E41" s="24"/>
      <c r="F41" s="24"/>
      <c r="G41" s="24"/>
      <c r="H41" s="26">
        <f t="shared" si="4"/>
        <v>56</v>
      </c>
      <c r="I41" s="26"/>
      <c r="J41" s="45"/>
      <c r="K41" s="46"/>
      <c r="L41" s="47"/>
      <c r="M41" s="47"/>
      <c r="N41" s="47"/>
      <c r="O41" s="47"/>
    </row>
    <row r="42" spans="1:15" ht="38.25" customHeight="1" x14ac:dyDescent="0.25">
      <c r="A42" s="57" t="s">
        <v>46</v>
      </c>
      <c r="B42" s="50"/>
      <c r="C42" s="38">
        <v>1</v>
      </c>
      <c r="D42" s="39">
        <v>26.5</v>
      </c>
      <c r="E42" s="24"/>
      <c r="F42" s="24"/>
      <c r="G42" s="24"/>
      <c r="H42" s="26">
        <f t="shared" si="4"/>
        <v>26.5</v>
      </c>
      <c r="I42" s="26"/>
      <c r="J42" s="45"/>
      <c r="K42" s="46"/>
      <c r="L42" s="47"/>
      <c r="M42" s="47"/>
      <c r="N42" s="47"/>
      <c r="O42" s="47"/>
    </row>
    <row r="43" spans="1:15" ht="25.5" customHeight="1" x14ac:dyDescent="0.25">
      <c r="A43" s="57"/>
      <c r="B43" s="50"/>
      <c r="C43" s="38"/>
      <c r="D43" s="39"/>
      <c r="E43" s="24"/>
      <c r="F43" s="24"/>
      <c r="G43" s="24"/>
      <c r="H43" s="26">
        <f t="shared" si="4"/>
        <v>0</v>
      </c>
      <c r="I43" s="26"/>
      <c r="J43" s="45"/>
      <c r="K43" s="46"/>
      <c r="L43" s="47"/>
      <c r="M43" s="47"/>
      <c r="N43" s="47"/>
      <c r="O43" s="47"/>
    </row>
    <row r="44" spans="1:15" ht="25.5" customHeight="1" x14ac:dyDescent="0.25">
      <c r="A44" s="57"/>
      <c r="B44" s="50"/>
      <c r="C44" s="38"/>
      <c r="D44" s="39"/>
      <c r="E44" s="24"/>
      <c r="F44" s="24"/>
      <c r="G44" s="24"/>
      <c r="H44" s="26">
        <f t="shared" si="4"/>
        <v>0</v>
      </c>
      <c r="I44" s="26"/>
      <c r="J44" s="45"/>
      <c r="K44" s="46"/>
      <c r="L44" s="47"/>
      <c r="M44" s="47"/>
      <c r="N44" s="47"/>
      <c r="O44" s="47"/>
    </row>
    <row r="45" spans="1:15" ht="25.5" customHeight="1" x14ac:dyDescent="0.25">
      <c r="A45" s="57"/>
      <c r="B45" s="50"/>
      <c r="C45" s="38"/>
      <c r="D45" s="39"/>
      <c r="E45" s="24"/>
      <c r="F45" s="24"/>
      <c r="G45" s="24"/>
      <c r="H45" s="26">
        <f t="shared" si="4"/>
        <v>0</v>
      </c>
      <c r="I45" s="26"/>
      <c r="J45" s="45"/>
      <c r="K45" s="46"/>
      <c r="L45" s="47"/>
      <c r="M45" s="47"/>
      <c r="N45" s="47"/>
      <c r="O45" s="47"/>
    </row>
    <row r="46" spans="1:15" ht="15.75" customHeight="1" x14ac:dyDescent="0.25">
      <c r="A46" s="22"/>
      <c r="B46" s="51"/>
      <c r="C46" s="38"/>
      <c r="D46" s="39"/>
      <c r="E46" s="24"/>
      <c r="F46" s="24"/>
      <c r="G46" s="24"/>
      <c r="H46" s="26">
        <f t="shared" si="4"/>
        <v>0</v>
      </c>
      <c r="I46" s="26"/>
      <c r="J46" s="27">
        <f t="shared" si="5"/>
        <v>0</v>
      </c>
      <c r="K46" s="35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40">
        <f>SUM(H29:H46)</f>
        <v>1085.625</v>
      </c>
      <c r="I47" s="40">
        <f>SUM(I29:I46)</f>
        <v>0</v>
      </c>
      <c r="J47" s="1"/>
      <c r="K47" s="35"/>
      <c r="L47" s="2"/>
      <c r="M47" s="2"/>
      <c r="N47" s="2"/>
      <c r="O47" s="2"/>
    </row>
    <row r="48" spans="1:15" ht="15.75" customHeight="1" x14ac:dyDescent="0.25">
      <c r="A48" s="1"/>
      <c r="B48" s="1"/>
      <c r="C48" s="1"/>
      <c r="D48" s="1"/>
      <c r="E48" s="1"/>
      <c r="F48" s="1"/>
      <c r="G48" s="1"/>
      <c r="H48" s="27"/>
      <c r="I48" s="27"/>
      <c r="J48" s="1"/>
      <c r="K48" s="35"/>
      <c r="L48" s="2"/>
      <c r="M48" s="2"/>
      <c r="N48" s="2"/>
      <c r="O48" s="2"/>
    </row>
    <row r="49" spans="1:15" ht="15.75" customHeight="1" x14ac:dyDescent="0.25">
      <c r="A49" s="22" t="s">
        <v>24</v>
      </c>
      <c r="B49" s="22"/>
      <c r="C49" s="31" t="s">
        <v>25</v>
      </c>
      <c r="D49" s="32" t="s">
        <v>14</v>
      </c>
      <c r="E49" s="32" t="s">
        <v>26</v>
      </c>
      <c r="F49" s="32" t="s">
        <v>15</v>
      </c>
      <c r="G49" s="1"/>
      <c r="H49" s="27"/>
      <c r="I49" s="27"/>
      <c r="J49" s="1"/>
      <c r="K49" s="35"/>
      <c r="L49" s="2"/>
      <c r="M49" s="2"/>
      <c r="N49" s="2"/>
      <c r="O49" s="2"/>
    </row>
    <row r="50" spans="1:15" ht="15.75" customHeight="1" x14ac:dyDescent="0.25">
      <c r="A50" s="1"/>
      <c r="B50" s="1"/>
      <c r="C50" s="36">
        <v>332</v>
      </c>
      <c r="D50" s="24">
        <v>3.9</v>
      </c>
      <c r="E50" s="24">
        <v>0.04</v>
      </c>
      <c r="F50" s="36">
        <v>10</v>
      </c>
      <c r="G50" s="24"/>
      <c r="H50" s="26">
        <f t="shared" ref="H50:H51" si="6">C50*D50*E50*F50</f>
        <v>517.92000000000007</v>
      </c>
      <c r="I50" s="26"/>
      <c r="J50" s="27">
        <f t="shared" ref="J50:J51" si="7">I50-H50</f>
        <v>-517.92000000000007</v>
      </c>
      <c r="K50" s="35"/>
      <c r="L50" s="2"/>
      <c r="M50" s="2"/>
      <c r="N50" s="2"/>
      <c r="O50" s="2"/>
    </row>
    <row r="51" spans="1:15" ht="15.75" customHeight="1" x14ac:dyDescent="0.25">
      <c r="A51" s="1" t="s">
        <v>27</v>
      </c>
      <c r="B51" s="1"/>
      <c r="C51" s="36"/>
      <c r="D51" s="41"/>
      <c r="E51" s="41"/>
      <c r="F51" s="36"/>
      <c r="G51" s="24"/>
      <c r="H51" s="26">
        <f t="shared" si="6"/>
        <v>0</v>
      </c>
      <c r="I51" s="26"/>
      <c r="J51" s="27">
        <f t="shared" si="7"/>
        <v>0</v>
      </c>
      <c r="K51" s="35"/>
      <c r="L51" s="2"/>
      <c r="M51" s="2"/>
      <c r="N51" s="2"/>
      <c r="O51" s="2"/>
    </row>
    <row r="52" spans="1:15" ht="15.75" customHeight="1" x14ac:dyDescent="0.25">
      <c r="A52" s="1"/>
      <c r="B52" s="1"/>
      <c r="C52" s="1"/>
      <c r="D52" s="1"/>
      <c r="E52" s="1"/>
      <c r="F52" s="1"/>
      <c r="G52" s="1"/>
      <c r="H52" s="40">
        <f t="shared" ref="H52:I52" si="8">SUM(H50:H51)</f>
        <v>517.92000000000007</v>
      </c>
      <c r="I52" s="40">
        <f t="shared" si="8"/>
        <v>0</v>
      </c>
      <c r="J52" s="1"/>
      <c r="K52" s="35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27"/>
      <c r="I53" s="27"/>
      <c r="J53" s="1"/>
      <c r="K53" s="35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27"/>
      <c r="I54" s="27"/>
      <c r="J54" s="1"/>
      <c r="K54" s="35"/>
      <c r="L54" s="2"/>
      <c r="M54" s="2"/>
      <c r="N54" s="2"/>
      <c r="O54" s="2"/>
    </row>
    <row r="55" spans="1:15" ht="15.75" customHeight="1" x14ac:dyDescent="0.3">
      <c r="A55" s="42" t="s">
        <v>28</v>
      </c>
      <c r="B55" s="42"/>
      <c r="C55" s="42"/>
      <c r="D55" s="42"/>
      <c r="E55" s="42"/>
      <c r="F55" s="42"/>
      <c r="G55" s="42"/>
      <c r="H55" s="43">
        <f>SUM(H52,H47,H27)</f>
        <v>1938.5450000000001</v>
      </c>
      <c r="I55" s="43">
        <f>SUM(I52,I47,I27)</f>
        <v>0</v>
      </c>
      <c r="J55" s="42"/>
      <c r="K55" s="2"/>
      <c r="L55" s="2"/>
      <c r="M55" s="2"/>
      <c r="N55" s="2"/>
    </row>
    <row r="56" spans="1:15" ht="15.75" customHeight="1" x14ac:dyDescent="0.25">
      <c r="A56" s="64"/>
      <c r="B56" s="65"/>
      <c r="C56" s="65"/>
      <c r="D56" s="65"/>
      <c r="E56" s="65"/>
      <c r="F56" s="65"/>
      <c r="G56" s="65"/>
      <c r="H56" s="65"/>
      <c r="I56" s="65"/>
      <c r="J56" s="65"/>
      <c r="K56" s="66"/>
      <c r="L56" s="2"/>
      <c r="M56" s="2"/>
      <c r="N56" s="2"/>
    </row>
    <row r="57" spans="1:15" ht="22.5" customHeight="1" x14ac:dyDescent="0.25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2"/>
      <c r="M57" s="2"/>
      <c r="N57" s="2"/>
    </row>
    <row r="58" spans="1:15" ht="22.5" customHeight="1" x14ac:dyDescent="0.25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2"/>
      <c r="M58" s="2"/>
      <c r="N58" s="2"/>
    </row>
    <row r="59" spans="1:15" ht="22.5" customHeight="1" x14ac:dyDescent="0.25">
      <c r="A59" s="70"/>
      <c r="B59" s="71"/>
      <c r="C59" s="71"/>
      <c r="D59" s="71"/>
      <c r="E59" s="71"/>
      <c r="F59" s="71"/>
      <c r="G59" s="71"/>
      <c r="H59" s="71"/>
      <c r="I59" s="71"/>
      <c r="J59" s="71"/>
      <c r="K59" s="72"/>
      <c r="L59" s="2"/>
      <c r="M59" s="2"/>
      <c r="N59" s="2"/>
    </row>
    <row r="60" spans="1:15" ht="15.75" customHeight="1" x14ac:dyDescent="0.2"/>
    <row r="61" spans="1:15" ht="15.75" customHeight="1" x14ac:dyDescent="0.2">
      <c r="B61" s="44"/>
    </row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6">
    <mergeCell ref="A56:K59"/>
    <mergeCell ref="A1:J1"/>
    <mergeCell ref="G4:I4"/>
    <mergeCell ref="J4:K4"/>
    <mergeCell ref="C14:G14"/>
    <mergeCell ref="K16:K28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FRUTAS Y VERDURAS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2021-09-09T19:27:40Z</dcterms:modified>
</cp:coreProperties>
</file>