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46F37409-4DFC-4BFD-BE9F-CDF42CD082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ORTON" sheetId="8" r:id="rId1"/>
  </sheets>
  <calcPr calcId="191029"/>
</workbook>
</file>

<file path=xl/calcChain.xml><?xml version="1.0" encoding="utf-8"?>
<calcChain xmlns="http://schemas.openxmlformats.org/spreadsheetml/2006/main">
  <c r="H45" i="8" l="1"/>
  <c r="H46" i="8"/>
  <c r="H47" i="8"/>
  <c r="H48" i="8"/>
  <c r="H49" i="8"/>
  <c r="H50" i="8"/>
  <c r="H51" i="8"/>
  <c r="H52" i="8"/>
  <c r="H53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I59" i="8" l="1"/>
  <c r="H58" i="8"/>
  <c r="J58" i="8" s="1"/>
  <c r="H57" i="8"/>
  <c r="J57" i="8" s="1"/>
  <c r="I54" i="8"/>
  <c r="J53" i="8"/>
  <c r="J52" i="8"/>
  <c r="J51" i="8"/>
  <c r="J50" i="8"/>
  <c r="J49" i="8"/>
  <c r="J48" i="8"/>
  <c r="J47" i="8"/>
  <c r="H22" i="8"/>
  <c r="I20" i="8"/>
  <c r="H19" i="8"/>
  <c r="J19" i="8" s="1"/>
  <c r="H18" i="8"/>
  <c r="H17" i="8"/>
  <c r="J17" i="8" s="1"/>
  <c r="H16" i="8"/>
  <c r="J16" i="8" s="1"/>
  <c r="H15" i="8"/>
  <c r="H14" i="8"/>
  <c r="J14" i="8" s="1"/>
  <c r="H13" i="8"/>
  <c r="H12" i="8"/>
  <c r="H54" i="8" l="1"/>
  <c r="J12" i="8"/>
  <c r="H20" i="8"/>
  <c r="J22" i="8"/>
  <c r="I62" i="8"/>
  <c r="J6" i="8" s="1"/>
  <c r="H59" i="8"/>
  <c r="H62" i="8" l="1"/>
  <c r="G6" i="8" s="1"/>
  <c r="H6" i="8" s="1"/>
  <c r="I6" i="8" l="1"/>
  <c r="K6" i="8"/>
  <c r="A4" i="8"/>
</calcChain>
</file>

<file path=xl/sharedStrings.xml><?xml version="1.0" encoding="utf-8"?>
<sst xmlns="http://schemas.openxmlformats.org/spreadsheetml/2006/main" count="64" uniqueCount="62">
  <si>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</si>
  <si>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</si>
  <si>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</si>
  <si>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</si>
  <si>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</si>
  <si>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</si>
  <si>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</si>
  <si>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</si>
  <si>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</si>
  <si>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</si>
  <si>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</si>
  <si>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</si>
  <si>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</si>
  <si>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</si>
  <si>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</si>
  <si>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</si>
  <si>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</si>
  <si>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</si>
  <si>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</si>
  <si>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</si>
  <si>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</si>
  <si>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</si>
  <si>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</si>
  <si>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</si>
  <si>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</si>
  <si>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</si>
  <si>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</si>
  <si>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</si>
  <si>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</si>
  <si>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</si>
  <si>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u</t>
  </si>
  <si>
    <t>Ç</t>
  </si>
  <si>
    <t>GL THINNER CORRIENTE</t>
  </si>
  <si>
    <t>DISCO DE 4 1/2</t>
  </si>
  <si>
    <t>LB ELECTRODO 3/32</t>
  </si>
  <si>
    <t>GL ANTICORROSIVO 2000</t>
  </si>
  <si>
    <t>BROCHA DE 3 PLG</t>
  </si>
  <si>
    <t>MANO DE OBRA FABRICACION</t>
  </si>
  <si>
    <t>DISCO DE 9</t>
  </si>
  <si>
    <t>GL PINTURA anticorrosivo industrial 4000 gris</t>
  </si>
  <si>
    <t>visita</t>
  </si>
  <si>
    <t>viaticos</t>
  </si>
  <si>
    <t>disco de esmerilar de de 4 1/2plg</t>
  </si>
  <si>
    <t>lija de agua 120</t>
  </si>
  <si>
    <t>broca de concreto de 3/8plg</t>
  </si>
  <si>
    <t>masilla jetbond</t>
  </si>
  <si>
    <t>CAÑO NEGRO MECÁNICO LISO 2 PLG (1.50 MM) 6 M
CODIGO 12327711</t>
  </si>
  <si>
    <t>TUBO ESTRUCTURAL CUADRADO 1 PLG CHAPA 16 (1.50 MM) 6 M. CODIGO 1053101</t>
  </si>
  <si>
    <t>POLÍN C 6X2 PLG X 6 M CHAPA 14 (1.80 MM)
CODIGO 10766412</t>
  </si>
  <si>
    <t>LB WIPE</t>
  </si>
  <si>
    <t>YARDAS TELA CICLON 12.5X72" 2.515MM. SKU# 14352</t>
  </si>
  <si>
    <t xml:space="preserve">ZARANDA GALVANIZADA 4X4X36PLG
CODIGO 9083005 </t>
  </si>
  <si>
    <t>teja romana</t>
  </si>
  <si>
    <t xml:space="preserve">
TORNILLO WAFER 8X1/2 GOLOSO PUNTA BROCA</t>
  </si>
  <si>
    <t>AG - HIERRO REDONDO CORRUGADO 3/8 PULG X 6 METROS GRADO 40</t>
  </si>
  <si>
    <t xml:space="preserve">
AG - HIERRO REDONDO LISO 1/4 PULG</t>
  </si>
  <si>
    <t xml:space="preserve"> ANGULO 1/8X2 PULG (3.17MM)</t>
  </si>
  <si>
    <t>REPARACION DE PORTON DE RECEPCION DE 4.40M LARGO X 4 M ALTO</t>
  </si>
  <si>
    <t>SACO DE ARENA</t>
  </si>
  <si>
    <t>SACO DE CEMENTO</t>
  </si>
  <si>
    <t>consultar diemensiones según muestra</t>
  </si>
  <si>
    <t>hospedaje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</si>
</sst>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8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2"/>
      <color rgb="FF1F497D"/>
      <name val="Calibri"/>
      <family val="2"/>
    </font>
    <font>
      <sz val="12"/>
      <color theme="1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5">
    <xf numFmtId="0" fontId="0" fillId="0" borderId="0"/>
    <xf numFmtId="0" fontId="13" fillId="0" borderId="28"/>
    <xf numFmtId="44" fontId="13" fillId="0" borderId="28" applyFont="0" applyFill="0" applyBorder="0" applyAlignment="0" applyProtection="0"/>
    <xf numFmtId="0" fontId="3" fillId="0" borderId="28"/>
    <xf numFmtId="44" fontId="3" fillId="0" borderId="28" applyFont="0" applyFill="0" applyBorder="0" applyAlignment="0" applyProtection="0"/>
    <xf numFmtId="0" fontId="2" fillId="0" borderId="28"/>
    <xf numFmtId="43" fontId="2" fillId="0" borderId="28" applyFont="0" applyFill="0" applyBorder="0" applyAlignment="0" applyProtection="0"/>
    <xf numFmtId="44" fontId="2" fillId="0" borderId="28" applyFont="0" applyFill="0" applyBorder="0" applyAlignment="0" applyProtection="0"/>
    <xf numFmtId="0" fontId="16" fillId="0" borderId="28"/>
    <xf numFmtId="44" fontId="13" fillId="0" borderId="28" applyFont="0" applyFill="0" applyBorder="0" applyAlignment="0" applyProtection="0"/>
    <xf numFmtId="0" fontId="1" fillId="0" borderId="28"/>
    <xf numFmtId="44" fontId="1" fillId="0" borderId="28" applyFont="0" applyFill="0" applyBorder="0" applyAlignment="0" applyProtection="0"/>
    <xf numFmtId="0" fontId="1" fillId="0" borderId="28"/>
    <xf numFmtId="43" fontId="1" fillId="0" borderId="28" applyFont="0" applyFill="0" applyBorder="0" applyAlignment="0" applyProtection="0"/>
    <xf numFmtId="44" fontId="1" fillId="0" borderId="28" applyFont="0" applyFill="0" applyBorder="0" applyAlignment="0" applyProtection="0"/>
  </cellStyleXfs>
  <cellXfs count="98">
    <xf numFmtId="0" fontId="0" fillId="0" borderId="0" xfId="0" applyFont="1" applyAlignment="1"/>
    <xf numFmtId="0" fontId="5" fillId="2" borderId="4" xfId="0" applyFont="1" applyFill="1" applyBorder="1"/>
    <xf numFmtId="0" fontId="5" fillId="3" borderId="4" xfId="0" applyFont="1" applyFill="1" applyBorder="1"/>
    <xf numFmtId="0" fontId="6" fillId="4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6" fillId="3" borderId="4" xfId="0" applyFont="1" applyFill="1" applyBorder="1"/>
    <xf numFmtId="165" fontId="5" fillId="7" borderId="11" xfId="0" applyNumberFormat="1" applyFont="1" applyFill="1" applyBorder="1"/>
    <xf numFmtId="165" fontId="7" fillId="7" borderId="12" xfId="0" applyNumberFormat="1" applyFont="1" applyFill="1" applyBorder="1" applyAlignment="1"/>
    <xf numFmtId="165" fontId="5" fillId="7" borderId="13" xfId="0" applyNumberFormat="1" applyFont="1" applyFill="1" applyBorder="1"/>
    <xf numFmtId="166" fontId="5" fillId="3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6" fillId="2" borderId="4" xfId="0" applyFont="1" applyFill="1" applyBorder="1"/>
    <xf numFmtId="0" fontId="7" fillId="11" borderId="18" xfId="0" applyFont="1" applyFill="1" applyBorder="1"/>
    <xf numFmtId="165" fontId="5" fillId="11" borderId="18" xfId="0" applyNumberFormat="1" applyFont="1" applyFill="1" applyBorder="1"/>
    <xf numFmtId="0" fontId="5" fillId="11" borderId="18" xfId="0" applyFont="1" applyFill="1" applyBorder="1"/>
    <xf numFmtId="165" fontId="5" fillId="3" borderId="18" xfId="0" applyNumberFormat="1" applyFont="1" applyFill="1" applyBorder="1"/>
    <xf numFmtId="165" fontId="5" fillId="2" borderId="4" xfId="0" applyNumberFormat="1" applyFont="1" applyFill="1" applyBorder="1"/>
    <xf numFmtId="0" fontId="7" fillId="11" borderId="18" xfId="0" applyFont="1" applyFill="1" applyBorder="1" applyAlignment="1"/>
    <xf numFmtId="0" fontId="5" fillId="2" borderId="4" xfId="0" applyFont="1" applyFill="1" applyBorder="1" applyAlignment="1">
      <alignment wrapText="1"/>
    </xf>
    <xf numFmtId="165" fontId="5" fillId="8" borderId="4" xfId="0" applyNumberFormat="1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/>
    </xf>
    <xf numFmtId="167" fontId="7" fillId="11" borderId="18" xfId="0" applyNumberFormat="1" applyFont="1" applyFill="1" applyBorder="1" applyAlignment="1"/>
    <xf numFmtId="0" fontId="6" fillId="10" borderId="4" xfId="0" applyFont="1" applyFill="1" applyBorder="1" applyAlignment="1">
      <alignment horizontal="center" vertical="center" textRotation="255"/>
    </xf>
    <xf numFmtId="0" fontId="7" fillId="2" borderId="4" xfId="0" applyFont="1" applyFill="1" applyBorder="1" applyAlignment="1">
      <alignment wrapText="1"/>
    </xf>
    <xf numFmtId="0" fontId="7" fillId="11" borderId="18" xfId="0" applyFont="1" applyFill="1" applyBorder="1" applyAlignment="1">
      <alignment horizontal="center" vertical="center"/>
    </xf>
    <xf numFmtId="165" fontId="7" fillId="11" borderId="18" xfId="0" applyNumberFormat="1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165" fontId="5" fillId="12" borderId="4" xfId="0" applyNumberFormat="1" applyFont="1" applyFill="1" applyBorder="1"/>
    <xf numFmtId="165" fontId="7" fillId="11" borderId="18" xfId="0" applyNumberFormat="1" applyFont="1" applyFill="1" applyBorder="1" applyAlignment="1"/>
    <xf numFmtId="0" fontId="10" fillId="13" borderId="4" xfId="0" applyFont="1" applyFill="1" applyBorder="1"/>
    <xf numFmtId="165" fontId="10" fillId="13" borderId="4" xfId="0" applyNumberFormat="1" applyFont="1" applyFill="1" applyBorder="1"/>
    <xf numFmtId="0" fontId="5" fillId="0" borderId="0" xfId="0" applyFont="1" applyAlignment="1">
      <alignment horizontal="center" vertical="center"/>
    </xf>
    <xf numFmtId="14" fontId="7" fillId="3" borderId="4" xfId="0" applyNumberFormat="1" applyFont="1" applyFill="1" applyBorder="1" applyAlignment="1">
      <alignment horizontal="right"/>
    </xf>
    <xf numFmtId="0" fontId="7" fillId="2" borderId="28" xfId="0" applyFont="1" applyFill="1" applyBorder="1" applyAlignment="1"/>
    <xf numFmtId="165" fontId="5" fillId="2" borderId="28" xfId="0" applyNumberFormat="1" applyFont="1" applyFill="1" applyBorder="1"/>
    <xf numFmtId="0" fontId="6" fillId="10" borderId="28" xfId="0" applyFont="1" applyFill="1" applyBorder="1" applyAlignment="1">
      <alignment horizontal="center" vertical="center" textRotation="255"/>
    </xf>
    <xf numFmtId="0" fontId="5" fillId="3" borderId="28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167" fontId="7" fillId="11" borderId="18" xfId="0" applyNumberFormat="1" applyFont="1" applyFill="1" applyBorder="1" applyAlignment="1">
      <alignment vertical="center"/>
    </xf>
    <xf numFmtId="0" fontId="12" fillId="11" borderId="18" xfId="0" applyFont="1" applyFill="1" applyBorder="1" applyAlignment="1">
      <alignment horizontal="center"/>
    </xf>
    <xf numFmtId="0" fontId="13" fillId="15" borderId="28" xfId="1" applyFill="1" applyAlignment="1">
      <alignment horizontal="center" vertical="center" wrapText="1"/>
    </xf>
    <xf numFmtId="0" fontId="13" fillId="15" borderId="28" xfId="1" applyFill="1" applyAlignment="1">
      <alignment vertical="center" wrapText="1"/>
    </xf>
    <xf numFmtId="0" fontId="0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/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/>
    <xf numFmtId="0" fontId="7" fillId="2" borderId="4" xfId="0" applyFont="1" applyFill="1" applyBorder="1" applyAlignment="1"/>
    <xf numFmtId="0" fontId="7" fillId="2" borderId="28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7" fillId="2" borderId="28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0" fillId="0" borderId="0" xfId="0" applyFont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5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8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6" fillId="10" borderId="17" xfId="0" applyFont="1" applyFill="1" applyBorder="1" applyAlignment="1">
      <alignment horizontal="center" vertical="center" textRotation="255"/>
    </xf>
    <xf numFmtId="0" fontId="4" fillId="0" borderId="19" xfId="0" applyFont="1" applyBorder="1"/>
    <xf numFmtId="0" fontId="4" fillId="0" borderId="20" xfId="0" applyFont="1" applyBorder="1"/>
  </cellXfs>
  <cellStyles count="15">
    <cellStyle name="Millares 2" xfId="6" xr:uid="{E15A8799-E2AC-4D89-9AEB-671FC5174B18}"/>
    <cellStyle name="Millares 2 2" xfId="13" xr:uid="{58ED02D8-9C79-4C03-8E88-67DBA97B6FBB}"/>
    <cellStyle name="Moneda 2" xfId="4" xr:uid="{1312EFF1-845C-4A4D-AB2A-46C9DA45B827}"/>
    <cellStyle name="Moneda 2 2" xfId="7" xr:uid="{AEB3D9BB-7416-410C-BAE6-82E224ACF962}"/>
    <cellStyle name="Moneda 2 2 2" xfId="14" xr:uid="{C3A19DB9-7271-4CB5-8001-9ED039E97400}"/>
    <cellStyle name="Moneda 2 3" xfId="11" xr:uid="{58839AD6-2E50-48BA-A899-CC7B938304B6}"/>
    <cellStyle name="Moneda 3" xfId="2" xr:uid="{6C09C13A-A474-472B-BF1B-CC95EF4FF2B4}"/>
    <cellStyle name="Moneda 3 2" xfId="9" xr:uid="{630CC2C5-9734-422E-81CA-4EEFB9304965}"/>
    <cellStyle name="Normal" xfId="0" builtinId="0"/>
    <cellStyle name="Normal 2" xfId="3" xr:uid="{A619713F-B883-4175-8EEC-829B4C08A644}"/>
    <cellStyle name="Normal 2 2" xfId="5" xr:uid="{BA7D4BBD-F2C2-4E98-8389-A427628F09FF}"/>
    <cellStyle name="Normal 2 2 2" xfId="12" xr:uid="{3AFDC373-CA2F-42FC-99C3-0D14AAB643B0}"/>
    <cellStyle name="Normal 2 3" xfId="10" xr:uid="{0C82B5B3-8476-4DDE-9A80-C53530523C77}"/>
    <cellStyle name="Normal 3" xfId="1" xr:uid="{3A6D8005-9949-45C2-A01A-AD352BD447E1}"/>
    <cellStyle name="Normal 4" xfId="8" xr:uid="{520FFBA0-D8D1-4B1D-9084-0B9199E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BAAE223-508C-47E7-A49B-677A8C467C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6" name="image2.png" descr="Recorte de pantalla">
          <a:extLst>
            <a:ext uri="{FF2B5EF4-FFF2-40B4-BE49-F238E27FC236}">
              <a16:creationId xmlns:a16="http://schemas.microsoft.com/office/drawing/2014/main" id="{070E0198-C131-45E9-B6B2-3BC3A9B2C6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20401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7150" cy="0"/>
    <xdr:pic>
      <xdr:nvPicPr>
        <xdr:cNvPr id="29" name="image2.png" descr="Recorte de pantalla">
          <a:extLst>
            <a:ext uri="{FF2B5EF4-FFF2-40B4-BE49-F238E27FC236}">
              <a16:creationId xmlns:a16="http://schemas.microsoft.com/office/drawing/2014/main" id="{8FB94B98-4463-4C36-BF79-E17E5B0D33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1236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7150" cy="0"/>
    <xdr:pic>
      <xdr:nvPicPr>
        <xdr:cNvPr id="30" name="image2.png" descr="Recorte de pantalla">
          <a:extLst>
            <a:ext uri="{FF2B5EF4-FFF2-40B4-BE49-F238E27FC236}">
              <a16:creationId xmlns:a16="http://schemas.microsoft.com/office/drawing/2014/main" id="{62BE7F0B-0D41-43AA-959D-FF502C01F9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25137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EA2B-E330-44FF-BD98-0FEFC488AE5A}">
  <dimension ref="A1:O1015"/>
  <sheetViews>
    <sheetView tabSelected="1" topLeftCell="A4" zoomScale="91" zoomScaleNormal="91" workbookViewId="0">
      <selection activeCell="C33" sqref="C33"/>
    </sheetView>
  </sheetViews>
  <sheetFormatPr baseColWidth="10" defaultColWidth="11.21875" defaultRowHeight="15" customHeight="1" x14ac:dyDescent="0.2"/>
  <cols>
    <col min="1" max="1" width="49.77734375" style="61" customWidth="1"/>
    <col min="2" max="2" width="33" style="61" customWidth="1"/>
    <col min="3" max="6" width="11.21875" style="61" customWidth="1"/>
    <col min="7" max="7" width="14" style="61" customWidth="1"/>
    <col min="8" max="8" width="15.109375" style="61" customWidth="1"/>
    <col min="9" max="9" width="17.77734375" style="61" customWidth="1"/>
    <col min="10" max="10" width="21.44140625" style="61" customWidth="1"/>
    <col min="11" max="11" width="21.88671875" style="61" customWidth="1"/>
    <col min="12" max="16384" width="11.21875" style="61"/>
  </cols>
  <sheetData>
    <row r="1" spans="1:15" ht="36.75" customHeight="1" x14ac:dyDescent="0.25">
      <c r="A1" s="86" t="s">
        <v>57</v>
      </c>
      <c r="B1" s="87"/>
      <c r="C1" s="87"/>
      <c r="D1" s="87"/>
      <c r="E1" s="87"/>
      <c r="F1" s="87"/>
      <c r="G1" s="87"/>
      <c r="H1" s="87"/>
      <c r="I1" s="87"/>
      <c r="J1" s="88"/>
      <c r="K1" s="1"/>
      <c r="L1" s="2"/>
    </row>
    <row r="2" spans="1:15" ht="15.75" customHeight="1" x14ac:dyDescent="0.25">
      <c r="A2" s="2" t="s">
        <v>31</v>
      </c>
      <c r="B2" s="2"/>
      <c r="C2" s="64"/>
      <c r="D2" s="68"/>
      <c r="E2" s="69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66"/>
      <c r="D3" s="67"/>
      <c r="E3" s="69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2151.8145</v>
      </c>
      <c r="B4" s="47"/>
      <c r="C4" s="65"/>
      <c r="D4" s="68"/>
      <c r="E4" s="69"/>
      <c r="F4" s="2"/>
      <c r="G4" s="89" t="s">
        <v>1</v>
      </c>
      <c r="H4" s="90"/>
      <c r="I4" s="91"/>
      <c r="J4" s="89" t="s">
        <v>2</v>
      </c>
      <c r="K4" s="91"/>
      <c r="L4" s="2"/>
      <c r="M4" s="2"/>
      <c r="N4" s="2"/>
      <c r="O4" s="2"/>
    </row>
    <row r="5" spans="1:15" ht="15.75" customHeight="1" x14ac:dyDescent="0.25">
      <c r="A5" s="5" t="s">
        <v>30</v>
      </c>
      <c r="B5" s="47"/>
      <c r="C5" s="64"/>
      <c r="D5" s="68"/>
      <c r="E5" s="69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47"/>
      <c r="C6" s="64"/>
      <c r="D6" s="70"/>
      <c r="E6" s="71"/>
      <c r="F6" s="12"/>
      <c r="G6" s="13">
        <f>H62</f>
        <v>1484.01</v>
      </c>
      <c r="H6" s="14">
        <f>G6*1.45</f>
        <v>2151.8145</v>
      </c>
      <c r="I6" s="15">
        <f>H6-G6</f>
        <v>667.80449999999996</v>
      </c>
      <c r="J6" s="13">
        <f>ABS(I62)</f>
        <v>0</v>
      </c>
      <c r="K6" s="15">
        <f>H6-ABS(J6)</f>
        <v>2151.8145</v>
      </c>
      <c r="L6" s="2"/>
      <c r="M6" s="2"/>
      <c r="N6" s="2"/>
      <c r="O6" s="2"/>
    </row>
    <row r="7" spans="1:15" ht="15.75" customHeight="1" x14ac:dyDescent="0.25">
      <c r="A7" s="2"/>
      <c r="B7" s="62"/>
      <c r="C7" s="64"/>
      <c r="D7" s="68"/>
      <c r="E7" s="69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2"/>
      <c r="C8" s="63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2" t="s">
        <v>8</v>
      </c>
      <c r="D9" s="93"/>
      <c r="E9" s="93"/>
      <c r="F9" s="93"/>
      <c r="G9" s="94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37</v>
      </c>
      <c r="B11" s="23"/>
      <c r="C11" s="23"/>
      <c r="D11" s="23"/>
      <c r="E11" s="23"/>
      <c r="F11" s="23"/>
      <c r="G11" s="23"/>
      <c r="H11" s="1"/>
      <c r="I11" s="1"/>
      <c r="J11" s="1"/>
      <c r="K11" s="95"/>
      <c r="L11" s="2"/>
      <c r="M11" s="2"/>
      <c r="N11" s="2"/>
      <c r="O11" s="2"/>
    </row>
    <row r="12" spans="1:15" ht="15.75" customHeight="1" x14ac:dyDescent="0.25">
      <c r="A12" s="1" t="s">
        <v>40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6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>
        <v>2</v>
      </c>
      <c r="D13" s="25">
        <v>15</v>
      </c>
      <c r="E13" s="29">
        <v>5</v>
      </c>
      <c r="F13" s="26"/>
      <c r="G13" s="25"/>
      <c r="H13" s="27">
        <f t="shared" si="0"/>
        <v>150</v>
      </c>
      <c r="I13" s="27"/>
      <c r="J13" s="28"/>
      <c r="K13" s="96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>
        <v>1</v>
      </c>
      <c r="D14" s="25">
        <v>13</v>
      </c>
      <c r="E14" s="29">
        <v>5</v>
      </c>
      <c r="F14" s="26"/>
      <c r="G14" s="25"/>
      <c r="H14" s="27">
        <f t="shared" si="0"/>
        <v>65</v>
      </c>
      <c r="I14" s="27"/>
      <c r="J14" s="28">
        <f>I14-H14</f>
        <v>-65</v>
      </c>
      <c r="K14" s="96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6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6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6"/>
      <c r="L17" s="2"/>
      <c r="M17" s="2"/>
      <c r="N17" s="2"/>
      <c r="O17" s="2"/>
    </row>
    <row r="18" spans="1:15" ht="15.75" customHeight="1" x14ac:dyDescent="0.25">
      <c r="A18" s="30" t="s">
        <v>41</v>
      </c>
      <c r="B18" s="1"/>
      <c r="C18" s="26">
        <v>3</v>
      </c>
      <c r="D18" s="25">
        <v>7.5</v>
      </c>
      <c r="E18" s="26">
        <v>5</v>
      </c>
      <c r="F18" s="26"/>
      <c r="G18" s="25"/>
      <c r="H18" s="27">
        <f t="shared" ref="H18:H19" si="3">C18*D18*E18</f>
        <v>112.5</v>
      </c>
      <c r="I18" s="27"/>
      <c r="J18" s="28"/>
      <c r="K18" s="96"/>
      <c r="L18" s="2"/>
      <c r="M18" s="2"/>
      <c r="N18" s="2"/>
      <c r="O18" s="2"/>
    </row>
    <row r="19" spans="1:15" ht="15.75" customHeight="1" x14ac:dyDescent="0.25">
      <c r="A19" s="1" t="s">
        <v>61</v>
      </c>
      <c r="B19" s="1"/>
      <c r="C19" s="26">
        <v>1</v>
      </c>
      <c r="D19" s="25">
        <v>15</v>
      </c>
      <c r="E19" s="26">
        <v>5</v>
      </c>
      <c r="F19" s="26"/>
      <c r="G19" s="25"/>
      <c r="H19" s="27">
        <f t="shared" si="3"/>
        <v>75</v>
      </c>
      <c r="I19" s="27"/>
      <c r="J19" s="28">
        <f t="shared" ref="J19" si="4">I19-H19</f>
        <v>-75</v>
      </c>
      <c r="K19" s="96"/>
      <c r="L19" s="2"/>
      <c r="M19" s="2"/>
      <c r="N19" s="2"/>
      <c r="O19" s="2"/>
    </row>
    <row r="20" spans="1:15" ht="15.75" customHeight="1" x14ac:dyDescent="0.25">
      <c r="A20" s="1"/>
      <c r="B20" s="1"/>
      <c r="C20" s="1"/>
      <c r="D20" s="1"/>
      <c r="E20" s="1"/>
      <c r="F20" s="1"/>
      <c r="G20" s="1"/>
      <c r="H20" s="31">
        <f>SUM(H12:H19)</f>
        <v>402.5</v>
      </c>
      <c r="I20" s="31">
        <f>SUM(I12:I19)</f>
        <v>0</v>
      </c>
      <c r="J20" s="28"/>
      <c r="K20" s="96"/>
      <c r="L20" s="2"/>
      <c r="M20" s="2"/>
      <c r="N20" s="2"/>
      <c r="O20" s="2"/>
    </row>
    <row r="21" spans="1:15" ht="15.75" customHeight="1" x14ac:dyDescent="0.25">
      <c r="A21" s="23" t="s">
        <v>22</v>
      </c>
      <c r="B21" s="23"/>
      <c r="C21" s="32" t="s">
        <v>23</v>
      </c>
      <c r="D21" s="33" t="s">
        <v>24</v>
      </c>
      <c r="E21" s="33"/>
      <c r="F21" s="23"/>
      <c r="G21" s="23"/>
      <c r="H21" s="28"/>
      <c r="I21" s="28"/>
      <c r="J21" s="28"/>
      <c r="K21" s="97"/>
      <c r="L21" s="2"/>
      <c r="M21" s="2"/>
      <c r="N21" s="2"/>
      <c r="O21" s="2"/>
    </row>
    <row r="22" spans="1:15" ht="33" customHeight="1" x14ac:dyDescent="0.25">
      <c r="A22" s="37" t="s">
        <v>33</v>
      </c>
      <c r="B22" s="55"/>
      <c r="C22" s="34">
        <v>10</v>
      </c>
      <c r="D22" s="35">
        <v>1.55</v>
      </c>
      <c r="E22" s="25"/>
      <c r="F22" s="25"/>
      <c r="G22" s="25"/>
      <c r="H22" s="27">
        <f>C22*D22</f>
        <v>15.5</v>
      </c>
      <c r="I22" s="27"/>
      <c r="J22" s="28">
        <f>I22-H22</f>
        <v>-15.5</v>
      </c>
      <c r="K22" s="36"/>
      <c r="L22" s="2"/>
      <c r="M22" s="2"/>
      <c r="N22" s="2"/>
      <c r="O22" s="2"/>
    </row>
    <row r="23" spans="1:15" s="74" customFormat="1" ht="33" customHeight="1" x14ac:dyDescent="0.25">
      <c r="A23" s="37" t="s">
        <v>38</v>
      </c>
      <c r="B23" s="54"/>
      <c r="C23" s="34">
        <v>1</v>
      </c>
      <c r="D23" s="35">
        <v>3.1</v>
      </c>
      <c r="E23" s="25"/>
      <c r="F23" s="25"/>
      <c r="G23" s="25"/>
      <c r="H23" s="27">
        <f t="shared" ref="H23:H53" si="5">C23*D23</f>
        <v>3.1</v>
      </c>
      <c r="I23" s="27"/>
      <c r="J23" s="49"/>
      <c r="K23" s="50"/>
      <c r="L23" s="51"/>
      <c r="M23" s="51"/>
      <c r="N23" s="51"/>
      <c r="O23" s="51"/>
    </row>
    <row r="24" spans="1:15" ht="15.75" customHeight="1" x14ac:dyDescent="0.25">
      <c r="A24" s="72" t="s">
        <v>34</v>
      </c>
      <c r="B24" s="54"/>
      <c r="C24" s="34">
        <v>15</v>
      </c>
      <c r="D24" s="35">
        <v>1.1499999999999999</v>
      </c>
      <c r="E24" s="25"/>
      <c r="F24" s="25"/>
      <c r="G24" s="25"/>
      <c r="H24" s="27">
        <f t="shared" si="5"/>
        <v>17.25</v>
      </c>
      <c r="I24" s="27"/>
      <c r="J24" s="49"/>
      <c r="K24" s="50"/>
      <c r="L24" s="51"/>
      <c r="M24" s="51"/>
      <c r="N24" s="51"/>
      <c r="O24" s="51"/>
    </row>
    <row r="25" spans="1:15" s="74" customFormat="1" ht="15.75" customHeight="1" x14ac:dyDescent="0.25">
      <c r="A25" s="60" t="s">
        <v>49</v>
      </c>
      <c r="B25" s="59"/>
      <c r="C25" s="34">
        <v>5</v>
      </c>
      <c r="D25" s="35">
        <v>0.65</v>
      </c>
      <c r="E25" s="25"/>
      <c r="F25" s="25"/>
      <c r="G25" s="25"/>
      <c r="H25" s="27">
        <f t="shared" si="5"/>
        <v>3.25</v>
      </c>
      <c r="I25" s="27"/>
      <c r="J25" s="49"/>
      <c r="K25" s="50"/>
      <c r="L25" s="51"/>
      <c r="M25" s="51"/>
      <c r="N25" s="51"/>
      <c r="O25" s="51"/>
    </row>
    <row r="26" spans="1:15" ht="15.75" customHeight="1" x14ac:dyDescent="0.25">
      <c r="A26" s="48" t="s">
        <v>39</v>
      </c>
      <c r="B26" s="56"/>
      <c r="C26" s="34">
        <v>2</v>
      </c>
      <c r="D26" s="35">
        <v>40</v>
      </c>
      <c r="E26" s="25"/>
      <c r="F26" s="25"/>
      <c r="G26" s="25"/>
      <c r="H26" s="27">
        <f t="shared" si="5"/>
        <v>80</v>
      </c>
      <c r="I26" s="27"/>
      <c r="J26" s="49"/>
      <c r="K26" s="50"/>
      <c r="L26" s="51"/>
      <c r="M26" s="51"/>
      <c r="N26" s="51"/>
      <c r="O26" s="51"/>
    </row>
    <row r="27" spans="1:15" ht="15.75" customHeight="1" x14ac:dyDescent="0.25">
      <c r="A27" s="48" t="s">
        <v>35</v>
      </c>
      <c r="B27" s="56"/>
      <c r="C27" s="34">
        <v>1</v>
      </c>
      <c r="D27" s="35">
        <v>18.899999999999999</v>
      </c>
      <c r="E27" s="25"/>
      <c r="F27" s="25"/>
      <c r="G27" s="25"/>
      <c r="H27" s="27">
        <f t="shared" si="5"/>
        <v>18.899999999999999</v>
      </c>
      <c r="I27" s="27"/>
      <c r="J27" s="49"/>
      <c r="K27" s="50"/>
      <c r="L27" s="51"/>
      <c r="M27" s="51"/>
      <c r="N27" s="51"/>
      <c r="O27" s="51"/>
    </row>
    <row r="28" spans="1:15" ht="35.25" customHeight="1" x14ac:dyDescent="0.25">
      <c r="A28" s="73" t="s">
        <v>32</v>
      </c>
      <c r="B28" s="56"/>
      <c r="C28" s="34">
        <v>3</v>
      </c>
      <c r="D28" s="35">
        <v>5</v>
      </c>
      <c r="E28" s="25"/>
      <c r="F28" s="25"/>
      <c r="G28" s="25"/>
      <c r="H28" s="27">
        <f t="shared" si="5"/>
        <v>15</v>
      </c>
      <c r="I28" s="27"/>
      <c r="J28" s="49"/>
      <c r="K28" s="50"/>
      <c r="L28" s="51"/>
      <c r="M28" s="51"/>
      <c r="N28" s="51"/>
      <c r="O28" s="51"/>
    </row>
    <row r="29" spans="1:15" ht="36.75" customHeight="1" x14ac:dyDescent="0.25">
      <c r="A29" s="73" t="s">
        <v>36</v>
      </c>
      <c r="B29" s="56"/>
      <c r="C29" s="34">
        <v>2</v>
      </c>
      <c r="D29" s="35">
        <v>1</v>
      </c>
      <c r="E29" s="25"/>
      <c r="F29" s="25"/>
      <c r="G29" s="25"/>
      <c r="H29" s="27">
        <f t="shared" si="5"/>
        <v>2</v>
      </c>
      <c r="I29" s="27"/>
      <c r="J29" s="49"/>
      <c r="K29" s="50"/>
      <c r="L29" s="51"/>
      <c r="M29" s="51"/>
      <c r="N29" s="51"/>
      <c r="O29" s="51"/>
    </row>
    <row r="30" spans="1:15" ht="43.5" customHeight="1" x14ac:dyDescent="0.25">
      <c r="A30" s="73" t="s">
        <v>46</v>
      </c>
      <c r="B30" s="56"/>
      <c r="C30" s="34">
        <v>4</v>
      </c>
      <c r="D30" s="35">
        <v>25.5</v>
      </c>
      <c r="E30" s="25"/>
      <c r="F30" s="25"/>
      <c r="G30" s="25"/>
      <c r="H30" s="27">
        <f t="shared" si="5"/>
        <v>102</v>
      </c>
      <c r="I30" s="27"/>
      <c r="J30" s="49"/>
      <c r="K30" s="50"/>
      <c r="L30" s="51"/>
      <c r="M30" s="51"/>
      <c r="N30" s="51"/>
      <c r="O30" s="51"/>
    </row>
    <row r="31" spans="1:15" s="75" customFormat="1" ht="43.5" customHeight="1" x14ac:dyDescent="0.25">
      <c r="A31" s="73" t="s">
        <v>47</v>
      </c>
      <c r="B31" s="56"/>
      <c r="C31" s="34">
        <v>5</v>
      </c>
      <c r="D31" s="35">
        <v>12.75</v>
      </c>
      <c r="E31" s="25"/>
      <c r="F31" s="25"/>
      <c r="G31" s="25"/>
      <c r="H31" s="27">
        <f t="shared" si="5"/>
        <v>63.75</v>
      </c>
      <c r="I31" s="27"/>
      <c r="J31" s="49"/>
      <c r="K31" s="50"/>
      <c r="L31" s="51"/>
      <c r="M31" s="51"/>
      <c r="N31" s="51"/>
      <c r="O31" s="51"/>
    </row>
    <row r="32" spans="1:15" ht="43.5" customHeight="1" x14ac:dyDescent="0.25">
      <c r="A32" s="73" t="s">
        <v>48</v>
      </c>
      <c r="B32" s="56"/>
      <c r="C32" s="34">
        <v>8</v>
      </c>
      <c r="D32" s="35">
        <v>41</v>
      </c>
      <c r="E32" s="25"/>
      <c r="F32" s="25"/>
      <c r="G32" s="25"/>
      <c r="H32" s="27">
        <f t="shared" si="5"/>
        <v>328</v>
      </c>
      <c r="I32" s="27"/>
      <c r="J32" s="49"/>
      <c r="K32" s="50"/>
      <c r="L32" s="51"/>
      <c r="M32" s="51"/>
      <c r="N32" s="51"/>
      <c r="O32" s="51"/>
    </row>
    <row r="33" spans="1:15" ht="39.75" customHeight="1" x14ac:dyDescent="0.25">
      <c r="A33" s="73" t="s">
        <v>42</v>
      </c>
      <c r="B33" s="56"/>
      <c r="C33" s="34">
        <v>1</v>
      </c>
      <c r="D33" s="35">
        <v>3.05</v>
      </c>
      <c r="E33" s="25"/>
      <c r="F33" s="25"/>
      <c r="G33" s="25"/>
      <c r="H33" s="27">
        <f t="shared" si="5"/>
        <v>3.05</v>
      </c>
      <c r="I33" s="27"/>
      <c r="J33" s="49"/>
      <c r="K33" s="50"/>
      <c r="L33" s="51"/>
      <c r="M33" s="51"/>
      <c r="N33" s="51"/>
      <c r="O33" s="51"/>
    </row>
    <row r="34" spans="1:15" ht="49.5" customHeight="1" x14ac:dyDescent="0.25">
      <c r="A34" s="76" t="s">
        <v>43</v>
      </c>
      <c r="B34" s="56"/>
      <c r="C34" s="38">
        <v>4</v>
      </c>
      <c r="D34" s="57">
        <v>1.25</v>
      </c>
      <c r="E34" s="25"/>
      <c r="F34" s="25"/>
      <c r="G34" s="25"/>
      <c r="H34" s="27">
        <f t="shared" si="5"/>
        <v>5</v>
      </c>
      <c r="I34" s="27"/>
      <c r="J34" s="49"/>
      <c r="K34" s="50"/>
      <c r="L34" s="51"/>
      <c r="M34" s="51"/>
      <c r="N34" s="51"/>
      <c r="O34" s="51"/>
    </row>
    <row r="35" spans="1:15" ht="33" customHeight="1" x14ac:dyDescent="0.25">
      <c r="A35" s="73" t="s">
        <v>50</v>
      </c>
      <c r="B35" s="56"/>
      <c r="C35" s="34">
        <v>15</v>
      </c>
      <c r="D35" s="35">
        <v>4.5</v>
      </c>
      <c r="E35" s="25"/>
      <c r="F35" s="25"/>
      <c r="G35" s="25"/>
      <c r="H35" s="27">
        <f t="shared" si="5"/>
        <v>67.5</v>
      </c>
      <c r="I35" s="27"/>
      <c r="J35" s="49"/>
      <c r="K35" s="50"/>
      <c r="L35" s="51"/>
      <c r="M35" s="51"/>
      <c r="N35" s="51"/>
      <c r="O35" s="51"/>
    </row>
    <row r="36" spans="1:15" ht="42" customHeight="1" x14ac:dyDescent="0.25">
      <c r="A36" s="76" t="s">
        <v>51</v>
      </c>
      <c r="B36" s="56"/>
      <c r="C36" s="38">
        <v>28</v>
      </c>
      <c r="D36" s="57">
        <v>4.25</v>
      </c>
      <c r="E36" s="25"/>
      <c r="F36" s="25"/>
      <c r="G36" s="25"/>
      <c r="H36" s="27">
        <f t="shared" si="5"/>
        <v>119</v>
      </c>
      <c r="I36" s="27"/>
      <c r="J36" s="49"/>
      <c r="K36" s="50"/>
      <c r="L36" s="51"/>
      <c r="M36" s="51"/>
      <c r="N36" s="51"/>
      <c r="O36" s="51"/>
    </row>
    <row r="37" spans="1:15" s="75" customFormat="1" ht="47.25" customHeight="1" x14ac:dyDescent="0.25">
      <c r="A37" s="76" t="s">
        <v>54</v>
      </c>
      <c r="B37" s="56"/>
      <c r="C37" s="38">
        <v>1</v>
      </c>
      <c r="D37" s="57">
        <v>4.0999999999999996</v>
      </c>
      <c r="E37" s="25"/>
      <c r="F37" s="25"/>
      <c r="G37" s="25"/>
      <c r="H37" s="27">
        <f t="shared" si="5"/>
        <v>4.0999999999999996</v>
      </c>
      <c r="I37" s="27"/>
      <c r="J37" s="49"/>
      <c r="K37" s="50"/>
      <c r="L37" s="51"/>
      <c r="M37" s="51"/>
      <c r="N37" s="51"/>
      <c r="O37" s="51"/>
    </row>
    <row r="38" spans="1:15" ht="30" customHeight="1" x14ac:dyDescent="0.25">
      <c r="A38" s="48" t="s">
        <v>44</v>
      </c>
      <c r="B38" s="56"/>
      <c r="C38" s="58">
        <v>1</v>
      </c>
      <c r="D38" s="35">
        <v>5.4</v>
      </c>
      <c r="E38" s="25"/>
      <c r="F38" s="25"/>
      <c r="G38" s="25"/>
      <c r="H38" s="27">
        <f t="shared" si="5"/>
        <v>5.4</v>
      </c>
      <c r="I38" s="27"/>
      <c r="J38" s="49"/>
      <c r="K38" s="50"/>
      <c r="L38" s="51"/>
      <c r="M38" s="51"/>
      <c r="N38" s="51"/>
      <c r="O38" s="51"/>
    </row>
    <row r="39" spans="1:15" ht="32.25" customHeight="1" x14ac:dyDescent="0.25">
      <c r="A39" s="73" t="s">
        <v>55</v>
      </c>
      <c r="B39" s="56"/>
      <c r="C39" s="34">
        <v>15</v>
      </c>
      <c r="D39" s="35">
        <v>1.95</v>
      </c>
      <c r="E39" s="25"/>
      <c r="F39" s="25"/>
      <c r="G39" s="25"/>
      <c r="H39" s="27">
        <f t="shared" si="5"/>
        <v>29.25</v>
      </c>
      <c r="I39" s="27"/>
      <c r="J39" s="49"/>
      <c r="K39" s="50"/>
      <c r="L39" s="51"/>
      <c r="M39" s="51"/>
      <c r="N39" s="51"/>
      <c r="O39" s="51"/>
    </row>
    <row r="40" spans="1:15" ht="21.75" customHeight="1" x14ac:dyDescent="0.25">
      <c r="A40" s="48"/>
      <c r="B40" s="56"/>
      <c r="C40" s="34"/>
      <c r="D40" s="35"/>
      <c r="E40" s="25"/>
      <c r="F40" s="25"/>
      <c r="G40" s="25"/>
      <c r="H40" s="27">
        <f t="shared" si="5"/>
        <v>0</v>
      </c>
      <c r="I40" s="27"/>
      <c r="J40" s="49"/>
      <c r="K40" s="50"/>
      <c r="L40" s="51"/>
      <c r="M40" s="51"/>
      <c r="N40" s="51"/>
      <c r="O40" s="51"/>
    </row>
    <row r="41" spans="1:15" ht="21" customHeight="1" x14ac:dyDescent="0.25">
      <c r="A41" s="48" t="s">
        <v>45</v>
      </c>
      <c r="B41" s="56"/>
      <c r="C41" s="34">
        <v>1</v>
      </c>
      <c r="D41" s="35">
        <v>7.6</v>
      </c>
      <c r="E41" s="25"/>
      <c r="F41" s="25"/>
      <c r="G41" s="25"/>
      <c r="H41" s="27">
        <f t="shared" si="5"/>
        <v>7.6</v>
      </c>
      <c r="I41" s="27"/>
      <c r="J41" s="49"/>
      <c r="K41" s="50"/>
      <c r="L41" s="51"/>
      <c r="M41" s="51"/>
      <c r="N41" s="51"/>
      <c r="O41" s="51"/>
    </row>
    <row r="42" spans="1:15" ht="27" customHeight="1" x14ac:dyDescent="0.25">
      <c r="A42" s="48" t="s">
        <v>52</v>
      </c>
      <c r="B42" s="56" t="s">
        <v>60</v>
      </c>
      <c r="C42" s="34">
        <v>10</v>
      </c>
      <c r="D42" s="35">
        <v>0.85</v>
      </c>
      <c r="E42" s="25"/>
      <c r="F42" s="25"/>
      <c r="G42" s="25"/>
      <c r="H42" s="27">
        <f t="shared" si="5"/>
        <v>8.5</v>
      </c>
      <c r="I42" s="27"/>
      <c r="J42" s="49"/>
      <c r="K42" s="50"/>
      <c r="L42" s="51"/>
      <c r="M42" s="51"/>
      <c r="N42" s="51"/>
      <c r="O42" s="51"/>
    </row>
    <row r="43" spans="1:15" ht="39" customHeight="1" x14ac:dyDescent="0.25">
      <c r="A43" s="48" t="s">
        <v>53</v>
      </c>
      <c r="B43" s="53"/>
      <c r="C43" s="38">
        <v>400</v>
      </c>
      <c r="D43" s="39">
        <v>0.02</v>
      </c>
      <c r="E43" s="25"/>
      <c r="F43" s="25"/>
      <c r="G43" s="25"/>
      <c r="H43" s="27">
        <f t="shared" si="5"/>
        <v>8</v>
      </c>
      <c r="I43" s="27"/>
      <c r="J43" s="28"/>
      <c r="K43" s="36"/>
      <c r="L43" s="2"/>
      <c r="M43" s="2"/>
      <c r="N43" s="2"/>
      <c r="O43" s="2"/>
    </row>
    <row r="44" spans="1:15" ht="33" customHeight="1" x14ac:dyDescent="0.25">
      <c r="A44" s="37" t="s">
        <v>56</v>
      </c>
      <c r="B44" s="53"/>
      <c r="C44" s="38">
        <v>2</v>
      </c>
      <c r="D44" s="39">
        <v>23.9</v>
      </c>
      <c r="E44" s="25"/>
      <c r="F44" s="25"/>
      <c r="G44" s="25"/>
      <c r="H44" s="27">
        <f t="shared" si="5"/>
        <v>47.8</v>
      </c>
      <c r="I44" s="27"/>
      <c r="J44" s="28"/>
      <c r="K44" s="36"/>
      <c r="L44" s="2"/>
      <c r="M44" s="2"/>
      <c r="N44" s="2"/>
      <c r="O44" s="2"/>
    </row>
    <row r="45" spans="1:15" ht="15.75" customHeight="1" x14ac:dyDescent="0.25">
      <c r="A45" s="48" t="s">
        <v>58</v>
      </c>
      <c r="B45" s="56"/>
      <c r="C45" s="34">
        <v>1</v>
      </c>
      <c r="D45" s="35">
        <v>2.95</v>
      </c>
      <c r="E45" s="25"/>
      <c r="F45" s="25"/>
      <c r="G45" s="25"/>
      <c r="H45" s="27">
        <f>C45*D45</f>
        <v>2.95</v>
      </c>
      <c r="I45" s="27"/>
      <c r="J45" s="28"/>
      <c r="K45" s="36"/>
      <c r="L45" s="2"/>
      <c r="M45" s="2"/>
      <c r="N45" s="2"/>
      <c r="O45" s="2"/>
    </row>
    <row r="46" spans="1:15" ht="15.75" customHeight="1" x14ac:dyDescent="0.25">
      <c r="A46" s="37" t="s">
        <v>59</v>
      </c>
      <c r="B46" s="53"/>
      <c r="C46" s="38">
        <v>1</v>
      </c>
      <c r="D46" s="39">
        <v>8.5299999999999994</v>
      </c>
      <c r="E46" s="25"/>
      <c r="F46" s="25"/>
      <c r="G46" s="25"/>
      <c r="H46" s="27">
        <f t="shared" si="5"/>
        <v>8.5299999999999994</v>
      </c>
      <c r="I46" s="27"/>
      <c r="J46" s="28"/>
      <c r="K46" s="36"/>
      <c r="L46" s="2"/>
      <c r="M46" s="2"/>
      <c r="N46" s="2"/>
      <c r="O46" s="2"/>
    </row>
    <row r="47" spans="1:15" ht="15.75" customHeight="1" x14ac:dyDescent="0.25">
      <c r="A47" s="37"/>
      <c r="B47" s="53"/>
      <c r="C47" s="38"/>
      <c r="D47" s="39"/>
      <c r="E47" s="25"/>
      <c r="F47" s="25"/>
      <c r="G47" s="25"/>
      <c r="H47" s="27">
        <f t="shared" si="5"/>
        <v>0</v>
      </c>
      <c r="I47" s="27"/>
      <c r="J47" s="28">
        <f t="shared" ref="J47:J53" si="6">I47-H47</f>
        <v>0</v>
      </c>
      <c r="K47" s="36"/>
      <c r="L47" s="2"/>
      <c r="M47" s="2"/>
      <c r="N47" s="2"/>
      <c r="O47" s="2"/>
    </row>
    <row r="48" spans="1:15" ht="15.75" customHeight="1" x14ac:dyDescent="0.25">
      <c r="A48" s="37"/>
      <c r="B48" s="52"/>
      <c r="C48" s="38"/>
      <c r="D48" s="39"/>
      <c r="E48" s="25"/>
      <c r="F48" s="25"/>
      <c r="G48" s="25"/>
      <c r="H48" s="27">
        <f t="shared" si="5"/>
        <v>0</v>
      </c>
      <c r="I48" s="27"/>
      <c r="J48" s="28">
        <f t="shared" si="6"/>
        <v>0</v>
      </c>
      <c r="K48" s="36"/>
      <c r="L48" s="2"/>
      <c r="M48" s="2"/>
      <c r="N48" s="2"/>
      <c r="O48" s="2"/>
    </row>
    <row r="49" spans="1:15" ht="15.75" customHeight="1" x14ac:dyDescent="0.25">
      <c r="A49" s="37"/>
      <c r="B49" s="52"/>
      <c r="C49" s="38"/>
      <c r="D49" s="39"/>
      <c r="E49" s="25"/>
      <c r="F49" s="25"/>
      <c r="G49" s="25"/>
      <c r="H49" s="27">
        <f t="shared" si="5"/>
        <v>0</v>
      </c>
      <c r="I49" s="27"/>
      <c r="J49" s="28">
        <f t="shared" si="6"/>
        <v>0</v>
      </c>
      <c r="K49" s="36"/>
      <c r="L49" s="2"/>
      <c r="M49" s="2"/>
      <c r="N49" s="2"/>
      <c r="O49" s="2"/>
    </row>
    <row r="50" spans="1:15" ht="15.75" customHeight="1" x14ac:dyDescent="0.25">
      <c r="A50" s="30"/>
      <c r="B50" s="52"/>
      <c r="C50" s="40"/>
      <c r="D50" s="41"/>
      <c r="E50" s="25"/>
      <c r="F50" s="25"/>
      <c r="G50" s="25"/>
      <c r="H50" s="27">
        <f t="shared" si="5"/>
        <v>0</v>
      </c>
      <c r="I50" s="27"/>
      <c r="J50" s="28">
        <f t="shared" si="6"/>
        <v>0</v>
      </c>
      <c r="K50" s="36"/>
      <c r="L50" s="2"/>
      <c r="M50" s="2"/>
      <c r="N50" s="2"/>
      <c r="O50" s="2"/>
    </row>
    <row r="51" spans="1:15" ht="15.75" customHeight="1" x14ac:dyDescent="0.25">
      <c r="A51" s="30"/>
      <c r="B51" s="52"/>
      <c r="C51" s="40"/>
      <c r="D51" s="41"/>
      <c r="E51" s="25"/>
      <c r="F51" s="25"/>
      <c r="G51" s="25"/>
      <c r="H51" s="27">
        <f t="shared" si="5"/>
        <v>0</v>
      </c>
      <c r="I51" s="27"/>
      <c r="J51" s="28">
        <f t="shared" si="6"/>
        <v>0</v>
      </c>
      <c r="K51" s="36"/>
      <c r="L51" s="2"/>
      <c r="M51" s="2"/>
      <c r="N51" s="2"/>
      <c r="O51" s="2"/>
    </row>
    <row r="52" spans="1:15" ht="15.75" customHeight="1" x14ac:dyDescent="0.25">
      <c r="A52" s="30"/>
      <c r="B52" s="1"/>
      <c r="C52" s="40"/>
      <c r="D52" s="41"/>
      <c r="E52" s="25"/>
      <c r="F52" s="25"/>
      <c r="G52" s="25"/>
      <c r="H52" s="27">
        <f t="shared" si="5"/>
        <v>0</v>
      </c>
      <c r="I52" s="27"/>
      <c r="J52" s="28">
        <f t="shared" si="6"/>
        <v>0</v>
      </c>
      <c r="K52" s="36"/>
      <c r="L52" s="2"/>
      <c r="M52" s="2"/>
      <c r="N52" s="2"/>
      <c r="O52" s="2"/>
    </row>
    <row r="53" spans="1:15" ht="15.75" customHeight="1" x14ac:dyDescent="0.25">
      <c r="A53" s="23"/>
      <c r="B53" s="1"/>
      <c r="C53" s="40"/>
      <c r="D53" s="41"/>
      <c r="E53" s="25"/>
      <c r="F53" s="25"/>
      <c r="G53" s="25"/>
      <c r="H53" s="27">
        <f t="shared" si="5"/>
        <v>0</v>
      </c>
      <c r="I53" s="27"/>
      <c r="J53" s="28">
        <f t="shared" si="6"/>
        <v>0</v>
      </c>
      <c r="K53" s="36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42">
        <f>SUM(H22:H53)</f>
        <v>965.43</v>
      </c>
      <c r="I54" s="42">
        <f>SUM(I22:I53)</f>
        <v>0</v>
      </c>
      <c r="J54" s="1"/>
      <c r="K54" s="36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8"/>
      <c r="I55" s="28"/>
      <c r="J55" s="1"/>
      <c r="K55" s="36"/>
      <c r="L55" s="2"/>
      <c r="M55" s="2"/>
      <c r="N55" s="2"/>
      <c r="O55" s="2"/>
    </row>
    <row r="56" spans="1:15" ht="15.75" customHeight="1" x14ac:dyDescent="0.25">
      <c r="A56" s="23" t="s">
        <v>25</v>
      </c>
      <c r="B56" s="23"/>
      <c r="C56" s="32" t="s">
        <v>26</v>
      </c>
      <c r="D56" s="33" t="s">
        <v>14</v>
      </c>
      <c r="E56" s="33" t="s">
        <v>27</v>
      </c>
      <c r="F56" s="33" t="s">
        <v>15</v>
      </c>
      <c r="G56" s="1"/>
      <c r="H56" s="28"/>
      <c r="I56" s="28"/>
      <c r="J56" s="1"/>
      <c r="K56" s="36"/>
      <c r="L56" s="2"/>
      <c r="M56" s="2"/>
      <c r="N56" s="2"/>
      <c r="O56" s="2"/>
    </row>
    <row r="57" spans="1:15" ht="15.75" customHeight="1" x14ac:dyDescent="0.25">
      <c r="A57" s="1"/>
      <c r="B57" s="1"/>
      <c r="C57" s="38">
        <v>340</v>
      </c>
      <c r="D57" s="25">
        <v>3.9</v>
      </c>
      <c r="E57" s="25">
        <v>0.04</v>
      </c>
      <c r="F57" s="38">
        <v>2</v>
      </c>
      <c r="G57" s="25"/>
      <c r="H57" s="27">
        <f t="shared" ref="H57:H58" si="7">C57*D57*E57*F57</f>
        <v>106.08</v>
      </c>
      <c r="I57" s="27"/>
      <c r="J57" s="28">
        <f t="shared" ref="J57:J58" si="8">I57-H57</f>
        <v>-106.08</v>
      </c>
      <c r="K57" s="36"/>
      <c r="L57" s="2"/>
      <c r="M57" s="2"/>
      <c r="N57" s="2"/>
      <c r="O57" s="2"/>
    </row>
    <row r="58" spans="1:15" ht="15.75" customHeight="1" x14ac:dyDescent="0.25">
      <c r="A58" s="1" t="s">
        <v>28</v>
      </c>
      <c r="B58" s="1"/>
      <c r="C58" s="38">
        <v>1</v>
      </c>
      <c r="D58" s="43">
        <v>10</v>
      </c>
      <c r="E58" s="43">
        <v>1</v>
      </c>
      <c r="F58" s="38">
        <v>1</v>
      </c>
      <c r="G58" s="25"/>
      <c r="H58" s="27">
        <f t="shared" si="7"/>
        <v>10</v>
      </c>
      <c r="I58" s="27"/>
      <c r="J58" s="28">
        <f t="shared" si="8"/>
        <v>-10</v>
      </c>
      <c r="K58" s="36"/>
      <c r="L58" s="2"/>
      <c r="M58" s="2"/>
      <c r="N58" s="2"/>
      <c r="O58" s="2"/>
    </row>
    <row r="59" spans="1:15" ht="15.75" customHeight="1" x14ac:dyDescent="0.25">
      <c r="A59" s="1"/>
      <c r="B59" s="1"/>
      <c r="C59" s="1"/>
      <c r="D59" s="1"/>
      <c r="E59" s="1"/>
      <c r="F59" s="1"/>
      <c r="G59" s="1"/>
      <c r="H59" s="42">
        <f t="shared" ref="H59:I59" si="9">SUM(H57:H58)</f>
        <v>116.08</v>
      </c>
      <c r="I59" s="42">
        <f t="shared" si="9"/>
        <v>0</v>
      </c>
      <c r="J59" s="1"/>
      <c r="K59" s="36"/>
      <c r="L59" s="2"/>
      <c r="M59" s="2"/>
      <c r="N59" s="2"/>
      <c r="O59" s="2"/>
    </row>
    <row r="60" spans="1:15" ht="15.75" customHeight="1" x14ac:dyDescent="0.25">
      <c r="A60" s="1"/>
      <c r="B60" s="1"/>
      <c r="C60" s="1"/>
      <c r="D60" s="1"/>
      <c r="E60" s="1"/>
      <c r="F60" s="1"/>
      <c r="G60" s="1"/>
      <c r="H60" s="28"/>
      <c r="I60" s="28"/>
      <c r="J60" s="1"/>
      <c r="K60" s="36"/>
      <c r="L60" s="2"/>
      <c r="M60" s="2"/>
      <c r="N60" s="2"/>
      <c r="O60" s="2"/>
    </row>
    <row r="61" spans="1:15" ht="15.75" customHeight="1" x14ac:dyDescent="0.25">
      <c r="A61" s="1"/>
      <c r="B61" s="1"/>
      <c r="C61" s="1"/>
      <c r="D61" s="1"/>
      <c r="E61" s="1"/>
      <c r="F61" s="1"/>
      <c r="G61" s="1"/>
      <c r="H61" s="28"/>
      <c r="I61" s="28"/>
      <c r="J61" s="1"/>
      <c r="K61" s="36"/>
      <c r="L61" s="2"/>
      <c r="M61" s="2"/>
      <c r="N61" s="2"/>
      <c r="O61" s="2"/>
    </row>
    <row r="62" spans="1:15" ht="15.75" customHeight="1" x14ac:dyDescent="0.3">
      <c r="A62" s="44" t="s">
        <v>29</v>
      </c>
      <c r="B62" s="44"/>
      <c r="C62" s="44"/>
      <c r="D62" s="44"/>
      <c r="E62" s="44"/>
      <c r="F62" s="44"/>
      <c r="G62" s="44"/>
      <c r="H62" s="45">
        <f>SUM(H59,H54,H20)</f>
        <v>1484.01</v>
      </c>
      <c r="I62" s="45">
        <f>SUM(I59,I54,I20)</f>
        <v>0</v>
      </c>
      <c r="J62" s="44"/>
      <c r="K62" s="2"/>
      <c r="L62" s="2"/>
      <c r="M62" s="2"/>
      <c r="N62" s="2"/>
    </row>
    <row r="63" spans="1:15" ht="15.75" customHeight="1" x14ac:dyDescent="0.25">
      <c r="A63" s="77"/>
      <c r="B63" s="78"/>
      <c r="C63" s="78"/>
      <c r="D63" s="78"/>
      <c r="E63" s="78"/>
      <c r="F63" s="78"/>
      <c r="G63" s="78"/>
      <c r="H63" s="78"/>
      <c r="I63" s="78"/>
      <c r="J63" s="78"/>
      <c r="K63" s="79"/>
      <c r="L63" s="2"/>
      <c r="M63" s="2"/>
      <c r="N63" s="2"/>
    </row>
    <row r="64" spans="1:15" ht="22.5" customHeight="1" x14ac:dyDescent="0.25">
      <c r="A64" s="80"/>
      <c r="B64" s="81"/>
      <c r="C64" s="81"/>
      <c r="D64" s="81"/>
      <c r="E64" s="81"/>
      <c r="F64" s="81"/>
      <c r="G64" s="81"/>
      <c r="H64" s="81"/>
      <c r="I64" s="81"/>
      <c r="J64" s="81"/>
      <c r="K64" s="82"/>
      <c r="L64" s="2"/>
      <c r="M64" s="2"/>
      <c r="N64" s="2"/>
    </row>
    <row r="65" spans="1:14" ht="22.5" customHeight="1" x14ac:dyDescent="0.25">
      <c r="A65" s="80"/>
      <c r="B65" s="81"/>
      <c r="C65" s="81"/>
      <c r="D65" s="81"/>
      <c r="E65" s="81"/>
      <c r="F65" s="81"/>
      <c r="G65" s="81"/>
      <c r="H65" s="81"/>
      <c r="I65" s="81"/>
      <c r="J65" s="81"/>
      <c r="K65" s="82"/>
      <c r="L65" s="2"/>
      <c r="M65" s="2"/>
      <c r="N65" s="2"/>
    </row>
    <row r="66" spans="1:14" ht="22.5" customHeight="1" x14ac:dyDescent="0.25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5"/>
      <c r="L66" s="2"/>
      <c r="M66" s="2"/>
      <c r="N66" s="2"/>
    </row>
    <row r="67" spans="1:14" ht="15.75" customHeight="1" x14ac:dyDescent="0.2"/>
    <row r="68" spans="1:14" ht="15.75" customHeight="1" x14ac:dyDescent="0.2">
      <c r="B68" s="46"/>
    </row>
    <row r="69" spans="1:14" ht="15.75" customHeight="1" x14ac:dyDescent="0.2"/>
    <row r="70" spans="1:14" ht="15.75" customHeight="1" x14ac:dyDescent="0.2"/>
    <row r="71" spans="1:14" ht="15.75" customHeight="1" x14ac:dyDescent="0.2"/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6">
    <mergeCell ref="A63:K66"/>
    <mergeCell ref="A1:J1"/>
    <mergeCell ref="G4:I4"/>
    <mergeCell ref="J4:K4"/>
    <mergeCell ref="C9:G9"/>
    <mergeCell ref="K11:K21"/>
  </mergeCells>
  <phoneticPr fontId="17" type="noConversion"/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2021-09-09T23:04:37Z</dcterms:modified>
</cp:coreProperties>
</file>