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5257F7C1-F07F-497B-A8F7-C36D08C41684}" xr6:coauthVersionLast="47" xr6:coauthVersionMax="47" xr10:uidLastSave="{00000000-0000-0000-0000-000000000000}"/>
  <bookViews>
    <workbookView xWindow="-120" yWindow="-120" windowWidth="24240" windowHeight="13140" activeTab="5" xr2:uid="{00000000-000D-0000-FFFF-FFFF00000000}"/>
  </bookViews>
  <sheets>
    <sheet name="PUERTA" sheetId="8" r:id="rId1"/>
    <sheet name="PAREDES" sheetId="19" r:id="rId2"/>
    <sheet name="TECHO" sheetId="20" r:id="rId3"/>
    <sheet name="BOTAGUAS" sheetId="21" r:id="rId4"/>
    <sheet name="CERAMICA" sheetId="22" r:id="rId5"/>
    <sheet name="CERAMICA (2)" sheetId="23" r:id="rId6"/>
  </sheets>
  <calcPr calcId="191029"/>
</workbook>
</file>

<file path=xl/calcChain.xml><?xml version="1.0" encoding="utf-8"?>
<calcChain xmlns="http://schemas.openxmlformats.org/spreadsheetml/2006/main">
  <c r="H6" i="23" l="1"/>
  <c r="I62" i="23"/>
  <c r="I65" i="23" s="1"/>
  <c r="J6" i="23" s="1"/>
  <c r="H61" i="23"/>
  <c r="J61" i="23" s="1"/>
  <c r="H60" i="23"/>
  <c r="J60" i="23" s="1"/>
  <c r="I57" i="23"/>
  <c r="H56" i="23"/>
  <c r="J56" i="23" s="1"/>
  <c r="H55" i="23"/>
  <c r="J55" i="23" s="1"/>
  <c r="H54" i="23"/>
  <c r="J54" i="23" s="1"/>
  <c r="H53" i="23"/>
  <c r="J53" i="23" s="1"/>
  <c r="H52" i="23"/>
  <c r="J52" i="23" s="1"/>
  <c r="H51" i="23"/>
  <c r="J51" i="23" s="1"/>
  <c r="H50" i="23"/>
  <c r="J50" i="23" s="1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I29" i="23"/>
  <c r="H28" i="23"/>
  <c r="J28" i="23" s="1"/>
  <c r="H27" i="23"/>
  <c r="J27" i="23" s="1"/>
  <c r="H26" i="23"/>
  <c r="H25" i="23"/>
  <c r="H24" i="23"/>
  <c r="H23" i="23"/>
  <c r="H22" i="23"/>
  <c r="H21" i="23"/>
  <c r="H20" i="23"/>
  <c r="H18" i="23"/>
  <c r="H17" i="23"/>
  <c r="J17" i="23" s="1"/>
  <c r="H16" i="23"/>
  <c r="J16" i="23" s="1"/>
  <c r="H15" i="23"/>
  <c r="J14" i="23"/>
  <c r="H14" i="23"/>
  <c r="H13" i="23"/>
  <c r="H12" i="23"/>
  <c r="I62" i="22"/>
  <c r="I65" i="22" s="1"/>
  <c r="J6" i="22" s="1"/>
  <c r="H62" i="22"/>
  <c r="H61" i="22"/>
  <c r="J61" i="22" s="1"/>
  <c r="H60" i="22"/>
  <c r="J60" i="22" s="1"/>
  <c r="I57" i="22"/>
  <c r="H56" i="22"/>
  <c r="J56" i="22" s="1"/>
  <c r="H55" i="22"/>
  <c r="J55" i="22" s="1"/>
  <c r="H54" i="22"/>
  <c r="J54" i="22" s="1"/>
  <c r="H53" i="22"/>
  <c r="J53" i="22" s="1"/>
  <c r="H52" i="22"/>
  <c r="J52" i="22" s="1"/>
  <c r="H51" i="22"/>
  <c r="J51" i="22" s="1"/>
  <c r="H50" i="22"/>
  <c r="J50" i="22" s="1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I29" i="22"/>
  <c r="H28" i="22"/>
  <c r="J28" i="22" s="1"/>
  <c r="H27" i="22"/>
  <c r="J27" i="22" s="1"/>
  <c r="H26" i="22"/>
  <c r="H25" i="22"/>
  <c r="H24" i="22"/>
  <c r="H23" i="22"/>
  <c r="H22" i="22"/>
  <c r="H21" i="22"/>
  <c r="H20" i="22"/>
  <c r="H18" i="22"/>
  <c r="H17" i="22"/>
  <c r="J17" i="22" s="1"/>
  <c r="H16" i="22"/>
  <c r="J16" i="22" s="1"/>
  <c r="H15" i="22"/>
  <c r="J14" i="22"/>
  <c r="H14" i="22"/>
  <c r="H13" i="22"/>
  <c r="H12" i="22"/>
  <c r="J12" i="22" s="1"/>
  <c r="I62" i="21"/>
  <c r="H61" i="21"/>
  <c r="J61" i="21" s="1"/>
  <c r="H60" i="21"/>
  <c r="J60" i="21" s="1"/>
  <c r="I57" i="21"/>
  <c r="H56" i="21"/>
  <c r="J56" i="21" s="1"/>
  <c r="H55" i="21"/>
  <c r="J55" i="21" s="1"/>
  <c r="H54" i="21"/>
  <c r="J54" i="21" s="1"/>
  <c r="H53" i="21"/>
  <c r="J53" i="21" s="1"/>
  <c r="H52" i="21"/>
  <c r="J52" i="21" s="1"/>
  <c r="H51" i="21"/>
  <c r="J51" i="21" s="1"/>
  <c r="H50" i="21"/>
  <c r="J50" i="21" s="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I29" i="21"/>
  <c r="H28" i="21"/>
  <c r="J28" i="21" s="1"/>
  <c r="H27" i="21"/>
  <c r="J27" i="21" s="1"/>
  <c r="H26" i="21"/>
  <c r="H25" i="21"/>
  <c r="H24" i="21"/>
  <c r="H23" i="21"/>
  <c r="H22" i="21"/>
  <c r="H21" i="21"/>
  <c r="H20" i="21"/>
  <c r="H18" i="21"/>
  <c r="H17" i="21"/>
  <c r="J17" i="21" s="1"/>
  <c r="H16" i="21"/>
  <c r="J16" i="21" s="1"/>
  <c r="H15" i="21"/>
  <c r="J14" i="21"/>
  <c r="H14" i="21"/>
  <c r="H13" i="21"/>
  <c r="H12" i="21"/>
  <c r="H29" i="21" s="1"/>
  <c r="I66" i="20"/>
  <c r="H65" i="20"/>
  <c r="J65" i="20" s="1"/>
  <c r="H64" i="20"/>
  <c r="H66" i="20" s="1"/>
  <c r="I61" i="20"/>
  <c r="I69" i="20" s="1"/>
  <c r="J6" i="20" s="1"/>
  <c r="H60" i="20"/>
  <c r="J60" i="20" s="1"/>
  <c r="H59" i="20"/>
  <c r="J59" i="20" s="1"/>
  <c r="H58" i="20"/>
  <c r="J58" i="20" s="1"/>
  <c r="H57" i="20"/>
  <c r="J57" i="20" s="1"/>
  <c r="H56" i="20"/>
  <c r="J56" i="20" s="1"/>
  <c r="H55" i="20"/>
  <c r="J55" i="20" s="1"/>
  <c r="H54" i="20"/>
  <c r="J54" i="20" s="1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I29" i="20"/>
  <c r="J28" i="20"/>
  <c r="H28" i="20"/>
  <c r="H27" i="20"/>
  <c r="J27" i="20" s="1"/>
  <c r="H26" i="20"/>
  <c r="H25" i="20"/>
  <c r="H24" i="20"/>
  <c r="H23" i="20"/>
  <c r="H22" i="20"/>
  <c r="H21" i="20"/>
  <c r="H20" i="20"/>
  <c r="H18" i="20"/>
  <c r="J17" i="20"/>
  <c r="H17" i="20"/>
  <c r="J16" i="20"/>
  <c r="H16" i="20"/>
  <c r="H15" i="20"/>
  <c r="H14" i="20"/>
  <c r="J14" i="20" s="1"/>
  <c r="H13" i="20"/>
  <c r="H12" i="20"/>
  <c r="J12" i="20" s="1"/>
  <c r="I68" i="19"/>
  <c r="I71" i="19" s="1"/>
  <c r="J6" i="19" s="1"/>
  <c r="H67" i="19"/>
  <c r="J67" i="19" s="1"/>
  <c r="H66" i="19"/>
  <c r="J66" i="19" s="1"/>
  <c r="I63" i="19"/>
  <c r="H62" i="19"/>
  <c r="J62" i="19" s="1"/>
  <c r="H61" i="19"/>
  <c r="J61" i="19" s="1"/>
  <c r="H60" i="19"/>
  <c r="J60" i="19" s="1"/>
  <c r="H59" i="19"/>
  <c r="J59" i="19" s="1"/>
  <c r="H58" i="19"/>
  <c r="J58" i="19" s="1"/>
  <c r="H57" i="19"/>
  <c r="J57" i="19" s="1"/>
  <c r="H56" i="19"/>
  <c r="J56" i="19" s="1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3" i="19"/>
  <c r="H32" i="19"/>
  <c r="H31" i="19"/>
  <c r="I29" i="19"/>
  <c r="J28" i="19"/>
  <c r="H28" i="19"/>
  <c r="H27" i="19"/>
  <c r="J27" i="19" s="1"/>
  <c r="H26" i="19"/>
  <c r="H25" i="19"/>
  <c r="H24" i="19"/>
  <c r="H23" i="19"/>
  <c r="H22" i="19"/>
  <c r="H21" i="19"/>
  <c r="H20" i="19"/>
  <c r="H18" i="19"/>
  <c r="J17" i="19"/>
  <c r="H17" i="19"/>
  <c r="H16" i="19"/>
  <c r="J16" i="19" s="1"/>
  <c r="H15" i="19"/>
  <c r="H14" i="19"/>
  <c r="J14" i="19" s="1"/>
  <c r="H13" i="19"/>
  <c r="H12" i="19"/>
  <c r="J12" i="19" s="1"/>
  <c r="H63" i="8"/>
  <c r="H26" i="8"/>
  <c r="H25" i="8"/>
  <c r="H24" i="8"/>
  <c r="H23" i="8"/>
  <c r="H22" i="8"/>
  <c r="H21" i="8"/>
  <c r="H20" i="8"/>
  <c r="H29" i="23" l="1"/>
  <c r="H57" i="23"/>
  <c r="H62" i="23"/>
  <c r="H65" i="23" s="1"/>
  <c r="G6" i="23" s="1"/>
  <c r="J12" i="23"/>
  <c r="J31" i="23"/>
  <c r="H57" i="22"/>
  <c r="J31" i="22"/>
  <c r="H29" i="22"/>
  <c r="H65" i="22" s="1"/>
  <c r="G6" i="22" s="1"/>
  <c r="H6" i="22" s="1"/>
  <c r="I65" i="21"/>
  <c r="J6" i="21" s="1"/>
  <c r="H57" i="21"/>
  <c r="H62" i="21"/>
  <c r="H65" i="21" s="1"/>
  <c r="G6" i="21" s="1"/>
  <c r="H6" i="21" s="1"/>
  <c r="J12" i="21"/>
  <c r="J31" i="21"/>
  <c r="H29" i="20"/>
  <c r="H61" i="20"/>
  <c r="H69" i="20" s="1"/>
  <c r="G6" i="20" s="1"/>
  <c r="H6" i="20" s="1"/>
  <c r="J31" i="20"/>
  <c r="J64" i="20"/>
  <c r="H29" i="19"/>
  <c r="H63" i="19"/>
  <c r="J31" i="19"/>
  <c r="H68" i="19"/>
  <c r="H32" i="8"/>
  <c r="H33" i="8"/>
  <c r="H35" i="8"/>
  <c r="H36" i="8"/>
  <c r="H37" i="8"/>
  <c r="H38" i="8"/>
  <c r="H39" i="8"/>
  <c r="H40" i="8"/>
  <c r="H41" i="8"/>
  <c r="H42" i="8"/>
  <c r="K6" i="23" l="1"/>
  <c r="A4" i="23"/>
  <c r="I6" i="23"/>
  <c r="K6" i="22"/>
  <c r="I6" i="22"/>
  <c r="A4" i="22"/>
  <c r="K6" i="21"/>
  <c r="A4" i="21"/>
  <c r="I6" i="21"/>
  <c r="K6" i="20"/>
  <c r="A4" i="20"/>
  <c r="I6" i="20"/>
  <c r="H71" i="19"/>
  <c r="G6" i="19" s="1"/>
  <c r="H6" i="19" s="1"/>
  <c r="K6" i="19" s="1"/>
  <c r="I68" i="8"/>
  <c r="H67" i="8"/>
  <c r="J67" i="8" s="1"/>
  <c r="H66" i="8"/>
  <c r="J66" i="8" s="1"/>
  <c r="I63" i="8"/>
  <c r="H62" i="8"/>
  <c r="J62" i="8" s="1"/>
  <c r="H61" i="8"/>
  <c r="J61" i="8" s="1"/>
  <c r="H60" i="8"/>
  <c r="J60" i="8" s="1"/>
  <c r="H59" i="8"/>
  <c r="J59" i="8" s="1"/>
  <c r="H58" i="8"/>
  <c r="J58" i="8" s="1"/>
  <c r="H57" i="8"/>
  <c r="J57" i="8" s="1"/>
  <c r="H56" i="8"/>
  <c r="J56" i="8" s="1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1" i="8"/>
  <c r="I29" i="8"/>
  <c r="H28" i="8"/>
  <c r="J28" i="8" s="1"/>
  <c r="H27" i="8"/>
  <c r="J27" i="8" s="1"/>
  <c r="H18" i="8"/>
  <c r="H17" i="8"/>
  <c r="J17" i="8" s="1"/>
  <c r="H16" i="8"/>
  <c r="J16" i="8" s="1"/>
  <c r="H15" i="8"/>
  <c r="H14" i="8"/>
  <c r="J14" i="8" s="1"/>
  <c r="H13" i="8"/>
  <c r="H12" i="8"/>
  <c r="I6" i="19" l="1"/>
  <c r="A4" i="19"/>
  <c r="J12" i="8"/>
  <c r="H29" i="8"/>
  <c r="J31" i="8"/>
  <c r="I71" i="8"/>
  <c r="J6" i="8" s="1"/>
  <c r="H68" i="8"/>
  <c r="H71" i="8" l="1"/>
  <c r="G6" i="8" s="1"/>
  <c r="H6" i="8" s="1"/>
  <c r="I6" i="8" l="1"/>
  <c r="K6" i="8"/>
  <c r="A4" i="8"/>
</calcChain>
</file>

<file path=xl/sharedStrings.xml><?xml version="1.0" encoding="utf-8"?>
<sst xmlns="http://schemas.openxmlformats.org/spreadsheetml/2006/main" count="338" uniqueCount="93">
  <si>
    <t>PRECIO UNITARIO</t>
  </si>
  <si>
    <t>ESTIMADO</t>
  </si>
  <si>
    <t>REAL</t>
  </si>
  <si>
    <t>COSTO TEORICO</t>
  </si>
  <si>
    <t>PRECIO DE VENTA</t>
  </si>
  <si>
    <t>GANANCIA TEORICA</t>
  </si>
  <si>
    <t>COSTO REAL</t>
  </si>
  <si>
    <t>GANANCIA REAL</t>
  </si>
  <si>
    <t>DESGLOSE</t>
  </si>
  <si>
    <t>PRESUPUESTO</t>
  </si>
  <si>
    <t>ACTUAL</t>
  </si>
  <si>
    <t>NEGATIVO/POSITIVO</t>
  </si>
  <si>
    <t>TAREA</t>
  </si>
  <si>
    <t>N PERSONAS</t>
  </si>
  <si>
    <t>PRECIO</t>
  </si>
  <si>
    <t>DIAS</t>
  </si>
  <si>
    <t>HORAS</t>
  </si>
  <si>
    <t>Tecnico</t>
  </si>
  <si>
    <t>Auxiliar</t>
  </si>
  <si>
    <t>Hora extra Supervisor ($2,29)</t>
  </si>
  <si>
    <t>Horas Extra Tecnicos ($1.88)</t>
  </si>
  <si>
    <t>Horas Extra Auxiliares ($1.50)</t>
  </si>
  <si>
    <t>MATERIALES</t>
  </si>
  <si>
    <t>CANTIDAD</t>
  </si>
  <si>
    <t>PU</t>
  </si>
  <si>
    <t>COMBUSTIBLE</t>
  </si>
  <si>
    <t>KM IDA Y VUELTA</t>
  </si>
  <si>
    <t>FACTOR</t>
  </si>
  <si>
    <t>Transporte de materiales</t>
  </si>
  <si>
    <t>TOTAL</t>
  </si>
  <si>
    <t>u</t>
  </si>
  <si>
    <t>Ç</t>
  </si>
  <si>
    <t>GL THINNER CORRIENTE</t>
  </si>
  <si>
    <t xml:space="preserve">LB WIPE DE </t>
  </si>
  <si>
    <t>DISCO DE 4 1/2</t>
  </si>
  <si>
    <t>LB ELECTRODO 3/32</t>
  </si>
  <si>
    <t>GL ANTICORROSIVO 2000</t>
  </si>
  <si>
    <t>BROCHA DE 3 PLG</t>
  </si>
  <si>
    <t>MANO DE OBRA FABRICACION</t>
  </si>
  <si>
    <t>MANO DE OBRA INSTALACION</t>
  </si>
  <si>
    <t>LB WIPE TELA</t>
  </si>
  <si>
    <t>DISCO DE 9</t>
  </si>
  <si>
    <t>GL PINTURA anticorrosivo industrial 4000 gris</t>
  </si>
  <si>
    <t>Disco de esmerilar de 4 1/2plg</t>
  </si>
  <si>
    <t>cepillo de copa de alambre</t>
  </si>
  <si>
    <t>visita</t>
  </si>
  <si>
    <t>viaticos</t>
  </si>
  <si>
    <t>PUERTA BASURERO ( 2 HOJAS HUECO DE 1.69M X 1.90M ALTO) CADA HOJA DE 0.835 M ANCHO X 1.86M ALTO</t>
  </si>
  <si>
    <t>ÁNGULO N 1/4 PLG (6.00 MM) 1-1/2 PLG X 6 M</t>
  </si>
  <si>
    <t>FREUND</t>
  </si>
  <si>
    <t>TUBO ESTRUCTURAL CUADRADO 1 PLG CHAPA 14 (1.80 MM) 6 M</t>
  </si>
  <si>
    <t>LÁMINA NEGRA 3/16 PLG (4.70 MM) 2X1 M LISA</t>
  </si>
  <si>
    <t>disco de esmerilar de de 4 1/2plg</t>
  </si>
  <si>
    <t>lija de agua 120</t>
  </si>
  <si>
    <t>varilla lisa 1/2plg</t>
  </si>
  <si>
    <t>broca de concreto de 3/8plg</t>
  </si>
  <si>
    <t>bisagras de aleta pin de 4 plg</t>
  </si>
  <si>
    <t>masilla jetbond</t>
  </si>
  <si>
    <t>REPIRADERO A PUERTA</t>
  </si>
  <si>
    <t>LÁMINA DESPLEGADA PLANA RED CALIBRE 16 (1.50 MM) 1/2 PLG X 4X8 PIE</t>
  </si>
  <si>
    <t xml:space="preserve">APLICACIÓN DE PINTURA EN PAREDES INTERIORES </t>
  </si>
  <si>
    <t>M2</t>
  </si>
  <si>
    <t>GL ESMALTE EXCELLO BRILLANTE</t>
  </si>
  <si>
    <t>CONSULTAR</t>
  </si>
  <si>
    <t>RESPUESTO DE RODILLO DE 9PLG</t>
  </si>
  <si>
    <t>DECOCOAT</t>
  </si>
  <si>
    <t>ESPNJAS</t>
  </si>
  <si>
    <t>INSTALACION DE TECHO DE BASURERO</t>
  </si>
  <si>
    <t>LÁMINA TROQUELADA TECHO ALUMINIO CALIBRE 26 (0.40 MM) 4.50 M ZINTROALUM
CODIGO 38241710</t>
  </si>
  <si>
    <t>POLÍN C 4X2 PLG X 6 M CHAPA 16 (1.50 MM)
CODIGO 8915012</t>
  </si>
  <si>
    <t>GL ANTICORROSIVO 4000</t>
  </si>
  <si>
    <t>CIENTO TORNILLO LAMINA POLIN DE 1 PLG</t>
  </si>
  <si>
    <t>CIENTO TORNILLO LAMINA LAMINA 3/4PLG</t>
  </si>
  <si>
    <t xml:space="preserve">SIKAFLEX </t>
  </si>
  <si>
    <t>LB ELECTRODO</t>
  </si>
  <si>
    <t>DISCO DE CORTE DE 9PLº</t>
  </si>
  <si>
    <t>LÁMINA LISA GALVANIZADA CALIBRE 24 4X10 PIE</t>
  </si>
  <si>
    <t>DISCO DE CORTE DE 4</t>
  </si>
  <si>
    <t>CLAVO DE ACERO DE 1 PLG</t>
  </si>
  <si>
    <t>INSTALACION DE BOTAGUAS DE TECHO</t>
  </si>
  <si>
    <t>ML</t>
  </si>
  <si>
    <t>CAMBIO DE CERAMICA SOLO PIEZAS DAÑADAS</t>
  </si>
  <si>
    <t>PIEZAS</t>
  </si>
  <si>
    <t>CERAMICA DE PISO 40CM X 40CM COLOR BLANCO</t>
  </si>
  <si>
    <t>multibond 40kg</t>
  </si>
  <si>
    <t>LB PORCELANA NEGRA</t>
  </si>
  <si>
    <t>ESPONJA</t>
  </si>
  <si>
    <t>ACARREP DE RIPIO</t>
  </si>
  <si>
    <t>CURVA SANITARIA EN BASURERO</t>
  </si>
  <si>
    <t>BOLSA DE DECOCOAT</t>
  </si>
  <si>
    <t>SIKADUR 32</t>
  </si>
  <si>
    <t>SIKAGUARD 62 GRIS KIT 22 KG</t>
  </si>
  <si>
    <t>sikadur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</si>
</sst>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"/>
    <numFmt numFmtId="165" formatCode="_(&quot;$&quot;* #,##0.00_);_(&quot;$&quot;* \(#,##0.00\);_(&quot;$&quot;* &quot;-&quot;??_);_(@_)"/>
    <numFmt numFmtId="166" formatCode="_-* #,##0.0000\ _€_-;\-* #,##0.0000\ _€_-;_-* &quot;-&quot;??\ _€_-;_-@"/>
    <numFmt numFmtId="167" formatCode="_-&quot;$&quot;* #,##0.00_-;\-&quot;$&quot;* #,##0.00_-;_-&quot;$&quot;* &quot;-&quot;??_-;_-@"/>
  </numFmts>
  <fonts count="19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0"/>
      <name val="Calibri"/>
      <family val="2"/>
    </font>
    <font>
      <b/>
      <sz val="14"/>
      <color theme="0"/>
      <name val="Calibri"/>
      <family val="2"/>
    </font>
    <font>
      <u/>
      <sz val="12"/>
      <color theme="10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22"/>
      <color rgb="FF1F497D"/>
      <name val="Calibri"/>
      <family val="2"/>
    </font>
    <font>
      <sz val="12"/>
      <color theme="1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8A444"/>
        <bgColor rgb="FFB8A444"/>
      </patternFill>
    </fill>
    <fill>
      <patternFill patternType="solid">
        <fgColor rgb="FFE36C09"/>
        <bgColor rgb="FFE36C09"/>
      </patternFill>
    </fill>
    <fill>
      <patternFill patternType="solid">
        <fgColor rgb="FFEEECE1"/>
        <bgColor rgb="FFEEECE1"/>
      </patternFill>
    </fill>
    <fill>
      <patternFill patternType="solid">
        <fgColor rgb="FFC6D9F0"/>
        <bgColor rgb="FFC6D9F0"/>
      </patternFill>
    </fill>
    <fill>
      <patternFill patternType="solid">
        <fgColor rgb="FF1F497D"/>
        <bgColor rgb="FF1F497D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92CDDC"/>
        <bgColor rgb="FF92CDDC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5">
    <xf numFmtId="0" fontId="0" fillId="0" borderId="0"/>
    <xf numFmtId="0" fontId="13" fillId="0" borderId="28"/>
    <xf numFmtId="44" fontId="13" fillId="0" borderId="28" applyFont="0" applyFill="0" applyBorder="0" applyAlignment="0" applyProtection="0"/>
    <xf numFmtId="0" fontId="3" fillId="0" borderId="28"/>
    <xf numFmtId="44" fontId="3" fillId="0" borderId="28" applyFont="0" applyFill="0" applyBorder="0" applyAlignment="0" applyProtection="0"/>
    <xf numFmtId="0" fontId="2" fillId="0" borderId="28"/>
    <xf numFmtId="43" fontId="2" fillId="0" borderId="28" applyFont="0" applyFill="0" applyBorder="0" applyAlignment="0" applyProtection="0"/>
    <xf numFmtId="44" fontId="2" fillId="0" borderId="28" applyFont="0" applyFill="0" applyBorder="0" applyAlignment="0" applyProtection="0"/>
    <xf numFmtId="0" fontId="17" fillId="0" borderId="28"/>
    <xf numFmtId="44" fontId="13" fillId="0" borderId="28" applyFont="0" applyFill="0" applyBorder="0" applyAlignment="0" applyProtection="0"/>
    <xf numFmtId="0" fontId="1" fillId="0" borderId="28"/>
    <xf numFmtId="44" fontId="1" fillId="0" borderId="28" applyFont="0" applyFill="0" applyBorder="0" applyAlignment="0" applyProtection="0"/>
    <xf numFmtId="0" fontId="1" fillId="0" borderId="28"/>
    <xf numFmtId="43" fontId="1" fillId="0" borderId="28" applyFont="0" applyFill="0" applyBorder="0" applyAlignment="0" applyProtection="0"/>
    <xf numFmtId="44" fontId="1" fillId="0" borderId="28" applyFont="0" applyFill="0" applyBorder="0" applyAlignment="0" applyProtection="0"/>
  </cellStyleXfs>
  <cellXfs count="104">
    <xf numFmtId="0" fontId="0" fillId="0" borderId="0" xfId="0" applyFont="1" applyAlignment="1"/>
    <xf numFmtId="0" fontId="5" fillId="2" borderId="4" xfId="0" applyFont="1" applyFill="1" applyBorder="1"/>
    <xf numFmtId="0" fontId="5" fillId="3" borderId="4" xfId="0" applyFont="1" applyFill="1" applyBorder="1"/>
    <xf numFmtId="0" fontId="6" fillId="4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/>
    </xf>
    <xf numFmtId="0" fontId="6" fillId="3" borderId="4" xfId="0" applyFont="1" applyFill="1" applyBorder="1"/>
    <xf numFmtId="165" fontId="5" fillId="7" borderId="11" xfId="0" applyNumberFormat="1" applyFont="1" applyFill="1" applyBorder="1"/>
    <xf numFmtId="165" fontId="7" fillId="7" borderId="12" xfId="0" applyNumberFormat="1" applyFont="1" applyFill="1" applyBorder="1" applyAlignment="1"/>
    <xf numFmtId="165" fontId="5" fillId="7" borderId="13" xfId="0" applyNumberFormat="1" applyFont="1" applyFill="1" applyBorder="1"/>
    <xf numFmtId="166" fontId="5" fillId="3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center"/>
    </xf>
    <xf numFmtId="0" fontId="9" fillId="9" borderId="4" xfId="0" applyFont="1" applyFill="1" applyBorder="1" applyAlignment="1">
      <alignment horizontal="left" vertical="top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6" fillId="2" borderId="4" xfId="0" applyFont="1" applyFill="1" applyBorder="1"/>
    <xf numFmtId="0" fontId="7" fillId="11" borderId="18" xfId="0" applyFont="1" applyFill="1" applyBorder="1"/>
    <xf numFmtId="165" fontId="5" fillId="11" borderId="18" xfId="0" applyNumberFormat="1" applyFont="1" applyFill="1" applyBorder="1"/>
    <xf numFmtId="0" fontId="5" fillId="11" borderId="18" xfId="0" applyFont="1" applyFill="1" applyBorder="1"/>
    <xf numFmtId="165" fontId="5" fillId="3" borderId="18" xfId="0" applyNumberFormat="1" applyFont="1" applyFill="1" applyBorder="1"/>
    <xf numFmtId="165" fontId="5" fillId="2" borderId="4" xfId="0" applyNumberFormat="1" applyFont="1" applyFill="1" applyBorder="1"/>
    <xf numFmtId="0" fontId="7" fillId="11" borderId="18" xfId="0" applyFont="1" applyFill="1" applyBorder="1" applyAlignment="1"/>
    <xf numFmtId="0" fontId="5" fillId="2" borderId="4" xfId="0" applyFont="1" applyFill="1" applyBorder="1" applyAlignment="1">
      <alignment wrapText="1"/>
    </xf>
    <xf numFmtId="165" fontId="5" fillId="8" borderId="4" xfId="0" applyNumberFormat="1" applyFont="1" applyFill="1" applyBorder="1"/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/>
    </xf>
    <xf numFmtId="167" fontId="7" fillId="11" borderId="18" xfId="0" applyNumberFormat="1" applyFont="1" applyFill="1" applyBorder="1" applyAlignment="1"/>
    <xf numFmtId="0" fontId="6" fillId="10" borderId="4" xfId="0" applyFont="1" applyFill="1" applyBorder="1" applyAlignment="1">
      <alignment horizontal="center" vertical="center" textRotation="255"/>
    </xf>
    <xf numFmtId="0" fontId="7" fillId="2" borderId="4" xfId="0" applyFont="1" applyFill="1" applyBorder="1" applyAlignment="1">
      <alignment wrapText="1"/>
    </xf>
    <xf numFmtId="0" fontId="7" fillId="11" borderId="18" xfId="0" applyFont="1" applyFill="1" applyBorder="1" applyAlignment="1">
      <alignment horizontal="center" vertical="center"/>
    </xf>
    <xf numFmtId="165" fontId="7" fillId="11" borderId="18" xfId="0" applyNumberFormat="1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65" fontId="5" fillId="11" borderId="18" xfId="0" applyNumberFormat="1" applyFont="1" applyFill="1" applyBorder="1" applyAlignment="1">
      <alignment horizontal="center" vertical="center"/>
    </xf>
    <xf numFmtId="165" fontId="5" fillId="12" borderId="4" xfId="0" applyNumberFormat="1" applyFont="1" applyFill="1" applyBorder="1"/>
    <xf numFmtId="165" fontId="7" fillId="11" borderId="18" xfId="0" applyNumberFormat="1" applyFont="1" applyFill="1" applyBorder="1" applyAlignment="1"/>
    <xf numFmtId="0" fontId="10" fillId="13" borderId="4" xfId="0" applyFont="1" applyFill="1" applyBorder="1"/>
    <xf numFmtId="165" fontId="10" fillId="13" borderId="4" xfId="0" applyNumberFormat="1" applyFont="1" applyFill="1" applyBorder="1"/>
    <xf numFmtId="0" fontId="5" fillId="0" borderId="0" xfId="0" applyFont="1" applyAlignment="1">
      <alignment horizontal="center" vertical="center"/>
    </xf>
    <xf numFmtId="14" fontId="7" fillId="3" borderId="4" xfId="0" applyNumberFormat="1" applyFont="1" applyFill="1" applyBorder="1" applyAlignment="1">
      <alignment horizontal="right"/>
    </xf>
    <xf numFmtId="0" fontId="7" fillId="2" borderId="28" xfId="0" applyFont="1" applyFill="1" applyBorder="1" applyAlignment="1"/>
    <xf numFmtId="165" fontId="5" fillId="2" borderId="28" xfId="0" applyNumberFormat="1" applyFont="1" applyFill="1" applyBorder="1"/>
    <xf numFmtId="0" fontId="6" fillId="10" borderId="28" xfId="0" applyFont="1" applyFill="1" applyBorder="1" applyAlignment="1">
      <alignment horizontal="center" vertical="center" textRotation="255"/>
    </xf>
    <xf numFmtId="0" fontId="5" fillId="3" borderId="28" xfId="0" applyFont="1" applyFill="1" applyBorder="1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165" fontId="5" fillId="3" borderId="18" xfId="0" applyNumberFormat="1" applyFont="1" applyFill="1" applyBorder="1" applyAlignment="1">
      <alignment vertical="center"/>
    </xf>
    <xf numFmtId="167" fontId="7" fillId="11" borderId="18" xfId="0" applyNumberFormat="1" applyFont="1" applyFill="1" applyBorder="1" applyAlignment="1">
      <alignment vertical="center"/>
    </xf>
    <xf numFmtId="0" fontId="15" fillId="2" borderId="28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/>
    </xf>
    <xf numFmtId="0" fontId="13" fillId="15" borderId="28" xfId="1" applyFill="1" applyAlignment="1">
      <alignment horizontal="center" vertical="center" wrapText="1"/>
    </xf>
    <xf numFmtId="0" fontId="13" fillId="15" borderId="28" xfId="1" applyFill="1" applyAlignment="1">
      <alignment vertical="center" wrapText="1"/>
    </xf>
    <xf numFmtId="0" fontId="0" fillId="0" borderId="0" xfId="0" applyFont="1" applyAlignment="1"/>
    <xf numFmtId="0" fontId="5" fillId="3" borderId="4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  <xf numFmtId="0" fontId="5" fillId="3" borderId="4" xfId="0" applyFont="1" applyFill="1" applyBorder="1" applyAlignment="1"/>
    <xf numFmtId="0" fontId="6" fillId="3" borderId="4" xfId="0" applyFont="1" applyFill="1" applyBorder="1" applyAlignment="1">
      <alignment vertical="center"/>
    </xf>
    <xf numFmtId="0" fontId="6" fillId="3" borderId="4" xfId="0" applyFont="1" applyFill="1" applyBorder="1" applyAlignment="1"/>
    <xf numFmtId="0" fontId="7" fillId="2" borderId="4" xfId="0" applyFont="1" applyFill="1" applyBorder="1" applyAlignment="1"/>
    <xf numFmtId="0" fontId="7" fillId="2" borderId="28" xfId="0" applyFont="1" applyFill="1" applyBorder="1" applyAlignment="1">
      <alignment wrapText="1"/>
    </xf>
    <xf numFmtId="0" fontId="13" fillId="15" borderId="28" xfId="1" applyFill="1" applyAlignment="1">
      <alignment horizontal="center" vertical="center" wrapText="1"/>
    </xf>
    <xf numFmtId="0" fontId="13" fillId="15" borderId="28" xfId="1" applyFill="1" applyAlignment="1">
      <alignment vertical="center" wrapText="1"/>
    </xf>
    <xf numFmtId="0" fontId="0" fillId="0" borderId="0" xfId="0" applyFont="1" applyAlignment="1"/>
    <xf numFmtId="0" fontId="5" fillId="3" borderId="4" xfId="0" applyFont="1" applyFill="1" applyBorder="1" applyAlignment="1">
      <alignment horizontal="center" vertical="center" wrapText="1"/>
    </xf>
    <xf numFmtId="0" fontId="11" fillId="14" borderId="21" xfId="0" applyFont="1" applyFill="1" applyBorder="1" applyAlignment="1">
      <alignment horizontal="center" vertical="center"/>
    </xf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0" fillId="0" borderId="0" xfId="0" applyFont="1" applyAlignment="1"/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6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8" borderId="14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6" fillId="10" borderId="17" xfId="0" applyFont="1" applyFill="1" applyBorder="1" applyAlignment="1">
      <alignment horizontal="center" vertical="center" textRotation="255"/>
    </xf>
    <xf numFmtId="0" fontId="4" fillId="0" borderId="19" xfId="0" applyFont="1" applyBorder="1"/>
    <xf numFmtId="0" fontId="4" fillId="0" borderId="20" xfId="0" applyFont="1" applyBorder="1"/>
    <xf numFmtId="0" fontId="7" fillId="2" borderId="28" xfId="0" applyFont="1" applyFill="1" applyBorder="1" applyAlignment="1">
      <alignment vertical="center" wrapText="1"/>
    </xf>
    <xf numFmtId="0" fontId="7" fillId="2" borderId="28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 wrapText="1"/>
    </xf>
  </cellXfs>
  <cellStyles count="15">
    <cellStyle name="Millares 2" xfId="6" xr:uid="{E15A8799-E2AC-4D89-9AEB-671FC5174B18}"/>
    <cellStyle name="Millares 2 2" xfId="13" xr:uid="{58ED02D8-9C79-4C03-8E88-67DBA97B6FBB}"/>
    <cellStyle name="Moneda 2" xfId="4" xr:uid="{1312EFF1-845C-4A4D-AB2A-46C9DA45B827}"/>
    <cellStyle name="Moneda 2 2" xfId="7" xr:uid="{AEB3D9BB-7416-410C-BAE6-82E224ACF962}"/>
    <cellStyle name="Moneda 2 2 2" xfId="14" xr:uid="{C3A19DB9-7271-4CB5-8001-9ED039E97400}"/>
    <cellStyle name="Moneda 2 3" xfId="11" xr:uid="{58839AD6-2E50-48BA-A899-CC7B938304B6}"/>
    <cellStyle name="Moneda 3" xfId="2" xr:uid="{6C09C13A-A474-472B-BF1B-CC95EF4FF2B4}"/>
    <cellStyle name="Moneda 3 2" xfId="9" xr:uid="{630CC2C5-9734-422E-81CA-4EEFB9304965}"/>
    <cellStyle name="Normal" xfId="0" builtinId="0"/>
    <cellStyle name="Normal 2" xfId="3" xr:uid="{A619713F-B883-4175-8EEC-829B4C08A644}"/>
    <cellStyle name="Normal 2 2" xfId="5" xr:uid="{BA7D4BBD-F2C2-4E98-8389-A427628F09FF}"/>
    <cellStyle name="Normal 2 2 2" xfId="12" xr:uid="{3AFDC373-CA2F-42FC-99C3-0D14AAB643B0}"/>
    <cellStyle name="Normal 2 3" xfId="10" xr:uid="{0C82B5B3-8476-4DDE-9A80-C53530523C77}"/>
    <cellStyle name="Normal 3" xfId="1" xr:uid="{3A6D8005-9949-45C2-A01A-AD352BD447E1}"/>
    <cellStyle name="Normal 4" xfId="8" xr:uid="{520FFBA0-D8D1-4B1D-9084-0B9199E66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ABAAE223-508C-47E7-A49B-677A8C467C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943225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57150" cy="0"/>
    <xdr:pic>
      <xdr:nvPicPr>
        <xdr:cNvPr id="6" name="image2.png" descr="Recorte de pantalla">
          <a:extLst>
            <a:ext uri="{FF2B5EF4-FFF2-40B4-BE49-F238E27FC236}">
              <a16:creationId xmlns:a16="http://schemas.microsoft.com/office/drawing/2014/main" id="{070E0198-C131-45E9-B6B2-3BC3A9B2C6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920401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57150" cy="0"/>
    <xdr:pic>
      <xdr:nvPicPr>
        <xdr:cNvPr id="29" name="image2.png" descr="Recorte de pantalla">
          <a:extLst>
            <a:ext uri="{FF2B5EF4-FFF2-40B4-BE49-F238E27FC236}">
              <a16:creationId xmlns:a16="http://schemas.microsoft.com/office/drawing/2014/main" id="{8FB94B98-4463-4C36-BF79-E17E5B0D33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941236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57150" cy="0"/>
    <xdr:pic>
      <xdr:nvPicPr>
        <xdr:cNvPr id="30" name="image2.png" descr="Recorte de pantalla">
          <a:extLst>
            <a:ext uri="{FF2B5EF4-FFF2-40B4-BE49-F238E27FC236}">
              <a16:creationId xmlns:a16="http://schemas.microsoft.com/office/drawing/2014/main" id="{62BE7F0B-0D41-43AA-959D-FF502C01F9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25137"/>
          <a:ext cx="57150" cy="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AC3AA952-6EFD-42CF-BFDA-246ACD0DC69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943225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57150" cy="0"/>
    <xdr:pic>
      <xdr:nvPicPr>
        <xdr:cNvPr id="3" name="image2.png" descr="Recorte de pantalla">
          <a:extLst>
            <a:ext uri="{FF2B5EF4-FFF2-40B4-BE49-F238E27FC236}">
              <a16:creationId xmlns:a16="http://schemas.microsoft.com/office/drawing/2014/main" id="{6D099AB0-8A36-4B02-AAF6-08A258AF12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33825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57150" cy="0"/>
    <xdr:pic>
      <xdr:nvPicPr>
        <xdr:cNvPr id="4" name="image2.png" descr="Recorte de pantalla">
          <a:extLst>
            <a:ext uri="{FF2B5EF4-FFF2-40B4-BE49-F238E27FC236}">
              <a16:creationId xmlns:a16="http://schemas.microsoft.com/office/drawing/2014/main" id="{2360317C-DDD9-41BD-994E-9E15DF5ACC9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533900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57150" cy="0"/>
    <xdr:pic>
      <xdr:nvPicPr>
        <xdr:cNvPr id="5" name="image2.png" descr="Recorte de pantalla">
          <a:extLst>
            <a:ext uri="{FF2B5EF4-FFF2-40B4-BE49-F238E27FC236}">
              <a16:creationId xmlns:a16="http://schemas.microsoft.com/office/drawing/2014/main" id="{8D5EEBB7-C0FE-4ADB-A50F-C2748708B8B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534025"/>
          <a:ext cx="57150" cy="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E0D7C538-B281-402C-BC68-479B07F5317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943225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57150" cy="0"/>
    <xdr:pic>
      <xdr:nvPicPr>
        <xdr:cNvPr id="3" name="image2.png" descr="Recorte de pantalla">
          <a:extLst>
            <a:ext uri="{FF2B5EF4-FFF2-40B4-BE49-F238E27FC236}">
              <a16:creationId xmlns:a16="http://schemas.microsoft.com/office/drawing/2014/main" id="{F3D856BB-E5DE-47CA-9453-5E76376108D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33825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57150" cy="0"/>
    <xdr:pic>
      <xdr:nvPicPr>
        <xdr:cNvPr id="4" name="image2.png" descr="Recorte de pantalla">
          <a:extLst>
            <a:ext uri="{FF2B5EF4-FFF2-40B4-BE49-F238E27FC236}">
              <a16:creationId xmlns:a16="http://schemas.microsoft.com/office/drawing/2014/main" id="{56B25A2B-7A21-43A7-B314-FDEF7B2579A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533900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57150" cy="0"/>
    <xdr:pic>
      <xdr:nvPicPr>
        <xdr:cNvPr id="5" name="image2.png" descr="Recorte de pantalla">
          <a:extLst>
            <a:ext uri="{FF2B5EF4-FFF2-40B4-BE49-F238E27FC236}">
              <a16:creationId xmlns:a16="http://schemas.microsoft.com/office/drawing/2014/main" id="{08F41B06-3C78-4F89-BADC-1015E84F0E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534025"/>
          <a:ext cx="57150" cy="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48F6C49F-AAB9-438D-A22D-598AA53777E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943225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57150" cy="0"/>
    <xdr:pic>
      <xdr:nvPicPr>
        <xdr:cNvPr id="3" name="image2.png" descr="Recorte de pantalla">
          <a:extLst>
            <a:ext uri="{FF2B5EF4-FFF2-40B4-BE49-F238E27FC236}">
              <a16:creationId xmlns:a16="http://schemas.microsoft.com/office/drawing/2014/main" id="{09F09304-0040-44E3-AF8F-C7F4955742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33825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57150" cy="0"/>
    <xdr:pic>
      <xdr:nvPicPr>
        <xdr:cNvPr id="4" name="image2.png" descr="Recorte de pantalla">
          <a:extLst>
            <a:ext uri="{FF2B5EF4-FFF2-40B4-BE49-F238E27FC236}">
              <a16:creationId xmlns:a16="http://schemas.microsoft.com/office/drawing/2014/main" id="{508D323A-BB00-408A-A4F4-3AE0502577A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533900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57150" cy="0"/>
    <xdr:pic>
      <xdr:nvPicPr>
        <xdr:cNvPr id="5" name="image2.png" descr="Recorte de pantalla">
          <a:extLst>
            <a:ext uri="{FF2B5EF4-FFF2-40B4-BE49-F238E27FC236}">
              <a16:creationId xmlns:a16="http://schemas.microsoft.com/office/drawing/2014/main" id="{13892679-FA0D-4ED8-A2BD-2D533D73DF2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534025"/>
          <a:ext cx="57150" cy="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16C36EF0-6F61-4271-8B25-D3AE0A9773C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943225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57150" cy="0"/>
    <xdr:pic>
      <xdr:nvPicPr>
        <xdr:cNvPr id="3" name="image2.png" descr="Recorte de pantalla">
          <a:extLst>
            <a:ext uri="{FF2B5EF4-FFF2-40B4-BE49-F238E27FC236}">
              <a16:creationId xmlns:a16="http://schemas.microsoft.com/office/drawing/2014/main" id="{042FECBC-4F87-43B4-BB7F-A026F05A187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33825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57150" cy="0"/>
    <xdr:pic>
      <xdr:nvPicPr>
        <xdr:cNvPr id="4" name="image2.png" descr="Recorte de pantalla">
          <a:extLst>
            <a:ext uri="{FF2B5EF4-FFF2-40B4-BE49-F238E27FC236}">
              <a16:creationId xmlns:a16="http://schemas.microsoft.com/office/drawing/2014/main" id="{915F97A7-D14E-4946-8AD8-DF59C330C1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533900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57150" cy="0"/>
    <xdr:pic>
      <xdr:nvPicPr>
        <xdr:cNvPr id="5" name="image2.png" descr="Recorte de pantalla">
          <a:extLst>
            <a:ext uri="{FF2B5EF4-FFF2-40B4-BE49-F238E27FC236}">
              <a16:creationId xmlns:a16="http://schemas.microsoft.com/office/drawing/2014/main" id="{8E09C1A7-23C9-48C4-8987-5CBC288CA3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534025"/>
          <a:ext cx="57150" cy="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AFD8A3B3-C10E-4BE3-919D-D139E136CD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943225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57150" cy="0"/>
    <xdr:pic>
      <xdr:nvPicPr>
        <xdr:cNvPr id="3" name="image2.png" descr="Recorte de pantalla">
          <a:extLst>
            <a:ext uri="{FF2B5EF4-FFF2-40B4-BE49-F238E27FC236}">
              <a16:creationId xmlns:a16="http://schemas.microsoft.com/office/drawing/2014/main" id="{17766FE7-8133-4EC0-8A55-DD723813A29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33825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57150" cy="0"/>
    <xdr:pic>
      <xdr:nvPicPr>
        <xdr:cNvPr id="4" name="image2.png" descr="Recorte de pantalla">
          <a:extLst>
            <a:ext uri="{FF2B5EF4-FFF2-40B4-BE49-F238E27FC236}">
              <a16:creationId xmlns:a16="http://schemas.microsoft.com/office/drawing/2014/main" id="{4294109F-AB95-41FB-AECE-C11624EA4C0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533900"/>
          <a:ext cx="57150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0</xdr:rowOff>
    </xdr:from>
    <xdr:ext cx="57150" cy="0"/>
    <xdr:pic>
      <xdr:nvPicPr>
        <xdr:cNvPr id="5" name="image2.png" descr="Recorte de pantalla">
          <a:extLst>
            <a:ext uri="{FF2B5EF4-FFF2-40B4-BE49-F238E27FC236}">
              <a16:creationId xmlns:a16="http://schemas.microsoft.com/office/drawing/2014/main" id="{8B123009-A1FF-41D6-97F7-825CD47050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534025"/>
          <a:ext cx="5715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EA2B-E330-44FF-BD98-0FEFC488AE5A}">
  <dimension ref="A1:O1024"/>
  <sheetViews>
    <sheetView zoomScale="91" zoomScaleNormal="91" workbookViewId="0">
      <selection activeCell="H6" sqref="H6"/>
    </sheetView>
  </sheetViews>
  <sheetFormatPr baseColWidth="10" defaultColWidth="11.21875" defaultRowHeight="15" customHeight="1" x14ac:dyDescent="0.2"/>
  <cols>
    <col min="1" max="1" width="49.77734375" style="63" customWidth="1"/>
    <col min="2" max="2" width="33" style="63" customWidth="1"/>
    <col min="3" max="6" width="11.21875" style="63" customWidth="1"/>
    <col min="7" max="7" width="14" style="63" customWidth="1"/>
    <col min="8" max="8" width="15.109375" style="63" customWidth="1"/>
    <col min="9" max="9" width="17.77734375" style="63" customWidth="1"/>
    <col min="10" max="10" width="21.44140625" style="63" customWidth="1"/>
    <col min="11" max="11" width="21.88671875" style="63" customWidth="1"/>
    <col min="12" max="16384" width="11.21875" style="63"/>
  </cols>
  <sheetData>
    <row r="1" spans="1:15" ht="36.75" customHeight="1" x14ac:dyDescent="0.25">
      <c r="A1" s="89" t="s">
        <v>47</v>
      </c>
      <c r="B1" s="90"/>
      <c r="C1" s="90"/>
      <c r="D1" s="90"/>
      <c r="E1" s="90"/>
      <c r="F1" s="90"/>
      <c r="G1" s="90"/>
      <c r="H1" s="90"/>
      <c r="I1" s="90"/>
      <c r="J1" s="91"/>
      <c r="K1" s="1"/>
      <c r="L1" s="2"/>
    </row>
    <row r="2" spans="1:15" ht="15.75" customHeight="1" x14ac:dyDescent="0.25">
      <c r="A2" s="2" t="s">
        <v>31</v>
      </c>
      <c r="B2" s="2"/>
      <c r="C2" s="66"/>
      <c r="D2" s="70"/>
      <c r="E2" s="71"/>
      <c r="F2" s="2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7"/>
      <c r="C3" s="68"/>
      <c r="D3" s="69"/>
      <c r="E3" s="71"/>
      <c r="F3" s="2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1186.6215</v>
      </c>
      <c r="B4" s="47"/>
      <c r="C4" s="67"/>
      <c r="D4" s="70"/>
      <c r="E4" s="71"/>
      <c r="F4" s="2"/>
      <c r="G4" s="92" t="s">
        <v>1</v>
      </c>
      <c r="H4" s="93"/>
      <c r="I4" s="94"/>
      <c r="J4" s="92" t="s">
        <v>2</v>
      </c>
      <c r="K4" s="94"/>
      <c r="L4" s="2"/>
      <c r="M4" s="2"/>
      <c r="N4" s="2"/>
      <c r="O4" s="2"/>
    </row>
    <row r="5" spans="1:15" ht="15.75" customHeight="1" x14ac:dyDescent="0.25">
      <c r="A5" s="5" t="s">
        <v>30</v>
      </c>
      <c r="B5" s="47"/>
      <c r="C5" s="66"/>
      <c r="D5" s="70"/>
      <c r="E5" s="71"/>
      <c r="F5" s="2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1</v>
      </c>
      <c r="B6" s="47"/>
      <c r="C6" s="66"/>
      <c r="D6" s="72"/>
      <c r="E6" s="73"/>
      <c r="F6" s="12"/>
      <c r="G6" s="13">
        <f>H71</f>
        <v>791.08100000000002</v>
      </c>
      <c r="H6" s="14">
        <f>G6*1.5</f>
        <v>1186.6215</v>
      </c>
      <c r="I6" s="15">
        <f>H6-G6</f>
        <v>395.54049999999995</v>
      </c>
      <c r="J6" s="13">
        <f>ABS(I71)</f>
        <v>0</v>
      </c>
      <c r="K6" s="15">
        <f>H6-ABS(J6)</f>
        <v>1186.6215</v>
      </c>
      <c r="L6" s="2"/>
      <c r="M6" s="2"/>
      <c r="N6" s="2"/>
      <c r="O6" s="2"/>
    </row>
    <row r="7" spans="1:15" ht="15.75" customHeight="1" x14ac:dyDescent="0.25">
      <c r="A7" s="2"/>
      <c r="B7" s="64"/>
      <c r="C7" s="66"/>
      <c r="D7" s="70"/>
      <c r="E7" s="71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5.75" customHeight="1" x14ac:dyDescent="0.25">
      <c r="A8" s="16"/>
      <c r="B8" s="64"/>
      <c r="C8" s="65"/>
      <c r="D8" s="2"/>
      <c r="E8" s="2"/>
      <c r="F8" s="2"/>
      <c r="G8" s="2"/>
      <c r="H8" s="2"/>
      <c r="I8" s="2"/>
      <c r="J8" s="2"/>
      <c r="L8" s="2"/>
      <c r="M8" s="2"/>
      <c r="N8" s="2"/>
      <c r="O8" s="2"/>
    </row>
    <row r="9" spans="1:15" ht="15.75" customHeight="1" x14ac:dyDescent="0.25">
      <c r="A9" s="2"/>
      <c r="B9" s="2"/>
      <c r="C9" s="95" t="s">
        <v>8</v>
      </c>
      <c r="D9" s="96"/>
      <c r="E9" s="96"/>
      <c r="F9" s="96"/>
      <c r="G9" s="97"/>
      <c r="H9" s="17" t="s">
        <v>9</v>
      </c>
      <c r="I9" s="17" t="s">
        <v>10</v>
      </c>
      <c r="J9" s="17" t="s">
        <v>11</v>
      </c>
      <c r="K9" s="2"/>
      <c r="L9" s="2"/>
      <c r="M9" s="2"/>
      <c r="N9" s="2"/>
      <c r="O9" s="2"/>
    </row>
    <row r="10" spans="1:15" ht="37.5" customHeight="1" x14ac:dyDescent="0.25">
      <c r="A10" s="18" t="s">
        <v>12</v>
      </c>
      <c r="B10" s="19"/>
      <c r="C10" s="20" t="s">
        <v>13</v>
      </c>
      <c r="D10" s="20" t="s">
        <v>14</v>
      </c>
      <c r="E10" s="21" t="s">
        <v>15</v>
      </c>
      <c r="F10" s="21" t="s">
        <v>16</v>
      </c>
      <c r="G10" s="21"/>
      <c r="H10" s="21"/>
      <c r="I10" s="21"/>
      <c r="J10" s="21"/>
      <c r="K10" s="22"/>
      <c r="L10" s="2"/>
      <c r="M10" s="2"/>
      <c r="N10" s="2"/>
      <c r="O10" s="2"/>
    </row>
    <row r="11" spans="1:15" ht="15.75" customHeight="1" x14ac:dyDescent="0.25">
      <c r="A11" s="23" t="s">
        <v>38</v>
      </c>
      <c r="B11" s="23"/>
      <c r="C11" s="23"/>
      <c r="D11" s="23"/>
      <c r="E11" s="23"/>
      <c r="F11" s="23"/>
      <c r="G11" s="23"/>
      <c r="H11" s="1"/>
      <c r="I11" s="1"/>
      <c r="J11" s="1"/>
      <c r="K11" s="98"/>
      <c r="L11" s="2"/>
      <c r="M11" s="2"/>
      <c r="N11" s="2"/>
      <c r="O11" s="2"/>
    </row>
    <row r="12" spans="1:15" ht="15.75" customHeight="1" x14ac:dyDescent="0.25">
      <c r="A12" s="1" t="s">
        <v>45</v>
      </c>
      <c r="B12" s="1"/>
      <c r="C12" s="24"/>
      <c r="D12" s="25">
        <v>25</v>
      </c>
      <c r="E12" s="26"/>
      <c r="F12" s="26"/>
      <c r="G12" s="25"/>
      <c r="H12" s="27">
        <f t="shared" ref="H12:H14" si="0">C12*D12*E12</f>
        <v>0</v>
      </c>
      <c r="I12" s="27"/>
      <c r="J12" s="28">
        <f>I12-H12</f>
        <v>0</v>
      </c>
      <c r="K12" s="99"/>
      <c r="L12" s="2"/>
      <c r="M12" s="2"/>
      <c r="N12" s="2"/>
      <c r="O12" s="2"/>
    </row>
    <row r="13" spans="1:15" ht="15.75" customHeight="1" x14ac:dyDescent="0.25">
      <c r="A13" s="1" t="s">
        <v>17</v>
      </c>
      <c r="B13" s="1"/>
      <c r="C13" s="29">
        <v>1</v>
      </c>
      <c r="D13" s="25">
        <v>15</v>
      </c>
      <c r="E13" s="29">
        <v>4</v>
      </c>
      <c r="F13" s="26"/>
      <c r="G13" s="25"/>
      <c r="H13" s="27">
        <f t="shared" si="0"/>
        <v>60</v>
      </c>
      <c r="I13" s="27"/>
      <c r="J13" s="28"/>
      <c r="K13" s="99"/>
      <c r="L13" s="2"/>
      <c r="M13" s="2"/>
      <c r="N13" s="2"/>
      <c r="O13" s="2"/>
    </row>
    <row r="14" spans="1:15" ht="15.75" customHeight="1" x14ac:dyDescent="0.25">
      <c r="A14" s="1" t="s">
        <v>18</v>
      </c>
      <c r="B14" s="1"/>
      <c r="C14" s="29">
        <v>1</v>
      </c>
      <c r="D14" s="25">
        <v>13</v>
      </c>
      <c r="E14" s="29">
        <v>4</v>
      </c>
      <c r="F14" s="26"/>
      <c r="G14" s="25"/>
      <c r="H14" s="27">
        <f t="shared" si="0"/>
        <v>52</v>
      </c>
      <c r="I14" s="27"/>
      <c r="J14" s="28">
        <f>I14-H14</f>
        <v>-52</v>
      </c>
      <c r="K14" s="99"/>
      <c r="L14" s="2"/>
      <c r="M14" s="2"/>
      <c r="N14" s="2"/>
      <c r="O14" s="2"/>
    </row>
    <row r="15" spans="1:15" ht="15.75" customHeight="1" x14ac:dyDescent="0.25">
      <c r="A15" s="1" t="s">
        <v>19</v>
      </c>
      <c r="B15" s="1"/>
      <c r="C15" s="24"/>
      <c r="D15" s="25">
        <v>2.29</v>
      </c>
      <c r="E15" s="26"/>
      <c r="F15" s="26"/>
      <c r="G15" s="25"/>
      <c r="H15" s="27">
        <f t="shared" ref="H15:H17" si="1">C15*D15*E15*F15</f>
        <v>0</v>
      </c>
      <c r="I15" s="27"/>
      <c r="J15" s="28"/>
      <c r="K15" s="99"/>
      <c r="L15" s="2"/>
      <c r="M15" s="2"/>
      <c r="N15" s="2"/>
      <c r="O15" s="2"/>
    </row>
    <row r="16" spans="1:15" ht="15" customHeight="1" x14ac:dyDescent="0.25">
      <c r="A16" s="30" t="s">
        <v>20</v>
      </c>
      <c r="B16" s="1"/>
      <c r="C16" s="29"/>
      <c r="D16" s="25">
        <v>1.88</v>
      </c>
      <c r="E16" s="29"/>
      <c r="F16" s="29"/>
      <c r="G16" s="25"/>
      <c r="H16" s="27">
        <f t="shared" si="1"/>
        <v>0</v>
      </c>
      <c r="I16" s="27"/>
      <c r="J16" s="28">
        <f t="shared" ref="J16:J17" si="2">I16-H16</f>
        <v>0</v>
      </c>
      <c r="K16" s="99"/>
      <c r="L16" s="2"/>
      <c r="M16" s="2"/>
      <c r="N16" s="2"/>
      <c r="O16" s="2"/>
    </row>
    <row r="17" spans="1:15" ht="15.75" customHeight="1" x14ac:dyDescent="0.25">
      <c r="A17" s="30" t="s">
        <v>21</v>
      </c>
      <c r="B17" s="1"/>
      <c r="C17" s="29"/>
      <c r="D17" s="25">
        <v>1.63</v>
      </c>
      <c r="E17" s="29"/>
      <c r="F17" s="29"/>
      <c r="G17" s="25"/>
      <c r="H17" s="27">
        <f t="shared" si="1"/>
        <v>0</v>
      </c>
      <c r="I17" s="27"/>
      <c r="J17" s="28">
        <f t="shared" si="2"/>
        <v>0</v>
      </c>
      <c r="K17" s="99"/>
      <c r="L17" s="2"/>
      <c r="M17" s="2"/>
      <c r="N17" s="2"/>
      <c r="O17" s="2"/>
    </row>
    <row r="18" spans="1:15" ht="15.75" customHeight="1" x14ac:dyDescent="0.25">
      <c r="A18" s="30" t="s">
        <v>46</v>
      </c>
      <c r="B18" s="1"/>
      <c r="C18" s="26"/>
      <c r="D18" s="25">
        <v>2.5</v>
      </c>
      <c r="E18" s="26"/>
      <c r="F18" s="26"/>
      <c r="G18" s="25"/>
      <c r="H18" s="27">
        <f t="shared" ref="H18:H28" si="3">C18*D18*E18</f>
        <v>0</v>
      </c>
      <c r="I18" s="27"/>
      <c r="J18" s="28"/>
      <c r="K18" s="99"/>
      <c r="L18" s="2"/>
      <c r="M18" s="2"/>
      <c r="N18" s="2"/>
      <c r="O18" s="2"/>
    </row>
    <row r="19" spans="1:15" s="78" customFormat="1" ht="15.75" customHeight="1" x14ac:dyDescent="0.25">
      <c r="A19" s="23" t="s">
        <v>39</v>
      </c>
      <c r="B19" s="23"/>
      <c r="C19" s="23"/>
      <c r="D19" s="23"/>
      <c r="E19" s="23"/>
      <c r="F19" s="23"/>
      <c r="G19" s="23"/>
      <c r="H19" s="1"/>
      <c r="I19" s="27"/>
      <c r="J19" s="49"/>
      <c r="K19" s="88"/>
      <c r="L19" s="51"/>
      <c r="M19" s="51"/>
      <c r="N19" s="51"/>
      <c r="O19" s="51"/>
    </row>
    <row r="20" spans="1:15" s="78" customFormat="1" ht="15.75" customHeight="1" x14ac:dyDescent="0.25">
      <c r="A20" s="1" t="s">
        <v>45</v>
      </c>
      <c r="B20" s="1"/>
      <c r="C20" s="24"/>
      <c r="D20" s="25">
        <v>25</v>
      </c>
      <c r="E20" s="26"/>
      <c r="F20" s="26"/>
      <c r="G20" s="25"/>
      <c r="H20" s="27">
        <f t="shared" ref="H20:H22" si="4">C20*D20*E20</f>
        <v>0</v>
      </c>
      <c r="I20" s="27"/>
      <c r="J20" s="49"/>
      <c r="K20" s="88"/>
      <c r="L20" s="51"/>
      <c r="M20" s="51"/>
      <c r="N20" s="51"/>
      <c r="O20" s="51"/>
    </row>
    <row r="21" spans="1:15" s="78" customFormat="1" ht="15.75" customHeight="1" x14ac:dyDescent="0.25">
      <c r="A21" s="1" t="s">
        <v>17</v>
      </c>
      <c r="B21" s="1"/>
      <c r="C21" s="29">
        <v>1</v>
      </c>
      <c r="D21" s="25">
        <v>15</v>
      </c>
      <c r="E21" s="29">
        <v>1</v>
      </c>
      <c r="F21" s="26"/>
      <c r="G21" s="25"/>
      <c r="H21" s="27">
        <f t="shared" si="4"/>
        <v>15</v>
      </c>
      <c r="I21" s="27"/>
      <c r="J21" s="49"/>
      <c r="K21" s="88"/>
      <c r="L21" s="51"/>
      <c r="M21" s="51"/>
      <c r="N21" s="51"/>
      <c r="O21" s="51"/>
    </row>
    <row r="22" spans="1:15" s="78" customFormat="1" ht="15.75" customHeight="1" x14ac:dyDescent="0.25">
      <c r="A22" s="1" t="s">
        <v>18</v>
      </c>
      <c r="B22" s="1"/>
      <c r="C22" s="29">
        <v>2</v>
      </c>
      <c r="D22" s="25">
        <v>13</v>
      </c>
      <c r="E22" s="29">
        <v>1</v>
      </c>
      <c r="F22" s="26"/>
      <c r="G22" s="25"/>
      <c r="H22" s="27">
        <f t="shared" si="4"/>
        <v>26</v>
      </c>
      <c r="I22" s="27"/>
      <c r="J22" s="49"/>
      <c r="K22" s="88"/>
      <c r="L22" s="51"/>
      <c r="M22" s="51"/>
      <c r="N22" s="51"/>
      <c r="O22" s="51"/>
    </row>
    <row r="23" spans="1:15" s="78" customFormat="1" ht="15.75" customHeight="1" x14ac:dyDescent="0.25">
      <c r="A23" s="1" t="s">
        <v>19</v>
      </c>
      <c r="B23" s="1"/>
      <c r="C23" s="24"/>
      <c r="D23" s="25">
        <v>2.29</v>
      </c>
      <c r="E23" s="26"/>
      <c r="F23" s="26"/>
      <c r="G23" s="25"/>
      <c r="H23" s="27">
        <f t="shared" ref="H23:H25" si="5">C23*D23*E23*F23</f>
        <v>0</v>
      </c>
      <c r="I23" s="27"/>
      <c r="J23" s="49"/>
      <c r="K23" s="88"/>
      <c r="L23" s="51"/>
      <c r="M23" s="51"/>
      <c r="N23" s="51"/>
      <c r="O23" s="51"/>
    </row>
    <row r="24" spans="1:15" s="78" customFormat="1" ht="15.75" customHeight="1" x14ac:dyDescent="0.25">
      <c r="A24" s="30" t="s">
        <v>20</v>
      </c>
      <c r="B24" s="1"/>
      <c r="C24" s="29">
        <v>1</v>
      </c>
      <c r="D24" s="25">
        <v>1.88</v>
      </c>
      <c r="E24" s="29">
        <v>1</v>
      </c>
      <c r="F24" s="29">
        <v>3</v>
      </c>
      <c r="G24" s="25"/>
      <c r="H24" s="27">
        <f t="shared" si="5"/>
        <v>5.64</v>
      </c>
      <c r="I24" s="27"/>
      <c r="J24" s="49"/>
      <c r="K24" s="88"/>
      <c r="L24" s="51"/>
      <c r="M24" s="51"/>
      <c r="N24" s="51"/>
      <c r="O24" s="51"/>
    </row>
    <row r="25" spans="1:15" s="78" customFormat="1" ht="15.75" customHeight="1" x14ac:dyDescent="0.25">
      <c r="A25" s="30" t="s">
        <v>21</v>
      </c>
      <c r="B25" s="1"/>
      <c r="C25" s="29">
        <v>2</v>
      </c>
      <c r="D25" s="25">
        <v>1.63</v>
      </c>
      <c r="E25" s="29">
        <v>1</v>
      </c>
      <c r="F25" s="29">
        <v>3</v>
      </c>
      <c r="G25" s="25"/>
      <c r="H25" s="27">
        <f t="shared" si="5"/>
        <v>9.7799999999999994</v>
      </c>
      <c r="I25" s="27"/>
      <c r="J25" s="49"/>
      <c r="K25" s="88"/>
      <c r="L25" s="51"/>
      <c r="M25" s="51"/>
      <c r="N25" s="51"/>
      <c r="O25" s="51"/>
    </row>
    <row r="26" spans="1:15" s="78" customFormat="1" ht="15.75" customHeight="1" x14ac:dyDescent="0.25">
      <c r="A26" s="30" t="s">
        <v>46</v>
      </c>
      <c r="B26" s="1"/>
      <c r="C26" s="26">
        <v>3</v>
      </c>
      <c r="D26" s="25">
        <v>2.5</v>
      </c>
      <c r="E26" s="26">
        <v>1</v>
      </c>
      <c r="F26" s="26"/>
      <c r="G26" s="25"/>
      <c r="H26" s="27">
        <f t="shared" ref="H26" si="6">C26*D26*E26</f>
        <v>7.5</v>
      </c>
      <c r="I26" s="27"/>
      <c r="J26" s="49"/>
      <c r="K26" s="88"/>
      <c r="L26" s="51"/>
      <c r="M26" s="51"/>
      <c r="N26" s="51"/>
      <c r="O26" s="51"/>
    </row>
    <row r="27" spans="1:15" ht="15.75" customHeight="1" x14ac:dyDescent="0.25">
      <c r="A27" s="1"/>
      <c r="B27" s="1"/>
      <c r="C27" s="26"/>
      <c r="D27" s="25"/>
      <c r="E27" s="26"/>
      <c r="F27" s="26"/>
      <c r="G27" s="25"/>
      <c r="H27" s="27">
        <f t="shared" si="3"/>
        <v>0</v>
      </c>
      <c r="I27" s="27"/>
      <c r="J27" s="28">
        <f t="shared" ref="J27:J28" si="7">I27-H27</f>
        <v>0</v>
      </c>
      <c r="K27" s="99"/>
      <c r="L27" s="2"/>
      <c r="M27" s="2"/>
      <c r="N27" s="2"/>
      <c r="O27" s="2"/>
    </row>
    <row r="28" spans="1:15" ht="15.75" customHeight="1" x14ac:dyDescent="0.25">
      <c r="A28" s="1"/>
      <c r="B28" s="1"/>
      <c r="C28" s="26"/>
      <c r="D28" s="25"/>
      <c r="E28" s="26"/>
      <c r="F28" s="26"/>
      <c r="G28" s="25"/>
      <c r="H28" s="27">
        <f t="shared" si="3"/>
        <v>0</v>
      </c>
      <c r="I28" s="27"/>
      <c r="J28" s="28">
        <f t="shared" si="7"/>
        <v>0</v>
      </c>
      <c r="K28" s="99"/>
      <c r="L28" s="2"/>
      <c r="M28" s="2"/>
      <c r="N28" s="2"/>
      <c r="O28" s="2"/>
    </row>
    <row r="29" spans="1:15" ht="15.75" customHeight="1" x14ac:dyDescent="0.25">
      <c r="A29" s="1"/>
      <c r="B29" s="1"/>
      <c r="C29" s="1"/>
      <c r="D29" s="1"/>
      <c r="E29" s="1"/>
      <c r="F29" s="1"/>
      <c r="G29" s="1"/>
      <c r="H29" s="31">
        <f>SUM(H12:H28)</f>
        <v>175.92</v>
      </c>
      <c r="I29" s="31">
        <f>SUM(I12:I28)</f>
        <v>0</v>
      </c>
      <c r="J29" s="28"/>
      <c r="K29" s="99"/>
      <c r="L29" s="2"/>
      <c r="M29" s="2"/>
      <c r="N29" s="2"/>
      <c r="O29" s="2"/>
    </row>
    <row r="30" spans="1:15" ht="15.75" customHeight="1" x14ac:dyDescent="0.25">
      <c r="A30" s="23" t="s">
        <v>22</v>
      </c>
      <c r="B30" s="23"/>
      <c r="C30" s="32" t="s">
        <v>23</v>
      </c>
      <c r="D30" s="33" t="s">
        <v>24</v>
      </c>
      <c r="E30" s="33"/>
      <c r="F30" s="23"/>
      <c r="G30" s="23"/>
      <c r="H30" s="28"/>
      <c r="I30" s="28"/>
      <c r="J30" s="28"/>
      <c r="K30" s="100"/>
      <c r="L30" s="2"/>
      <c r="M30" s="2"/>
      <c r="N30" s="2"/>
      <c r="O30" s="2"/>
    </row>
    <row r="31" spans="1:15" ht="33" customHeight="1" x14ac:dyDescent="0.25">
      <c r="A31" s="37" t="s">
        <v>34</v>
      </c>
      <c r="B31" s="55"/>
      <c r="C31" s="34">
        <v>10</v>
      </c>
      <c r="D31" s="35">
        <v>1.55</v>
      </c>
      <c r="E31" s="25"/>
      <c r="F31" s="25"/>
      <c r="G31" s="25"/>
      <c r="H31" s="27">
        <f>C31*D31</f>
        <v>15.5</v>
      </c>
      <c r="I31" s="27"/>
      <c r="J31" s="28">
        <f>I31-H31</f>
        <v>-15.5</v>
      </c>
      <c r="K31" s="36"/>
      <c r="L31" s="2"/>
      <c r="M31" s="2"/>
      <c r="N31" s="2"/>
      <c r="O31" s="2"/>
    </row>
    <row r="32" spans="1:15" s="78" customFormat="1" ht="33" customHeight="1" x14ac:dyDescent="0.25">
      <c r="A32" s="37" t="s">
        <v>41</v>
      </c>
      <c r="B32" s="54"/>
      <c r="C32" s="34">
        <v>3</v>
      </c>
      <c r="D32" s="35">
        <v>3.1</v>
      </c>
      <c r="E32" s="25"/>
      <c r="F32" s="25"/>
      <c r="G32" s="25"/>
      <c r="H32" s="27">
        <f t="shared" ref="H32:H42" si="8">C32*D32</f>
        <v>9.3000000000000007</v>
      </c>
      <c r="I32" s="27"/>
      <c r="J32" s="49"/>
      <c r="K32" s="50"/>
      <c r="L32" s="51"/>
      <c r="M32" s="51"/>
      <c r="N32" s="51"/>
      <c r="O32" s="51"/>
    </row>
    <row r="33" spans="1:15" ht="15.75" customHeight="1" x14ac:dyDescent="0.25">
      <c r="A33" s="74" t="s">
        <v>35</v>
      </c>
      <c r="B33" s="54"/>
      <c r="C33" s="34">
        <v>5</v>
      </c>
      <c r="D33" s="35">
        <v>1.1499999999999999</v>
      </c>
      <c r="E33" s="25"/>
      <c r="F33" s="25"/>
      <c r="G33" s="25"/>
      <c r="H33" s="27">
        <f t="shared" si="8"/>
        <v>5.75</v>
      </c>
      <c r="I33" s="27"/>
      <c r="J33" s="49"/>
      <c r="K33" s="50"/>
      <c r="L33" s="51"/>
      <c r="M33" s="51"/>
      <c r="N33" s="51"/>
      <c r="O33" s="51"/>
    </row>
    <row r="34" spans="1:15" s="78" customFormat="1" ht="15.75" customHeight="1" x14ac:dyDescent="0.25">
      <c r="A34" s="62" t="s">
        <v>33</v>
      </c>
      <c r="B34" s="61"/>
      <c r="C34" s="34">
        <v>3</v>
      </c>
      <c r="D34" s="35">
        <v>0.65</v>
      </c>
      <c r="E34" s="25"/>
      <c r="F34" s="25"/>
      <c r="G34" s="25"/>
      <c r="H34" s="27"/>
      <c r="I34" s="27"/>
      <c r="J34" s="49"/>
      <c r="K34" s="50"/>
      <c r="L34" s="51"/>
      <c r="M34" s="51"/>
      <c r="N34" s="51"/>
      <c r="O34" s="51"/>
    </row>
    <row r="35" spans="1:15" ht="15.75" customHeight="1" x14ac:dyDescent="0.25">
      <c r="A35" s="48" t="s">
        <v>42</v>
      </c>
      <c r="B35" s="56"/>
      <c r="C35" s="34">
        <v>0.5</v>
      </c>
      <c r="D35" s="35">
        <v>40</v>
      </c>
      <c r="E35" s="25"/>
      <c r="F35" s="25"/>
      <c r="G35" s="25"/>
      <c r="H35" s="27">
        <f t="shared" si="8"/>
        <v>20</v>
      </c>
      <c r="I35" s="27"/>
      <c r="J35" s="49"/>
      <c r="K35" s="50"/>
      <c r="L35" s="51"/>
      <c r="M35" s="51"/>
      <c r="N35" s="51"/>
      <c r="O35" s="51"/>
    </row>
    <row r="36" spans="1:15" ht="34.5" customHeight="1" x14ac:dyDescent="0.25">
      <c r="A36" s="75" t="s">
        <v>51</v>
      </c>
      <c r="B36" s="56" t="s">
        <v>49</v>
      </c>
      <c r="C36" s="34">
        <v>2</v>
      </c>
      <c r="D36" s="35">
        <v>150</v>
      </c>
      <c r="E36" s="25"/>
      <c r="F36" s="25"/>
      <c r="G36" s="25"/>
      <c r="H36" s="27">
        <f t="shared" si="8"/>
        <v>300</v>
      </c>
      <c r="I36" s="27"/>
      <c r="J36" s="49"/>
      <c r="K36" s="50"/>
      <c r="L36" s="51"/>
      <c r="M36" s="51"/>
      <c r="N36" s="51"/>
      <c r="O36" s="51"/>
    </row>
    <row r="37" spans="1:15" ht="15.75" customHeight="1" x14ac:dyDescent="0.25">
      <c r="A37" s="48" t="s">
        <v>36</v>
      </c>
      <c r="B37" s="56"/>
      <c r="C37" s="34">
        <v>0.5</v>
      </c>
      <c r="D37" s="35">
        <v>18.899999999999999</v>
      </c>
      <c r="E37" s="25"/>
      <c r="F37" s="25"/>
      <c r="G37" s="25"/>
      <c r="H37" s="27">
        <f t="shared" si="8"/>
        <v>9.4499999999999993</v>
      </c>
      <c r="I37" s="27"/>
      <c r="J37" s="49"/>
      <c r="K37" s="50"/>
      <c r="L37" s="51"/>
      <c r="M37" s="51"/>
      <c r="N37" s="51"/>
      <c r="O37" s="51"/>
    </row>
    <row r="38" spans="1:15" ht="35.25" customHeight="1" x14ac:dyDescent="0.25">
      <c r="A38" s="75" t="s">
        <v>32</v>
      </c>
      <c r="B38" s="56"/>
      <c r="C38" s="34">
        <v>2</v>
      </c>
      <c r="D38" s="35">
        <v>5</v>
      </c>
      <c r="E38" s="25"/>
      <c r="F38" s="25"/>
      <c r="G38" s="25"/>
      <c r="H38" s="27">
        <f t="shared" si="8"/>
        <v>10</v>
      </c>
      <c r="I38" s="27"/>
      <c r="J38" s="49"/>
      <c r="K38" s="50"/>
      <c r="L38" s="51"/>
      <c r="M38" s="51"/>
      <c r="N38" s="51"/>
      <c r="O38" s="51"/>
    </row>
    <row r="39" spans="1:15" ht="36.75" customHeight="1" x14ac:dyDescent="0.25">
      <c r="A39" s="75" t="s">
        <v>37</v>
      </c>
      <c r="B39" s="56"/>
      <c r="C39" s="34">
        <v>1</v>
      </c>
      <c r="D39" s="35">
        <v>1</v>
      </c>
      <c r="E39" s="25"/>
      <c r="F39" s="25"/>
      <c r="G39" s="25"/>
      <c r="H39" s="27">
        <f t="shared" si="8"/>
        <v>1</v>
      </c>
      <c r="I39" s="27"/>
      <c r="J39" s="49"/>
      <c r="K39" s="50"/>
      <c r="L39" s="51"/>
      <c r="M39" s="51"/>
      <c r="N39" s="51"/>
      <c r="O39" s="51"/>
    </row>
    <row r="40" spans="1:15" ht="21" customHeight="1" x14ac:dyDescent="0.25">
      <c r="A40" s="48" t="s">
        <v>48</v>
      </c>
      <c r="B40" s="56" t="s">
        <v>49</v>
      </c>
      <c r="C40" s="34">
        <v>1</v>
      </c>
      <c r="D40" s="35">
        <v>31.25</v>
      </c>
      <c r="E40" s="25"/>
      <c r="F40" s="25"/>
      <c r="G40" s="25"/>
      <c r="H40" s="27">
        <f t="shared" si="8"/>
        <v>31.25</v>
      </c>
      <c r="I40" s="27"/>
      <c r="J40" s="49"/>
      <c r="K40" s="50"/>
      <c r="L40" s="51"/>
      <c r="M40" s="51"/>
      <c r="N40" s="51"/>
      <c r="O40" s="51"/>
    </row>
    <row r="41" spans="1:15" ht="27" customHeight="1" x14ac:dyDescent="0.25">
      <c r="A41" s="48" t="s">
        <v>50</v>
      </c>
      <c r="B41" s="56"/>
      <c r="C41" s="34">
        <v>3</v>
      </c>
      <c r="D41" s="35">
        <v>15.9</v>
      </c>
      <c r="E41" s="25"/>
      <c r="F41" s="25"/>
      <c r="G41" s="25"/>
      <c r="H41" s="27">
        <f t="shared" si="8"/>
        <v>47.7</v>
      </c>
      <c r="I41" s="27"/>
      <c r="J41" s="49"/>
      <c r="K41" s="50"/>
      <c r="L41" s="51"/>
      <c r="M41" s="51"/>
      <c r="N41" s="51"/>
      <c r="O41" s="51"/>
    </row>
    <row r="42" spans="1:15" ht="39.75" customHeight="1" x14ac:dyDescent="0.25">
      <c r="A42" s="75" t="s">
        <v>52</v>
      </c>
      <c r="B42" s="56"/>
      <c r="C42" s="34">
        <v>2</v>
      </c>
      <c r="D42" s="35">
        <v>3.05</v>
      </c>
      <c r="E42" s="25"/>
      <c r="F42" s="25"/>
      <c r="G42" s="25"/>
      <c r="H42" s="27">
        <f t="shared" si="8"/>
        <v>6.1</v>
      </c>
      <c r="I42" s="27"/>
      <c r="J42" s="49"/>
      <c r="K42" s="50"/>
      <c r="L42" s="51"/>
      <c r="M42" s="51"/>
      <c r="N42" s="51"/>
      <c r="O42" s="51"/>
    </row>
    <row r="43" spans="1:15" ht="49.5" customHeight="1" x14ac:dyDescent="0.25">
      <c r="A43" s="101" t="s">
        <v>53</v>
      </c>
      <c r="B43" s="56"/>
      <c r="C43" s="38">
        <v>5</v>
      </c>
      <c r="D43" s="58">
        <v>1.25</v>
      </c>
      <c r="E43" s="25"/>
      <c r="F43" s="25"/>
      <c r="G43" s="25"/>
      <c r="H43" s="57">
        <f t="shared" ref="H43:H62" si="9">C43*D43</f>
        <v>6.25</v>
      </c>
      <c r="I43" s="27"/>
      <c r="J43" s="49"/>
      <c r="K43" s="50"/>
      <c r="L43" s="51"/>
      <c r="M43" s="51"/>
      <c r="N43" s="51"/>
      <c r="O43" s="51"/>
    </row>
    <row r="44" spans="1:15" ht="33" customHeight="1" x14ac:dyDescent="0.25">
      <c r="A44" s="75" t="s">
        <v>54</v>
      </c>
      <c r="B44" s="56"/>
      <c r="C44" s="34">
        <v>1</v>
      </c>
      <c r="D44" s="35">
        <v>9.5</v>
      </c>
      <c r="E44" s="25"/>
      <c r="F44" s="25"/>
      <c r="G44" s="25"/>
      <c r="H44" s="27">
        <f t="shared" si="9"/>
        <v>9.5</v>
      </c>
      <c r="I44" s="27"/>
      <c r="J44" s="49"/>
      <c r="K44" s="50"/>
      <c r="L44" s="51"/>
      <c r="M44" s="51"/>
      <c r="N44" s="51"/>
      <c r="O44" s="51"/>
    </row>
    <row r="45" spans="1:15" ht="24" customHeight="1" x14ac:dyDescent="0.25">
      <c r="A45" s="102" t="s">
        <v>43</v>
      </c>
      <c r="B45" s="56"/>
      <c r="C45" s="38">
        <v>1</v>
      </c>
      <c r="D45" s="58">
        <v>3.05</v>
      </c>
      <c r="E45" s="25"/>
      <c r="F45" s="25"/>
      <c r="G45" s="25"/>
      <c r="H45" s="27">
        <f t="shared" si="9"/>
        <v>3.05</v>
      </c>
      <c r="I45" s="27"/>
      <c r="J45" s="49"/>
      <c r="K45" s="50"/>
      <c r="L45" s="51"/>
      <c r="M45" s="51"/>
      <c r="N45" s="51"/>
      <c r="O45" s="51"/>
    </row>
    <row r="46" spans="1:15" ht="15.75" customHeight="1" x14ac:dyDescent="0.25">
      <c r="A46" s="48" t="s">
        <v>44</v>
      </c>
      <c r="B46" s="59"/>
      <c r="C46" s="60">
        <v>1</v>
      </c>
      <c r="D46" s="35">
        <v>18</v>
      </c>
      <c r="E46" s="25"/>
      <c r="F46" s="25"/>
      <c r="G46" s="25"/>
      <c r="H46" s="27">
        <f>C46*D46</f>
        <v>18</v>
      </c>
      <c r="I46" s="27"/>
      <c r="J46" s="49"/>
      <c r="K46" s="50"/>
      <c r="L46" s="51"/>
      <c r="M46" s="51"/>
      <c r="N46" s="51"/>
      <c r="O46" s="51"/>
    </row>
    <row r="47" spans="1:15" ht="15.75" customHeight="1" x14ac:dyDescent="0.25">
      <c r="A47" s="48" t="s">
        <v>55</v>
      </c>
      <c r="B47" s="56"/>
      <c r="C47" s="60">
        <v>1</v>
      </c>
      <c r="D47" s="35">
        <v>5.4</v>
      </c>
      <c r="E47" s="25"/>
      <c r="F47" s="25"/>
      <c r="G47" s="25"/>
      <c r="H47" s="27">
        <f t="shared" si="9"/>
        <v>5.4</v>
      </c>
      <c r="I47" s="27"/>
      <c r="J47" s="49"/>
      <c r="K47" s="50"/>
      <c r="L47" s="51"/>
      <c r="M47" s="51"/>
      <c r="N47" s="51"/>
      <c r="O47" s="51"/>
    </row>
    <row r="48" spans="1:15" ht="15.75" customHeight="1" x14ac:dyDescent="0.25">
      <c r="A48" s="48" t="s">
        <v>92</v>
      </c>
      <c r="B48" s="56"/>
      <c r="C48" s="34">
        <v>0.5</v>
      </c>
      <c r="D48" s="35">
        <v>18.95</v>
      </c>
      <c r="E48" s="25"/>
      <c r="F48" s="25"/>
      <c r="G48" s="25"/>
      <c r="H48" s="27">
        <f t="shared" si="9"/>
        <v>9.4749999999999996</v>
      </c>
      <c r="I48" s="27"/>
      <c r="J48" s="49"/>
      <c r="K48" s="50"/>
      <c r="L48" s="51"/>
      <c r="M48" s="51"/>
      <c r="N48" s="51"/>
      <c r="O48" s="51"/>
    </row>
    <row r="49" spans="1:15" ht="15.75" customHeight="1" x14ac:dyDescent="0.25">
      <c r="A49" s="48" t="s">
        <v>56</v>
      </c>
      <c r="B49" s="56"/>
      <c r="C49" s="34">
        <v>6</v>
      </c>
      <c r="D49" s="35">
        <v>2.5</v>
      </c>
      <c r="E49" s="25"/>
      <c r="F49" s="25"/>
      <c r="G49" s="25"/>
      <c r="H49" s="27">
        <f t="shared" si="9"/>
        <v>15</v>
      </c>
      <c r="I49" s="27"/>
      <c r="J49" s="49"/>
      <c r="K49" s="50"/>
      <c r="L49" s="51"/>
      <c r="M49" s="51"/>
      <c r="N49" s="51"/>
      <c r="O49" s="51"/>
    </row>
    <row r="50" spans="1:15" ht="15.75" customHeight="1" x14ac:dyDescent="0.25">
      <c r="A50" s="48" t="s">
        <v>57</v>
      </c>
      <c r="B50" s="56"/>
      <c r="C50" s="34">
        <v>1</v>
      </c>
      <c r="D50" s="35">
        <v>7.6</v>
      </c>
      <c r="E50" s="25"/>
      <c r="F50" s="25"/>
      <c r="G50" s="25"/>
      <c r="H50" s="27">
        <f t="shared" si="9"/>
        <v>7.6</v>
      </c>
      <c r="I50" s="27"/>
      <c r="J50" s="49"/>
      <c r="K50" s="50"/>
      <c r="L50" s="51"/>
      <c r="M50" s="51"/>
      <c r="N50" s="51"/>
      <c r="O50" s="51"/>
    </row>
    <row r="51" spans="1:15" ht="15.75" customHeight="1" x14ac:dyDescent="0.25">
      <c r="A51" s="48"/>
      <c r="B51" s="56"/>
      <c r="C51" s="34"/>
      <c r="D51" s="35"/>
      <c r="E51" s="25"/>
      <c r="F51" s="25"/>
      <c r="G51" s="25"/>
      <c r="H51" s="27">
        <f t="shared" si="9"/>
        <v>0</v>
      </c>
      <c r="I51" s="27"/>
      <c r="J51" s="49"/>
      <c r="K51" s="50"/>
      <c r="L51" s="51"/>
      <c r="M51" s="51"/>
      <c r="N51" s="51"/>
      <c r="O51" s="51"/>
    </row>
    <row r="52" spans="1:15" ht="39" customHeight="1" x14ac:dyDescent="0.25">
      <c r="A52" s="103" t="s">
        <v>58</v>
      </c>
      <c r="B52" s="53"/>
      <c r="C52" s="38"/>
      <c r="D52" s="39"/>
      <c r="E52" s="25"/>
      <c r="F52" s="25"/>
      <c r="G52" s="25"/>
      <c r="H52" s="27">
        <f>C52*D52</f>
        <v>0</v>
      </c>
      <c r="I52" s="27"/>
      <c r="J52" s="28"/>
      <c r="K52" s="36"/>
      <c r="L52" s="2"/>
      <c r="M52" s="2"/>
      <c r="N52" s="2"/>
      <c r="O52" s="2"/>
    </row>
    <row r="53" spans="1:15" ht="33" customHeight="1" x14ac:dyDescent="0.25">
      <c r="A53" s="37" t="s">
        <v>59</v>
      </c>
      <c r="B53" s="53"/>
      <c r="C53" s="38">
        <v>0.5</v>
      </c>
      <c r="D53" s="39">
        <v>58</v>
      </c>
      <c r="E53" s="25"/>
      <c r="F53" s="25"/>
      <c r="G53" s="25"/>
      <c r="H53" s="27">
        <f t="shared" si="9"/>
        <v>29</v>
      </c>
      <c r="I53" s="27"/>
      <c r="J53" s="28"/>
      <c r="K53" s="36"/>
      <c r="L53" s="2"/>
      <c r="M53" s="2"/>
      <c r="N53" s="2"/>
      <c r="O53" s="2"/>
    </row>
    <row r="54" spans="1:15" ht="15.75" customHeight="1" x14ac:dyDescent="0.25">
      <c r="A54" s="48" t="s">
        <v>50</v>
      </c>
      <c r="B54" s="56"/>
      <c r="C54" s="34">
        <v>1</v>
      </c>
      <c r="D54" s="35">
        <v>15.9</v>
      </c>
      <c r="E54" s="25"/>
      <c r="F54" s="25"/>
      <c r="G54" s="25"/>
      <c r="H54" s="27">
        <f t="shared" si="9"/>
        <v>15.9</v>
      </c>
      <c r="I54" s="27"/>
      <c r="J54" s="28"/>
      <c r="K54" s="36"/>
      <c r="L54" s="2"/>
      <c r="M54" s="2"/>
      <c r="N54" s="2"/>
      <c r="O54" s="2"/>
    </row>
    <row r="55" spans="1:15" ht="15.75" customHeight="1" x14ac:dyDescent="0.25">
      <c r="A55" s="37"/>
      <c r="B55" s="53"/>
      <c r="C55" s="38"/>
      <c r="D55" s="39"/>
      <c r="E55" s="25"/>
      <c r="F55" s="25"/>
      <c r="G55" s="25"/>
      <c r="H55" s="27">
        <f t="shared" si="9"/>
        <v>0</v>
      </c>
      <c r="I55" s="27"/>
      <c r="J55" s="28"/>
      <c r="K55" s="36"/>
      <c r="L55" s="2"/>
      <c r="M55" s="2"/>
      <c r="N55" s="2"/>
      <c r="O55" s="2"/>
    </row>
    <row r="56" spans="1:15" ht="15.75" customHeight="1" x14ac:dyDescent="0.25">
      <c r="A56" s="37"/>
      <c r="B56" s="53"/>
      <c r="C56" s="38"/>
      <c r="D56" s="39"/>
      <c r="E56" s="25"/>
      <c r="F56" s="25"/>
      <c r="G56" s="25"/>
      <c r="H56" s="27">
        <f t="shared" si="9"/>
        <v>0</v>
      </c>
      <c r="I56" s="27"/>
      <c r="J56" s="28">
        <f t="shared" ref="J56:J62" si="10">I56-H56</f>
        <v>0</v>
      </c>
      <c r="K56" s="36"/>
      <c r="L56" s="2"/>
      <c r="M56" s="2"/>
      <c r="N56" s="2"/>
      <c r="O56" s="2"/>
    </row>
    <row r="57" spans="1:15" ht="15.75" customHeight="1" x14ac:dyDescent="0.25">
      <c r="A57" s="37"/>
      <c r="B57" s="52"/>
      <c r="C57" s="38"/>
      <c r="D57" s="39"/>
      <c r="E57" s="25"/>
      <c r="F57" s="25"/>
      <c r="G57" s="25"/>
      <c r="H57" s="27">
        <f t="shared" si="9"/>
        <v>0</v>
      </c>
      <c r="I57" s="27"/>
      <c r="J57" s="28">
        <f t="shared" si="10"/>
        <v>0</v>
      </c>
      <c r="K57" s="36"/>
      <c r="L57" s="2"/>
      <c r="M57" s="2"/>
      <c r="N57" s="2"/>
      <c r="O57" s="2"/>
    </row>
    <row r="58" spans="1:15" ht="15.75" customHeight="1" x14ac:dyDescent="0.25">
      <c r="A58" s="37"/>
      <c r="B58" s="52"/>
      <c r="C58" s="38"/>
      <c r="D58" s="39"/>
      <c r="E58" s="25"/>
      <c r="F58" s="25"/>
      <c r="G58" s="25"/>
      <c r="H58" s="27">
        <f t="shared" si="9"/>
        <v>0</v>
      </c>
      <c r="I58" s="27"/>
      <c r="J58" s="28">
        <f t="shared" si="10"/>
        <v>0</v>
      </c>
      <c r="K58" s="36"/>
      <c r="L58" s="2"/>
      <c r="M58" s="2"/>
      <c r="N58" s="2"/>
      <c r="O58" s="2"/>
    </row>
    <row r="59" spans="1:15" ht="15.75" customHeight="1" x14ac:dyDescent="0.25">
      <c r="A59" s="30"/>
      <c r="B59" s="52"/>
      <c r="C59" s="40"/>
      <c r="D59" s="41"/>
      <c r="E59" s="25"/>
      <c r="F59" s="25"/>
      <c r="G59" s="25"/>
      <c r="H59" s="27">
        <f t="shared" si="9"/>
        <v>0</v>
      </c>
      <c r="I59" s="27"/>
      <c r="J59" s="28">
        <f t="shared" si="10"/>
        <v>0</v>
      </c>
      <c r="K59" s="36"/>
      <c r="L59" s="2"/>
      <c r="M59" s="2"/>
      <c r="N59" s="2"/>
      <c r="O59" s="2"/>
    </row>
    <row r="60" spans="1:15" ht="15.75" customHeight="1" x14ac:dyDescent="0.25">
      <c r="A60" s="30"/>
      <c r="B60" s="52"/>
      <c r="C60" s="40"/>
      <c r="D60" s="41"/>
      <c r="E60" s="25"/>
      <c r="F60" s="25"/>
      <c r="G60" s="25"/>
      <c r="H60" s="27">
        <f t="shared" si="9"/>
        <v>0</v>
      </c>
      <c r="I60" s="27"/>
      <c r="J60" s="28">
        <f t="shared" si="10"/>
        <v>0</v>
      </c>
      <c r="K60" s="36"/>
      <c r="L60" s="2"/>
      <c r="M60" s="2"/>
      <c r="N60" s="2"/>
      <c r="O60" s="2"/>
    </row>
    <row r="61" spans="1:15" ht="15.75" customHeight="1" x14ac:dyDescent="0.25">
      <c r="A61" s="30"/>
      <c r="B61" s="1"/>
      <c r="C61" s="40"/>
      <c r="D61" s="41"/>
      <c r="E61" s="25"/>
      <c r="F61" s="25"/>
      <c r="G61" s="25"/>
      <c r="H61" s="27">
        <f t="shared" si="9"/>
        <v>0</v>
      </c>
      <c r="I61" s="27"/>
      <c r="J61" s="28">
        <f t="shared" si="10"/>
        <v>0</v>
      </c>
      <c r="K61" s="36"/>
      <c r="L61" s="2"/>
      <c r="M61" s="2"/>
      <c r="N61" s="2"/>
      <c r="O61" s="2"/>
    </row>
    <row r="62" spans="1:15" ht="15.75" customHeight="1" x14ac:dyDescent="0.25">
      <c r="A62" s="23"/>
      <c r="B62" s="1"/>
      <c r="C62" s="40"/>
      <c r="D62" s="41"/>
      <c r="E62" s="25"/>
      <c r="F62" s="25"/>
      <c r="G62" s="25"/>
      <c r="H62" s="27">
        <f t="shared" si="9"/>
        <v>0</v>
      </c>
      <c r="I62" s="27"/>
      <c r="J62" s="28">
        <f t="shared" si="10"/>
        <v>0</v>
      </c>
      <c r="K62" s="36"/>
      <c r="L62" s="2"/>
      <c r="M62" s="2"/>
      <c r="N62" s="2"/>
      <c r="O62" s="2"/>
    </row>
    <row r="63" spans="1:15" ht="15.75" customHeight="1" x14ac:dyDescent="0.25">
      <c r="A63" s="1"/>
      <c r="B63" s="1"/>
      <c r="C63" s="1"/>
      <c r="D63" s="1"/>
      <c r="E63" s="1"/>
      <c r="F63" s="1"/>
      <c r="G63" s="1"/>
      <c r="H63" s="42">
        <f>SUM(H31:H62)</f>
        <v>575.22500000000002</v>
      </c>
      <c r="I63" s="42">
        <f>SUM(I31:I62)</f>
        <v>0</v>
      </c>
      <c r="J63" s="1"/>
      <c r="K63" s="36"/>
      <c r="L63" s="2"/>
      <c r="M63" s="2"/>
      <c r="N63" s="2"/>
      <c r="O63" s="2"/>
    </row>
    <row r="64" spans="1:15" ht="15.75" customHeight="1" x14ac:dyDescent="0.25">
      <c r="A64" s="1"/>
      <c r="B64" s="1"/>
      <c r="C64" s="1"/>
      <c r="D64" s="1"/>
      <c r="E64" s="1"/>
      <c r="F64" s="1"/>
      <c r="G64" s="1"/>
      <c r="H64" s="28"/>
      <c r="I64" s="28"/>
      <c r="J64" s="1"/>
      <c r="K64" s="36"/>
      <c r="L64" s="2"/>
      <c r="M64" s="2"/>
      <c r="N64" s="2"/>
      <c r="O64" s="2"/>
    </row>
    <row r="65" spans="1:15" ht="15.75" customHeight="1" x14ac:dyDescent="0.25">
      <c r="A65" s="23" t="s">
        <v>25</v>
      </c>
      <c r="B65" s="23"/>
      <c r="C65" s="32" t="s">
        <v>26</v>
      </c>
      <c r="D65" s="33" t="s">
        <v>14</v>
      </c>
      <c r="E65" s="33" t="s">
        <v>27</v>
      </c>
      <c r="F65" s="33" t="s">
        <v>15</v>
      </c>
      <c r="G65" s="1"/>
      <c r="H65" s="28"/>
      <c r="I65" s="28"/>
      <c r="J65" s="1"/>
      <c r="K65" s="36"/>
      <c r="L65" s="2"/>
      <c r="M65" s="2"/>
      <c r="N65" s="2"/>
      <c r="O65" s="2"/>
    </row>
    <row r="66" spans="1:15" ht="15.75" customHeight="1" x14ac:dyDescent="0.25">
      <c r="A66" s="1"/>
      <c r="B66" s="1"/>
      <c r="C66" s="38">
        <v>256</v>
      </c>
      <c r="D66" s="25">
        <v>3.9</v>
      </c>
      <c r="E66" s="25">
        <v>0.04</v>
      </c>
      <c r="F66" s="38">
        <v>1</v>
      </c>
      <c r="G66" s="25"/>
      <c r="H66" s="27">
        <f t="shared" ref="H66:H67" si="11">C66*D66*E66*F66</f>
        <v>39.936</v>
      </c>
      <c r="I66" s="27"/>
      <c r="J66" s="28">
        <f t="shared" ref="J66:J67" si="12">I66-H66</f>
        <v>-39.936</v>
      </c>
      <c r="K66" s="36"/>
      <c r="L66" s="2"/>
      <c r="M66" s="2"/>
      <c r="N66" s="2"/>
      <c r="O66" s="2"/>
    </row>
    <row r="67" spans="1:15" ht="15.75" customHeight="1" x14ac:dyDescent="0.25">
      <c r="A67" s="1" t="s">
        <v>28</v>
      </c>
      <c r="B67" s="1"/>
      <c r="C67" s="38">
        <v>1</v>
      </c>
      <c r="D67" s="43">
        <v>5</v>
      </c>
      <c r="E67" s="43">
        <v>1</v>
      </c>
      <c r="F67" s="38"/>
      <c r="G67" s="25"/>
      <c r="H67" s="27">
        <f t="shared" si="11"/>
        <v>0</v>
      </c>
      <c r="I67" s="27"/>
      <c r="J67" s="28">
        <f t="shared" si="12"/>
        <v>0</v>
      </c>
      <c r="K67" s="36"/>
      <c r="L67" s="2"/>
      <c r="M67" s="2"/>
      <c r="N67" s="2"/>
      <c r="O67" s="2"/>
    </row>
    <row r="68" spans="1:15" ht="15.75" customHeight="1" x14ac:dyDescent="0.25">
      <c r="A68" s="1"/>
      <c r="B68" s="1"/>
      <c r="C68" s="1"/>
      <c r="D68" s="1"/>
      <c r="E68" s="1"/>
      <c r="F68" s="1"/>
      <c r="G68" s="1"/>
      <c r="H68" s="42">
        <f t="shared" ref="H68:I68" si="13">SUM(H66:H67)</f>
        <v>39.936</v>
      </c>
      <c r="I68" s="42">
        <f t="shared" si="13"/>
        <v>0</v>
      </c>
      <c r="J68" s="1"/>
      <c r="K68" s="36"/>
      <c r="L68" s="2"/>
      <c r="M68" s="2"/>
      <c r="N68" s="2"/>
      <c r="O68" s="2"/>
    </row>
    <row r="69" spans="1:15" ht="15.75" customHeight="1" x14ac:dyDescent="0.25">
      <c r="A69" s="1"/>
      <c r="B69" s="1"/>
      <c r="C69" s="1"/>
      <c r="D69" s="1"/>
      <c r="E69" s="1"/>
      <c r="F69" s="1"/>
      <c r="G69" s="1"/>
      <c r="H69" s="28"/>
      <c r="I69" s="28"/>
      <c r="J69" s="1"/>
      <c r="K69" s="36"/>
      <c r="L69" s="2"/>
      <c r="M69" s="2"/>
      <c r="N69" s="2"/>
      <c r="O69" s="2"/>
    </row>
    <row r="70" spans="1:15" ht="15.75" customHeight="1" x14ac:dyDescent="0.25">
      <c r="A70" s="1"/>
      <c r="B70" s="1"/>
      <c r="C70" s="1"/>
      <c r="D70" s="1"/>
      <c r="E70" s="1"/>
      <c r="F70" s="1"/>
      <c r="G70" s="1"/>
      <c r="H70" s="28"/>
      <c r="I70" s="28"/>
      <c r="J70" s="1"/>
      <c r="K70" s="36"/>
      <c r="L70" s="2"/>
      <c r="M70" s="2"/>
      <c r="N70" s="2"/>
      <c r="O70" s="2"/>
    </row>
    <row r="71" spans="1:15" ht="15.75" customHeight="1" x14ac:dyDescent="0.3">
      <c r="A71" s="44" t="s">
        <v>29</v>
      </c>
      <c r="B71" s="44"/>
      <c r="C71" s="44"/>
      <c r="D71" s="44"/>
      <c r="E71" s="44"/>
      <c r="F71" s="44"/>
      <c r="G71" s="44"/>
      <c r="H71" s="45">
        <f>SUM(H68,H63,H29)</f>
        <v>791.08100000000002</v>
      </c>
      <c r="I71" s="45">
        <f>SUM(I68,I63,I29)</f>
        <v>0</v>
      </c>
      <c r="J71" s="44"/>
      <c r="K71" s="2"/>
      <c r="L71" s="2"/>
      <c r="M71" s="2"/>
      <c r="N71" s="2"/>
    </row>
    <row r="72" spans="1:15" ht="15.75" customHeight="1" x14ac:dyDescent="0.25">
      <c r="A72" s="80"/>
      <c r="B72" s="81"/>
      <c r="C72" s="81"/>
      <c r="D72" s="81"/>
      <c r="E72" s="81"/>
      <c r="F72" s="81"/>
      <c r="G72" s="81"/>
      <c r="H72" s="81"/>
      <c r="I72" s="81"/>
      <c r="J72" s="81"/>
      <c r="K72" s="82"/>
      <c r="L72" s="2"/>
      <c r="M72" s="2"/>
      <c r="N72" s="2"/>
    </row>
    <row r="73" spans="1:15" ht="22.5" customHeight="1" x14ac:dyDescent="0.25">
      <c r="A73" s="83"/>
      <c r="B73" s="84"/>
      <c r="C73" s="84"/>
      <c r="D73" s="84"/>
      <c r="E73" s="84"/>
      <c r="F73" s="84"/>
      <c r="G73" s="84"/>
      <c r="H73" s="84"/>
      <c r="I73" s="84"/>
      <c r="J73" s="84"/>
      <c r="K73" s="85"/>
      <c r="L73" s="2"/>
      <c r="M73" s="2"/>
      <c r="N73" s="2"/>
    </row>
    <row r="74" spans="1:15" ht="22.5" customHeight="1" x14ac:dyDescent="0.25">
      <c r="A74" s="83"/>
      <c r="B74" s="84"/>
      <c r="C74" s="84"/>
      <c r="D74" s="84"/>
      <c r="E74" s="84"/>
      <c r="F74" s="84"/>
      <c r="G74" s="84"/>
      <c r="H74" s="84"/>
      <c r="I74" s="84"/>
      <c r="J74" s="84"/>
      <c r="K74" s="85"/>
      <c r="L74" s="2"/>
      <c r="M74" s="2"/>
      <c r="N74" s="2"/>
    </row>
    <row r="75" spans="1:15" ht="22.5" customHeight="1" x14ac:dyDescent="0.25">
      <c r="A75" s="86"/>
      <c r="B75" s="87"/>
      <c r="C75" s="87"/>
      <c r="D75" s="87"/>
      <c r="E75" s="87"/>
      <c r="F75" s="87"/>
      <c r="G75" s="87"/>
      <c r="H75" s="87"/>
      <c r="I75" s="87"/>
      <c r="J75" s="87"/>
      <c r="K75" s="88"/>
      <c r="L75" s="2"/>
      <c r="M75" s="2"/>
      <c r="N75" s="2"/>
    </row>
    <row r="76" spans="1:15" ht="15.75" customHeight="1" x14ac:dyDescent="0.2"/>
    <row r="77" spans="1:15" ht="15.75" customHeight="1" x14ac:dyDescent="0.2">
      <c r="B77" s="46"/>
    </row>
    <row r="78" spans="1:15" ht="15.75" customHeight="1" x14ac:dyDescent="0.2"/>
    <row r="79" spans="1:15" ht="15.75" customHeight="1" x14ac:dyDescent="0.2"/>
    <row r="80" spans="1:1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</sheetData>
  <mergeCells count="6">
    <mergeCell ref="A72:K75"/>
    <mergeCell ref="A1:J1"/>
    <mergeCell ref="G4:I4"/>
    <mergeCell ref="J4:K4"/>
    <mergeCell ref="C9:G9"/>
    <mergeCell ref="K11:K30"/>
  </mergeCells>
  <phoneticPr fontId="18" type="noConversion"/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C9D1-E816-40CE-A5A9-8516C3B58B74}">
  <dimension ref="A1:O1024"/>
  <sheetViews>
    <sheetView zoomScale="91" zoomScaleNormal="91" workbookViewId="0">
      <selection activeCell="H6" sqref="H6"/>
    </sheetView>
  </sheetViews>
  <sheetFormatPr baseColWidth="10" defaultColWidth="11.21875" defaultRowHeight="15" customHeight="1" x14ac:dyDescent="0.2"/>
  <cols>
    <col min="1" max="1" width="49.77734375" style="78" customWidth="1"/>
    <col min="2" max="2" width="33" style="78" customWidth="1"/>
    <col min="3" max="6" width="11.21875" style="78" customWidth="1"/>
    <col min="7" max="7" width="14" style="78" customWidth="1"/>
    <col min="8" max="8" width="15.109375" style="78" customWidth="1"/>
    <col min="9" max="9" width="17.77734375" style="78" customWidth="1"/>
    <col min="10" max="10" width="21.44140625" style="78" customWidth="1"/>
    <col min="11" max="11" width="21.88671875" style="78" customWidth="1"/>
    <col min="12" max="16384" width="11.21875" style="78"/>
  </cols>
  <sheetData>
    <row r="1" spans="1:15" ht="36.75" customHeight="1" x14ac:dyDescent="0.25">
      <c r="A1" s="89" t="s">
        <v>60</v>
      </c>
      <c r="B1" s="90"/>
      <c r="C1" s="90"/>
      <c r="D1" s="90"/>
      <c r="E1" s="90"/>
      <c r="F1" s="90"/>
      <c r="G1" s="90"/>
      <c r="H1" s="90"/>
      <c r="I1" s="90"/>
      <c r="J1" s="91"/>
      <c r="K1" s="1"/>
      <c r="L1" s="2"/>
    </row>
    <row r="2" spans="1:15" ht="15.75" customHeight="1" x14ac:dyDescent="0.25">
      <c r="A2" s="2" t="s">
        <v>31</v>
      </c>
      <c r="B2" s="2"/>
      <c r="C2" s="66"/>
      <c r="D2" s="70"/>
      <c r="E2" s="71"/>
      <c r="F2" s="2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7"/>
      <c r="C3" s="79"/>
      <c r="D3" s="69"/>
      <c r="E3" s="71"/>
      <c r="F3" s="2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13.43648275862069</v>
      </c>
      <c r="B4" s="47"/>
      <c r="C4" s="67"/>
      <c r="D4" s="70"/>
      <c r="E4" s="71"/>
      <c r="F4" s="2"/>
      <c r="G4" s="92" t="s">
        <v>1</v>
      </c>
      <c r="H4" s="93"/>
      <c r="I4" s="94"/>
      <c r="J4" s="92" t="s">
        <v>2</v>
      </c>
      <c r="K4" s="94"/>
      <c r="L4" s="2"/>
      <c r="M4" s="2"/>
      <c r="N4" s="2"/>
      <c r="O4" s="2"/>
    </row>
    <row r="5" spans="1:15" ht="15.75" customHeight="1" x14ac:dyDescent="0.25">
      <c r="A5" s="5" t="s">
        <v>61</v>
      </c>
      <c r="B5" s="47"/>
      <c r="C5" s="66"/>
      <c r="D5" s="70"/>
      <c r="E5" s="71"/>
      <c r="F5" s="2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29</v>
      </c>
      <c r="B6" s="47"/>
      <c r="C6" s="66"/>
      <c r="D6" s="72"/>
      <c r="E6" s="73"/>
      <c r="F6" s="12"/>
      <c r="G6" s="13">
        <f>H71</f>
        <v>259.77199999999999</v>
      </c>
      <c r="H6" s="14">
        <f>G6*1.5</f>
        <v>389.65800000000002</v>
      </c>
      <c r="I6" s="15">
        <f>H6-G6</f>
        <v>129.88600000000002</v>
      </c>
      <c r="J6" s="13">
        <f>ABS(I71)</f>
        <v>0</v>
      </c>
      <c r="K6" s="15">
        <f>H6-ABS(J6)</f>
        <v>389.65800000000002</v>
      </c>
      <c r="L6" s="2"/>
      <c r="M6" s="2"/>
      <c r="N6" s="2"/>
      <c r="O6" s="2"/>
    </row>
    <row r="7" spans="1:15" ht="15.75" customHeight="1" x14ac:dyDescent="0.25">
      <c r="A7" s="2"/>
      <c r="B7" s="64"/>
      <c r="C7" s="66"/>
      <c r="D7" s="70"/>
      <c r="E7" s="71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5.75" customHeight="1" x14ac:dyDescent="0.25">
      <c r="A8" s="16"/>
      <c r="B8" s="64"/>
      <c r="C8" s="65"/>
      <c r="D8" s="2"/>
      <c r="E8" s="2"/>
      <c r="F8" s="2"/>
      <c r="G8" s="2"/>
      <c r="H8" s="2"/>
      <c r="I8" s="2"/>
      <c r="J8" s="2"/>
      <c r="L8" s="2"/>
      <c r="M8" s="2"/>
      <c r="N8" s="2"/>
      <c r="O8" s="2"/>
    </row>
    <row r="9" spans="1:15" ht="15.75" customHeight="1" x14ac:dyDescent="0.25">
      <c r="A9" s="2"/>
      <c r="B9" s="2"/>
      <c r="C9" s="95" t="s">
        <v>8</v>
      </c>
      <c r="D9" s="96"/>
      <c r="E9" s="96"/>
      <c r="F9" s="96"/>
      <c r="G9" s="97"/>
      <c r="H9" s="17" t="s">
        <v>9</v>
      </c>
      <c r="I9" s="17" t="s">
        <v>10</v>
      </c>
      <c r="J9" s="17" t="s">
        <v>11</v>
      </c>
      <c r="K9" s="2"/>
      <c r="L9" s="2"/>
      <c r="M9" s="2"/>
      <c r="N9" s="2"/>
      <c r="O9" s="2"/>
    </row>
    <row r="10" spans="1:15" ht="37.5" customHeight="1" x14ac:dyDescent="0.25">
      <c r="A10" s="18" t="s">
        <v>12</v>
      </c>
      <c r="B10" s="19"/>
      <c r="C10" s="20" t="s">
        <v>13</v>
      </c>
      <c r="D10" s="20" t="s">
        <v>14</v>
      </c>
      <c r="E10" s="21" t="s">
        <v>15</v>
      </c>
      <c r="F10" s="21" t="s">
        <v>16</v>
      </c>
      <c r="G10" s="21"/>
      <c r="H10" s="21"/>
      <c r="I10" s="21"/>
      <c r="J10" s="21"/>
      <c r="K10" s="22"/>
      <c r="L10" s="2"/>
      <c r="M10" s="2"/>
      <c r="N10" s="2"/>
      <c r="O10" s="2"/>
    </row>
    <row r="11" spans="1:15" ht="15.75" customHeight="1" x14ac:dyDescent="0.25">
      <c r="A11" s="23" t="s">
        <v>38</v>
      </c>
      <c r="B11" s="23"/>
      <c r="C11" s="23"/>
      <c r="D11" s="23"/>
      <c r="E11" s="23"/>
      <c r="F11" s="23"/>
      <c r="G11" s="23"/>
      <c r="H11" s="1"/>
      <c r="I11" s="1"/>
      <c r="J11" s="1"/>
      <c r="K11" s="98"/>
      <c r="L11" s="2"/>
      <c r="M11" s="2"/>
      <c r="N11" s="2"/>
      <c r="O11" s="2"/>
    </row>
    <row r="12" spans="1:15" ht="15.75" customHeight="1" x14ac:dyDescent="0.25">
      <c r="A12" s="1" t="s">
        <v>45</v>
      </c>
      <c r="B12" s="1"/>
      <c r="C12" s="24"/>
      <c r="D12" s="25">
        <v>25</v>
      </c>
      <c r="E12" s="26"/>
      <c r="F12" s="26"/>
      <c r="G12" s="25"/>
      <c r="H12" s="27">
        <f t="shared" ref="H12:H14" si="0">C12*D12*E12</f>
        <v>0</v>
      </c>
      <c r="I12" s="27"/>
      <c r="J12" s="28">
        <f>I12-H12</f>
        <v>0</v>
      </c>
      <c r="K12" s="99"/>
      <c r="L12" s="2"/>
      <c r="M12" s="2"/>
      <c r="N12" s="2"/>
      <c r="O12" s="2"/>
    </row>
    <row r="13" spans="1:15" ht="15.75" customHeight="1" x14ac:dyDescent="0.25">
      <c r="A13" s="1" t="s">
        <v>17</v>
      </c>
      <c r="B13" s="1"/>
      <c r="C13" s="29"/>
      <c r="D13" s="25">
        <v>15</v>
      </c>
      <c r="E13" s="29"/>
      <c r="F13" s="26"/>
      <c r="G13" s="25"/>
      <c r="H13" s="27">
        <f t="shared" si="0"/>
        <v>0</v>
      </c>
      <c r="I13" s="27"/>
      <c r="J13" s="28"/>
      <c r="K13" s="99"/>
      <c r="L13" s="2"/>
      <c r="M13" s="2"/>
      <c r="N13" s="2"/>
      <c r="O13" s="2"/>
    </row>
    <row r="14" spans="1:15" ht="15.75" customHeight="1" x14ac:dyDescent="0.25">
      <c r="A14" s="1" t="s">
        <v>18</v>
      </c>
      <c r="B14" s="1"/>
      <c r="C14" s="29"/>
      <c r="D14" s="25">
        <v>13</v>
      </c>
      <c r="E14" s="29"/>
      <c r="F14" s="26"/>
      <c r="G14" s="25"/>
      <c r="H14" s="27">
        <f t="shared" si="0"/>
        <v>0</v>
      </c>
      <c r="I14" s="27"/>
      <c r="J14" s="28">
        <f>I14-H14</f>
        <v>0</v>
      </c>
      <c r="K14" s="99"/>
      <c r="L14" s="2"/>
      <c r="M14" s="2"/>
      <c r="N14" s="2"/>
      <c r="O14" s="2"/>
    </row>
    <row r="15" spans="1:15" ht="15.75" customHeight="1" x14ac:dyDescent="0.25">
      <c r="A15" s="1" t="s">
        <v>19</v>
      </c>
      <c r="B15" s="1"/>
      <c r="C15" s="24"/>
      <c r="D15" s="25">
        <v>2.29</v>
      </c>
      <c r="E15" s="26"/>
      <c r="F15" s="26"/>
      <c r="G15" s="25"/>
      <c r="H15" s="27">
        <f t="shared" ref="H15:H17" si="1">C15*D15*E15*F15</f>
        <v>0</v>
      </c>
      <c r="I15" s="27"/>
      <c r="J15" s="28"/>
      <c r="K15" s="99"/>
      <c r="L15" s="2"/>
      <c r="M15" s="2"/>
      <c r="N15" s="2"/>
      <c r="O15" s="2"/>
    </row>
    <row r="16" spans="1:15" ht="15" customHeight="1" x14ac:dyDescent="0.25">
      <c r="A16" s="30" t="s">
        <v>20</v>
      </c>
      <c r="B16" s="1"/>
      <c r="C16" s="29"/>
      <c r="D16" s="25">
        <v>1.88</v>
      </c>
      <c r="E16" s="29"/>
      <c r="F16" s="29"/>
      <c r="G16" s="25"/>
      <c r="H16" s="27">
        <f t="shared" si="1"/>
        <v>0</v>
      </c>
      <c r="I16" s="27"/>
      <c r="J16" s="28">
        <f t="shared" ref="J16:J17" si="2">I16-H16</f>
        <v>0</v>
      </c>
      <c r="K16" s="99"/>
      <c r="L16" s="2"/>
      <c r="M16" s="2"/>
      <c r="N16" s="2"/>
      <c r="O16" s="2"/>
    </row>
    <row r="17" spans="1:15" ht="15.75" customHeight="1" x14ac:dyDescent="0.25">
      <c r="A17" s="30" t="s">
        <v>21</v>
      </c>
      <c r="B17" s="1"/>
      <c r="C17" s="29"/>
      <c r="D17" s="25">
        <v>1.63</v>
      </c>
      <c r="E17" s="29"/>
      <c r="F17" s="29"/>
      <c r="G17" s="25"/>
      <c r="H17" s="27">
        <f t="shared" si="1"/>
        <v>0</v>
      </c>
      <c r="I17" s="27"/>
      <c r="J17" s="28">
        <f t="shared" si="2"/>
        <v>0</v>
      </c>
      <c r="K17" s="99"/>
      <c r="L17" s="2"/>
      <c r="M17" s="2"/>
      <c r="N17" s="2"/>
      <c r="O17" s="2"/>
    </row>
    <row r="18" spans="1:15" ht="15.75" customHeight="1" x14ac:dyDescent="0.25">
      <c r="A18" s="30" t="s">
        <v>46</v>
      </c>
      <c r="B18" s="1"/>
      <c r="C18" s="26"/>
      <c r="D18" s="25">
        <v>2.5</v>
      </c>
      <c r="E18" s="26"/>
      <c r="F18" s="26"/>
      <c r="G18" s="25"/>
      <c r="H18" s="27">
        <f t="shared" ref="H18:H28" si="3">C18*D18*E18</f>
        <v>0</v>
      </c>
      <c r="I18" s="27"/>
      <c r="J18" s="28"/>
      <c r="K18" s="99"/>
      <c r="L18" s="2"/>
      <c r="M18" s="2"/>
      <c r="N18" s="2"/>
      <c r="O18" s="2"/>
    </row>
    <row r="19" spans="1:15" ht="15.75" customHeight="1" x14ac:dyDescent="0.25">
      <c r="A19" s="23" t="s">
        <v>39</v>
      </c>
      <c r="B19" s="23"/>
      <c r="C19" s="23"/>
      <c r="D19" s="23"/>
      <c r="E19" s="23"/>
      <c r="F19" s="23"/>
      <c r="G19" s="23"/>
      <c r="H19" s="1"/>
      <c r="I19" s="27"/>
      <c r="J19" s="49"/>
      <c r="K19" s="88"/>
      <c r="L19" s="51"/>
      <c r="M19" s="51"/>
      <c r="N19" s="51"/>
      <c r="O19" s="51"/>
    </row>
    <row r="20" spans="1:15" ht="15.75" customHeight="1" x14ac:dyDescent="0.25">
      <c r="A20" s="1" t="s">
        <v>45</v>
      </c>
      <c r="B20" s="1"/>
      <c r="C20" s="24"/>
      <c r="D20" s="25">
        <v>25</v>
      </c>
      <c r="E20" s="26"/>
      <c r="F20" s="26"/>
      <c r="G20" s="25"/>
      <c r="H20" s="27">
        <f t="shared" ref="H20:H22" si="4">C20*D20*E20</f>
        <v>0</v>
      </c>
      <c r="I20" s="27"/>
      <c r="J20" s="49"/>
      <c r="K20" s="88"/>
      <c r="L20" s="51"/>
      <c r="M20" s="51"/>
      <c r="N20" s="51"/>
      <c r="O20" s="51"/>
    </row>
    <row r="21" spans="1:15" ht="15.75" customHeight="1" x14ac:dyDescent="0.25">
      <c r="A21" s="1" t="s">
        <v>17</v>
      </c>
      <c r="B21" s="1"/>
      <c r="C21" s="29">
        <v>1</v>
      </c>
      <c r="D21" s="25">
        <v>15</v>
      </c>
      <c r="E21" s="29">
        <v>2</v>
      </c>
      <c r="F21" s="26"/>
      <c r="G21" s="25"/>
      <c r="H21" s="27">
        <f t="shared" si="4"/>
        <v>30</v>
      </c>
      <c r="I21" s="27"/>
      <c r="J21" s="49"/>
      <c r="K21" s="88"/>
      <c r="L21" s="51"/>
      <c r="M21" s="51"/>
      <c r="N21" s="51"/>
      <c r="O21" s="51"/>
    </row>
    <row r="22" spans="1:15" ht="15.75" customHeight="1" x14ac:dyDescent="0.25">
      <c r="A22" s="1" t="s">
        <v>18</v>
      </c>
      <c r="B22" s="1"/>
      <c r="C22" s="29">
        <v>1</v>
      </c>
      <c r="D22" s="25">
        <v>13</v>
      </c>
      <c r="E22" s="29">
        <v>2</v>
      </c>
      <c r="F22" s="26"/>
      <c r="G22" s="25"/>
      <c r="H22" s="27">
        <f t="shared" si="4"/>
        <v>26</v>
      </c>
      <c r="I22" s="27"/>
      <c r="J22" s="49"/>
      <c r="K22" s="88"/>
      <c r="L22" s="51"/>
      <c r="M22" s="51"/>
      <c r="N22" s="51"/>
      <c r="O22" s="51"/>
    </row>
    <row r="23" spans="1:15" ht="15.75" customHeight="1" x14ac:dyDescent="0.25">
      <c r="A23" s="1" t="s">
        <v>19</v>
      </c>
      <c r="B23" s="1"/>
      <c r="C23" s="24"/>
      <c r="D23" s="25">
        <v>2.29</v>
      </c>
      <c r="E23" s="26"/>
      <c r="F23" s="26"/>
      <c r="G23" s="25"/>
      <c r="H23" s="27">
        <f t="shared" ref="H23:H25" si="5">C23*D23*E23*F23</f>
        <v>0</v>
      </c>
      <c r="I23" s="27"/>
      <c r="J23" s="49"/>
      <c r="K23" s="88"/>
      <c r="L23" s="51"/>
      <c r="M23" s="51"/>
      <c r="N23" s="51"/>
      <c r="O23" s="51"/>
    </row>
    <row r="24" spans="1:15" ht="15.75" customHeight="1" x14ac:dyDescent="0.25">
      <c r="A24" s="30" t="s">
        <v>20</v>
      </c>
      <c r="B24" s="1"/>
      <c r="C24" s="29">
        <v>1</v>
      </c>
      <c r="D24" s="25">
        <v>1.88</v>
      </c>
      <c r="E24" s="29">
        <v>2</v>
      </c>
      <c r="F24" s="29">
        <v>3</v>
      </c>
      <c r="G24" s="25"/>
      <c r="H24" s="27">
        <f t="shared" si="5"/>
        <v>11.28</v>
      </c>
      <c r="I24" s="27"/>
      <c r="J24" s="49"/>
      <c r="K24" s="88"/>
      <c r="L24" s="51"/>
      <c r="M24" s="51"/>
      <c r="N24" s="51"/>
      <c r="O24" s="51"/>
    </row>
    <row r="25" spans="1:15" ht="15.75" customHeight="1" x14ac:dyDescent="0.25">
      <c r="A25" s="30" t="s">
        <v>21</v>
      </c>
      <c r="B25" s="1"/>
      <c r="C25" s="29">
        <v>1</v>
      </c>
      <c r="D25" s="25">
        <v>1.63</v>
      </c>
      <c r="E25" s="29">
        <v>2</v>
      </c>
      <c r="F25" s="29">
        <v>2</v>
      </c>
      <c r="G25" s="25"/>
      <c r="H25" s="27">
        <f t="shared" si="5"/>
        <v>6.52</v>
      </c>
      <c r="I25" s="27"/>
      <c r="J25" s="49"/>
      <c r="K25" s="88"/>
      <c r="L25" s="51"/>
      <c r="M25" s="51"/>
      <c r="N25" s="51"/>
      <c r="O25" s="51"/>
    </row>
    <row r="26" spans="1:15" ht="15.75" customHeight="1" x14ac:dyDescent="0.25">
      <c r="A26" s="30" t="s">
        <v>46</v>
      </c>
      <c r="B26" s="1"/>
      <c r="C26" s="26">
        <v>2</v>
      </c>
      <c r="D26" s="25">
        <v>2.5</v>
      </c>
      <c r="E26" s="26">
        <v>2</v>
      </c>
      <c r="F26" s="26"/>
      <c r="G26" s="25"/>
      <c r="H26" s="27">
        <f t="shared" ref="H26" si="6">C26*D26*E26</f>
        <v>10</v>
      </c>
      <c r="I26" s="27"/>
      <c r="J26" s="49"/>
      <c r="K26" s="88"/>
      <c r="L26" s="51"/>
      <c r="M26" s="51"/>
      <c r="N26" s="51"/>
      <c r="O26" s="51"/>
    </row>
    <row r="27" spans="1:15" ht="15.75" customHeight="1" x14ac:dyDescent="0.25">
      <c r="A27" s="1"/>
      <c r="B27" s="1"/>
      <c r="C27" s="26"/>
      <c r="D27" s="25"/>
      <c r="E27" s="26"/>
      <c r="F27" s="26"/>
      <c r="G27" s="25"/>
      <c r="H27" s="27">
        <f t="shared" si="3"/>
        <v>0</v>
      </c>
      <c r="I27" s="27"/>
      <c r="J27" s="28">
        <f t="shared" ref="J27:J28" si="7">I27-H27</f>
        <v>0</v>
      </c>
      <c r="K27" s="99"/>
      <c r="L27" s="2"/>
      <c r="M27" s="2"/>
      <c r="N27" s="2"/>
      <c r="O27" s="2"/>
    </row>
    <row r="28" spans="1:15" ht="15.75" customHeight="1" x14ac:dyDescent="0.25">
      <c r="A28" s="1"/>
      <c r="B28" s="1"/>
      <c r="C28" s="26"/>
      <c r="D28" s="25"/>
      <c r="E28" s="26"/>
      <c r="F28" s="26"/>
      <c r="G28" s="25"/>
      <c r="H28" s="27">
        <f t="shared" si="3"/>
        <v>0</v>
      </c>
      <c r="I28" s="27"/>
      <c r="J28" s="28">
        <f t="shared" si="7"/>
        <v>0</v>
      </c>
      <c r="K28" s="99"/>
      <c r="L28" s="2"/>
      <c r="M28" s="2"/>
      <c r="N28" s="2"/>
      <c r="O28" s="2"/>
    </row>
    <row r="29" spans="1:15" ht="15.75" customHeight="1" x14ac:dyDescent="0.25">
      <c r="A29" s="1"/>
      <c r="B29" s="1"/>
      <c r="C29" s="1"/>
      <c r="D29" s="1"/>
      <c r="E29" s="1"/>
      <c r="F29" s="1"/>
      <c r="G29" s="1"/>
      <c r="H29" s="31">
        <f>SUM(H12:H28)</f>
        <v>83.8</v>
      </c>
      <c r="I29" s="31">
        <f>SUM(I12:I28)</f>
        <v>0</v>
      </c>
      <c r="J29" s="28"/>
      <c r="K29" s="99"/>
      <c r="L29" s="2"/>
      <c r="M29" s="2"/>
      <c r="N29" s="2"/>
      <c r="O29" s="2"/>
    </row>
    <row r="30" spans="1:15" ht="15.75" customHeight="1" x14ac:dyDescent="0.25">
      <c r="A30" s="23" t="s">
        <v>22</v>
      </c>
      <c r="B30" s="23"/>
      <c r="C30" s="32" t="s">
        <v>23</v>
      </c>
      <c r="D30" s="33" t="s">
        <v>24</v>
      </c>
      <c r="E30" s="33"/>
      <c r="F30" s="23"/>
      <c r="G30" s="23"/>
      <c r="H30" s="28"/>
      <c r="I30" s="28"/>
      <c r="J30" s="28"/>
      <c r="K30" s="100"/>
      <c r="L30" s="2"/>
      <c r="M30" s="2"/>
      <c r="N30" s="2"/>
      <c r="O30" s="2"/>
    </row>
    <row r="31" spans="1:15" ht="33" customHeight="1" x14ac:dyDescent="0.25">
      <c r="A31" s="37" t="s">
        <v>62</v>
      </c>
      <c r="B31" s="52" t="s">
        <v>63</v>
      </c>
      <c r="C31" s="34">
        <v>2</v>
      </c>
      <c r="D31" s="35">
        <v>39</v>
      </c>
      <c r="E31" s="25"/>
      <c r="F31" s="25"/>
      <c r="G31" s="25"/>
      <c r="H31" s="27">
        <f>C31*D31</f>
        <v>78</v>
      </c>
      <c r="I31" s="27"/>
      <c r="J31" s="28">
        <f>I31-H31</f>
        <v>-78</v>
      </c>
      <c r="K31" s="36"/>
      <c r="L31" s="2"/>
      <c r="M31" s="2"/>
      <c r="N31" s="2"/>
      <c r="O31" s="2"/>
    </row>
    <row r="32" spans="1:15" ht="33" customHeight="1" x14ac:dyDescent="0.25">
      <c r="A32" s="37" t="s">
        <v>64</v>
      </c>
      <c r="B32" s="54"/>
      <c r="C32" s="34">
        <v>3</v>
      </c>
      <c r="D32" s="35">
        <v>1.5</v>
      </c>
      <c r="E32" s="25"/>
      <c r="F32" s="25"/>
      <c r="G32" s="25"/>
      <c r="H32" s="27">
        <f t="shared" ref="H32:H62" si="8">C32*D32</f>
        <v>4.5</v>
      </c>
      <c r="I32" s="27"/>
      <c r="J32" s="49"/>
      <c r="K32" s="50"/>
      <c r="L32" s="51"/>
      <c r="M32" s="51"/>
      <c r="N32" s="51"/>
      <c r="O32" s="51"/>
    </row>
    <row r="33" spans="1:15" ht="15.75" customHeight="1" x14ac:dyDescent="0.25">
      <c r="A33" s="74" t="s">
        <v>37</v>
      </c>
      <c r="B33" s="54"/>
      <c r="C33" s="34">
        <v>3</v>
      </c>
      <c r="D33" s="35">
        <v>1</v>
      </c>
      <c r="E33" s="25"/>
      <c r="F33" s="25"/>
      <c r="G33" s="25"/>
      <c r="H33" s="27">
        <f t="shared" si="8"/>
        <v>3</v>
      </c>
      <c r="I33" s="27"/>
      <c r="J33" s="49"/>
      <c r="K33" s="50"/>
      <c r="L33" s="51"/>
      <c r="M33" s="51"/>
      <c r="N33" s="51"/>
      <c r="O33" s="51"/>
    </row>
    <row r="34" spans="1:15" ht="15.75" customHeight="1" x14ac:dyDescent="0.25">
      <c r="A34" s="77" t="s">
        <v>65</v>
      </c>
      <c r="B34" s="76"/>
      <c r="C34" s="34">
        <v>1</v>
      </c>
      <c r="D34" s="35">
        <v>8.5</v>
      </c>
      <c r="E34" s="25"/>
      <c r="F34" s="25"/>
      <c r="G34" s="25"/>
      <c r="H34" s="27"/>
      <c r="I34" s="27"/>
      <c r="J34" s="49"/>
      <c r="K34" s="50"/>
      <c r="L34" s="51"/>
      <c r="M34" s="51"/>
      <c r="N34" s="51"/>
      <c r="O34" s="51"/>
    </row>
    <row r="35" spans="1:15" ht="15.75" customHeight="1" x14ac:dyDescent="0.25">
      <c r="A35" s="48" t="s">
        <v>66</v>
      </c>
      <c r="B35" s="56"/>
      <c r="C35" s="34">
        <v>2</v>
      </c>
      <c r="D35" s="35">
        <v>0.3</v>
      </c>
      <c r="E35" s="25"/>
      <c r="F35" s="25"/>
      <c r="G35" s="25"/>
      <c r="H35" s="27">
        <f t="shared" si="8"/>
        <v>0.6</v>
      </c>
      <c r="I35" s="27"/>
      <c r="J35" s="49"/>
      <c r="K35" s="50"/>
      <c r="L35" s="51"/>
      <c r="M35" s="51"/>
      <c r="N35" s="51"/>
      <c r="O35" s="51"/>
    </row>
    <row r="36" spans="1:15" ht="34.5" customHeight="1" x14ac:dyDescent="0.25">
      <c r="A36" s="75" t="s">
        <v>32</v>
      </c>
      <c r="B36" s="56"/>
      <c r="C36" s="34">
        <v>2</v>
      </c>
      <c r="D36" s="35">
        <v>5</v>
      </c>
      <c r="E36" s="25"/>
      <c r="F36" s="25"/>
      <c r="G36" s="25"/>
      <c r="H36" s="27">
        <f t="shared" si="8"/>
        <v>10</v>
      </c>
      <c r="I36" s="27"/>
      <c r="J36" s="49"/>
      <c r="K36" s="50"/>
      <c r="L36" s="51"/>
      <c r="M36" s="51"/>
      <c r="N36" s="51"/>
      <c r="O36" s="51"/>
    </row>
    <row r="37" spans="1:15" ht="15.75" customHeight="1" x14ac:dyDescent="0.25">
      <c r="A37" s="48"/>
      <c r="B37" s="56"/>
      <c r="C37" s="34"/>
      <c r="D37" s="35"/>
      <c r="E37" s="25"/>
      <c r="F37" s="25"/>
      <c r="G37" s="25"/>
      <c r="H37" s="27">
        <f t="shared" si="8"/>
        <v>0</v>
      </c>
      <c r="I37" s="27"/>
      <c r="J37" s="49"/>
      <c r="K37" s="50"/>
      <c r="L37" s="51"/>
      <c r="M37" s="51"/>
      <c r="N37" s="51"/>
      <c r="O37" s="51"/>
    </row>
    <row r="38" spans="1:15" ht="35.25" customHeight="1" x14ac:dyDescent="0.25">
      <c r="A38" s="75"/>
      <c r="B38" s="56"/>
      <c r="C38" s="34"/>
      <c r="D38" s="35"/>
      <c r="E38" s="25"/>
      <c r="F38" s="25"/>
      <c r="G38" s="25"/>
      <c r="H38" s="27">
        <f t="shared" si="8"/>
        <v>0</v>
      </c>
      <c r="I38" s="27"/>
      <c r="J38" s="49"/>
      <c r="K38" s="50"/>
      <c r="L38" s="51"/>
      <c r="M38" s="51"/>
      <c r="N38" s="51"/>
      <c r="O38" s="51"/>
    </row>
    <row r="39" spans="1:15" ht="36.75" customHeight="1" x14ac:dyDescent="0.25">
      <c r="A39" s="75"/>
      <c r="B39" s="56"/>
      <c r="C39" s="34"/>
      <c r="D39" s="35"/>
      <c r="E39" s="25"/>
      <c r="F39" s="25"/>
      <c r="G39" s="25"/>
      <c r="H39" s="27">
        <f t="shared" si="8"/>
        <v>0</v>
      </c>
      <c r="I39" s="27"/>
      <c r="J39" s="49"/>
      <c r="K39" s="50"/>
      <c r="L39" s="51"/>
      <c r="M39" s="51"/>
      <c r="N39" s="51"/>
      <c r="O39" s="51"/>
    </row>
    <row r="40" spans="1:15" ht="21" customHeight="1" x14ac:dyDescent="0.25">
      <c r="A40" s="48"/>
      <c r="B40" s="56"/>
      <c r="C40" s="34"/>
      <c r="D40" s="35"/>
      <c r="E40" s="25"/>
      <c r="F40" s="25"/>
      <c r="G40" s="25"/>
      <c r="H40" s="27">
        <f t="shared" si="8"/>
        <v>0</v>
      </c>
      <c r="I40" s="27"/>
      <c r="J40" s="49"/>
      <c r="K40" s="50"/>
      <c r="L40" s="51"/>
      <c r="M40" s="51"/>
      <c r="N40" s="51"/>
      <c r="O40" s="51"/>
    </row>
    <row r="41" spans="1:15" ht="27" customHeight="1" x14ac:dyDescent="0.25">
      <c r="A41" s="48"/>
      <c r="B41" s="56"/>
      <c r="C41" s="34"/>
      <c r="D41" s="35"/>
      <c r="E41" s="25"/>
      <c r="F41" s="25"/>
      <c r="G41" s="25"/>
      <c r="H41" s="27">
        <f t="shared" si="8"/>
        <v>0</v>
      </c>
      <c r="I41" s="27"/>
      <c r="J41" s="49"/>
      <c r="K41" s="50"/>
      <c r="L41" s="51"/>
      <c r="M41" s="51"/>
      <c r="N41" s="51"/>
      <c r="O41" s="51"/>
    </row>
    <row r="42" spans="1:15" ht="39.75" customHeight="1" x14ac:dyDescent="0.25">
      <c r="A42" s="75"/>
      <c r="B42" s="56"/>
      <c r="C42" s="34"/>
      <c r="D42" s="35"/>
      <c r="E42" s="25"/>
      <c r="F42" s="25"/>
      <c r="G42" s="25"/>
      <c r="H42" s="27">
        <f t="shared" si="8"/>
        <v>0</v>
      </c>
      <c r="I42" s="27"/>
      <c r="J42" s="49"/>
      <c r="K42" s="50"/>
      <c r="L42" s="51"/>
      <c r="M42" s="51"/>
      <c r="N42" s="51"/>
      <c r="O42" s="51"/>
    </row>
    <row r="43" spans="1:15" ht="49.5" customHeight="1" x14ac:dyDescent="0.25">
      <c r="A43" s="101"/>
      <c r="B43" s="56"/>
      <c r="C43" s="38"/>
      <c r="D43" s="58"/>
      <c r="E43" s="25"/>
      <c r="F43" s="25"/>
      <c r="G43" s="25"/>
      <c r="H43" s="57">
        <f t="shared" si="8"/>
        <v>0</v>
      </c>
      <c r="I43" s="27"/>
      <c r="J43" s="49"/>
      <c r="K43" s="50"/>
      <c r="L43" s="51"/>
      <c r="M43" s="51"/>
      <c r="N43" s="51"/>
      <c r="O43" s="51"/>
    </row>
    <row r="44" spans="1:15" ht="33" customHeight="1" x14ac:dyDescent="0.25">
      <c r="A44" s="75"/>
      <c r="B44" s="56"/>
      <c r="C44" s="34"/>
      <c r="D44" s="35"/>
      <c r="E44" s="25"/>
      <c r="F44" s="25"/>
      <c r="G44" s="25"/>
      <c r="H44" s="27">
        <f t="shared" si="8"/>
        <v>0</v>
      </c>
      <c r="I44" s="27"/>
      <c r="J44" s="49"/>
      <c r="K44" s="50"/>
      <c r="L44" s="51"/>
      <c r="M44" s="51"/>
      <c r="N44" s="51"/>
      <c r="O44" s="51"/>
    </row>
    <row r="45" spans="1:15" ht="24" customHeight="1" x14ac:dyDescent="0.25">
      <c r="A45" s="102"/>
      <c r="B45" s="56"/>
      <c r="C45" s="38"/>
      <c r="D45" s="58"/>
      <c r="E45" s="25"/>
      <c r="F45" s="25"/>
      <c r="G45" s="25"/>
      <c r="H45" s="27">
        <f t="shared" si="8"/>
        <v>0</v>
      </c>
      <c r="I45" s="27"/>
      <c r="J45" s="49"/>
      <c r="K45" s="50"/>
      <c r="L45" s="51"/>
      <c r="M45" s="51"/>
      <c r="N45" s="51"/>
      <c r="O45" s="51"/>
    </row>
    <row r="46" spans="1:15" ht="15.75" customHeight="1" x14ac:dyDescent="0.25">
      <c r="A46" s="48"/>
      <c r="B46" s="59"/>
      <c r="C46" s="60"/>
      <c r="D46" s="35"/>
      <c r="E46" s="25"/>
      <c r="F46" s="25"/>
      <c r="G46" s="25"/>
      <c r="H46" s="27">
        <f>C46*D46</f>
        <v>0</v>
      </c>
      <c r="I46" s="27"/>
      <c r="J46" s="49"/>
      <c r="K46" s="50"/>
      <c r="L46" s="51"/>
      <c r="M46" s="51"/>
      <c r="N46" s="51"/>
      <c r="O46" s="51"/>
    </row>
    <row r="47" spans="1:15" ht="15.75" customHeight="1" x14ac:dyDescent="0.25">
      <c r="A47" s="48"/>
      <c r="B47" s="56"/>
      <c r="C47" s="60"/>
      <c r="D47" s="35"/>
      <c r="E47" s="25"/>
      <c r="F47" s="25"/>
      <c r="G47" s="25"/>
      <c r="H47" s="27">
        <f t="shared" si="8"/>
        <v>0</v>
      </c>
      <c r="I47" s="27"/>
      <c r="J47" s="49"/>
      <c r="K47" s="50"/>
      <c r="L47" s="51"/>
      <c r="M47" s="51"/>
      <c r="N47" s="51"/>
      <c r="O47" s="51"/>
    </row>
    <row r="48" spans="1:15" ht="15.75" customHeight="1" x14ac:dyDescent="0.25">
      <c r="A48" s="48"/>
      <c r="B48" s="56"/>
      <c r="C48" s="34"/>
      <c r="D48" s="35"/>
      <c r="E48" s="25"/>
      <c r="F48" s="25"/>
      <c r="G48" s="25"/>
      <c r="H48" s="27">
        <f t="shared" si="8"/>
        <v>0</v>
      </c>
      <c r="I48" s="27"/>
      <c r="J48" s="49"/>
      <c r="K48" s="50"/>
      <c r="L48" s="51"/>
      <c r="M48" s="51"/>
      <c r="N48" s="51"/>
      <c r="O48" s="51"/>
    </row>
    <row r="49" spans="1:15" ht="15.75" customHeight="1" x14ac:dyDescent="0.25">
      <c r="A49" s="48"/>
      <c r="B49" s="56"/>
      <c r="C49" s="34"/>
      <c r="D49" s="35"/>
      <c r="E49" s="25"/>
      <c r="F49" s="25"/>
      <c r="G49" s="25"/>
      <c r="H49" s="27">
        <f t="shared" si="8"/>
        <v>0</v>
      </c>
      <c r="I49" s="27"/>
      <c r="J49" s="49"/>
      <c r="K49" s="50"/>
      <c r="L49" s="51"/>
      <c r="M49" s="51"/>
      <c r="N49" s="51"/>
      <c r="O49" s="51"/>
    </row>
    <row r="50" spans="1:15" ht="15.75" customHeight="1" x14ac:dyDescent="0.25">
      <c r="A50" s="48"/>
      <c r="B50" s="56"/>
      <c r="C50" s="34"/>
      <c r="D50" s="35"/>
      <c r="E50" s="25"/>
      <c r="F50" s="25"/>
      <c r="G50" s="25"/>
      <c r="H50" s="27">
        <f t="shared" si="8"/>
        <v>0</v>
      </c>
      <c r="I50" s="27"/>
      <c r="J50" s="49"/>
      <c r="K50" s="50"/>
      <c r="L50" s="51"/>
      <c r="M50" s="51"/>
      <c r="N50" s="51"/>
      <c r="O50" s="51"/>
    </row>
    <row r="51" spans="1:15" ht="15.75" customHeight="1" x14ac:dyDescent="0.25">
      <c r="A51" s="48"/>
      <c r="B51" s="56"/>
      <c r="C51" s="34"/>
      <c r="D51" s="35"/>
      <c r="E51" s="25"/>
      <c r="F51" s="25"/>
      <c r="G51" s="25"/>
      <c r="H51" s="27">
        <f t="shared" si="8"/>
        <v>0</v>
      </c>
      <c r="I51" s="27"/>
      <c r="J51" s="49"/>
      <c r="K51" s="50"/>
      <c r="L51" s="51"/>
      <c r="M51" s="51"/>
      <c r="N51" s="51"/>
      <c r="O51" s="51"/>
    </row>
    <row r="52" spans="1:15" ht="39" customHeight="1" x14ac:dyDescent="0.25">
      <c r="A52" s="103"/>
      <c r="B52" s="53"/>
      <c r="C52" s="38"/>
      <c r="D52" s="39"/>
      <c r="E52" s="25"/>
      <c r="F52" s="25"/>
      <c r="G52" s="25"/>
      <c r="H52" s="27">
        <f>C52*D52</f>
        <v>0</v>
      </c>
      <c r="I52" s="27"/>
      <c r="J52" s="28"/>
      <c r="K52" s="36"/>
      <c r="L52" s="2"/>
      <c r="M52" s="2"/>
      <c r="N52" s="2"/>
      <c r="O52" s="2"/>
    </row>
    <row r="53" spans="1:15" ht="33" customHeight="1" x14ac:dyDescent="0.25">
      <c r="A53" s="37"/>
      <c r="B53" s="53"/>
      <c r="C53" s="38"/>
      <c r="D53" s="39"/>
      <c r="E53" s="25"/>
      <c r="F53" s="25"/>
      <c r="G53" s="25"/>
      <c r="H53" s="27">
        <f t="shared" si="8"/>
        <v>0</v>
      </c>
      <c r="I53" s="27"/>
      <c r="J53" s="28"/>
      <c r="K53" s="36"/>
      <c r="L53" s="2"/>
      <c r="M53" s="2"/>
      <c r="N53" s="2"/>
      <c r="O53" s="2"/>
    </row>
    <row r="54" spans="1:15" ht="15.75" customHeight="1" x14ac:dyDescent="0.25">
      <c r="A54" s="48"/>
      <c r="B54" s="56"/>
      <c r="C54" s="34"/>
      <c r="D54" s="35"/>
      <c r="E54" s="25"/>
      <c r="F54" s="25"/>
      <c r="G54" s="25"/>
      <c r="H54" s="27">
        <f t="shared" si="8"/>
        <v>0</v>
      </c>
      <c r="I54" s="27"/>
      <c r="J54" s="28"/>
      <c r="K54" s="36"/>
      <c r="L54" s="2"/>
      <c r="M54" s="2"/>
      <c r="N54" s="2"/>
      <c r="O54" s="2"/>
    </row>
    <row r="55" spans="1:15" ht="15.75" customHeight="1" x14ac:dyDescent="0.25">
      <c r="A55" s="37"/>
      <c r="B55" s="53"/>
      <c r="C55" s="38"/>
      <c r="D55" s="39"/>
      <c r="E55" s="25"/>
      <c r="F55" s="25"/>
      <c r="G55" s="25"/>
      <c r="H55" s="27">
        <f t="shared" si="8"/>
        <v>0</v>
      </c>
      <c r="I55" s="27"/>
      <c r="J55" s="28"/>
      <c r="K55" s="36"/>
      <c r="L55" s="2"/>
      <c r="M55" s="2"/>
      <c r="N55" s="2"/>
      <c r="O55" s="2"/>
    </row>
    <row r="56" spans="1:15" ht="15.75" customHeight="1" x14ac:dyDescent="0.25">
      <c r="A56" s="37"/>
      <c r="B56" s="53"/>
      <c r="C56" s="38"/>
      <c r="D56" s="39"/>
      <c r="E56" s="25"/>
      <c r="F56" s="25"/>
      <c r="G56" s="25"/>
      <c r="H56" s="27">
        <f t="shared" si="8"/>
        <v>0</v>
      </c>
      <c r="I56" s="27"/>
      <c r="J56" s="28">
        <f t="shared" ref="J56:J62" si="9">I56-H56</f>
        <v>0</v>
      </c>
      <c r="K56" s="36"/>
      <c r="L56" s="2"/>
      <c r="M56" s="2"/>
      <c r="N56" s="2"/>
      <c r="O56" s="2"/>
    </row>
    <row r="57" spans="1:15" ht="15.75" customHeight="1" x14ac:dyDescent="0.25">
      <c r="A57" s="37"/>
      <c r="B57" s="52"/>
      <c r="C57" s="38"/>
      <c r="D57" s="39"/>
      <c r="E57" s="25"/>
      <c r="F57" s="25"/>
      <c r="G57" s="25"/>
      <c r="H57" s="27">
        <f t="shared" si="8"/>
        <v>0</v>
      </c>
      <c r="I57" s="27"/>
      <c r="J57" s="28">
        <f t="shared" si="9"/>
        <v>0</v>
      </c>
      <c r="K57" s="36"/>
      <c r="L57" s="2"/>
      <c r="M57" s="2"/>
      <c r="N57" s="2"/>
      <c r="O57" s="2"/>
    </row>
    <row r="58" spans="1:15" ht="15.75" customHeight="1" x14ac:dyDescent="0.25">
      <c r="A58" s="37"/>
      <c r="B58" s="52"/>
      <c r="C58" s="38"/>
      <c r="D58" s="39"/>
      <c r="E58" s="25"/>
      <c r="F58" s="25"/>
      <c r="G58" s="25"/>
      <c r="H58" s="27">
        <f t="shared" si="8"/>
        <v>0</v>
      </c>
      <c r="I58" s="27"/>
      <c r="J58" s="28">
        <f t="shared" si="9"/>
        <v>0</v>
      </c>
      <c r="K58" s="36"/>
      <c r="L58" s="2"/>
      <c r="M58" s="2"/>
      <c r="N58" s="2"/>
      <c r="O58" s="2"/>
    </row>
    <row r="59" spans="1:15" ht="15.75" customHeight="1" x14ac:dyDescent="0.25">
      <c r="A59" s="30"/>
      <c r="B59" s="52"/>
      <c r="C59" s="40"/>
      <c r="D59" s="41"/>
      <c r="E59" s="25"/>
      <c r="F59" s="25"/>
      <c r="G59" s="25"/>
      <c r="H59" s="27">
        <f t="shared" si="8"/>
        <v>0</v>
      </c>
      <c r="I59" s="27"/>
      <c r="J59" s="28">
        <f t="shared" si="9"/>
        <v>0</v>
      </c>
      <c r="K59" s="36"/>
      <c r="L59" s="2"/>
      <c r="M59" s="2"/>
      <c r="N59" s="2"/>
      <c r="O59" s="2"/>
    </row>
    <row r="60" spans="1:15" ht="15.75" customHeight="1" x14ac:dyDescent="0.25">
      <c r="A60" s="30"/>
      <c r="B60" s="52"/>
      <c r="C60" s="40"/>
      <c r="D60" s="41"/>
      <c r="E60" s="25"/>
      <c r="F60" s="25"/>
      <c r="G60" s="25"/>
      <c r="H60" s="27">
        <f t="shared" si="8"/>
        <v>0</v>
      </c>
      <c r="I60" s="27"/>
      <c r="J60" s="28">
        <f t="shared" si="9"/>
        <v>0</v>
      </c>
      <c r="K60" s="36"/>
      <c r="L60" s="2"/>
      <c r="M60" s="2"/>
      <c r="N60" s="2"/>
      <c r="O60" s="2"/>
    </row>
    <row r="61" spans="1:15" ht="15.75" customHeight="1" x14ac:dyDescent="0.25">
      <c r="A61" s="30"/>
      <c r="B61" s="1"/>
      <c r="C61" s="40"/>
      <c r="D61" s="41"/>
      <c r="E61" s="25"/>
      <c r="F61" s="25"/>
      <c r="G61" s="25"/>
      <c r="H61" s="27">
        <f t="shared" si="8"/>
        <v>0</v>
      </c>
      <c r="I61" s="27"/>
      <c r="J61" s="28">
        <f t="shared" si="9"/>
        <v>0</v>
      </c>
      <c r="K61" s="36"/>
      <c r="L61" s="2"/>
      <c r="M61" s="2"/>
      <c r="N61" s="2"/>
      <c r="O61" s="2"/>
    </row>
    <row r="62" spans="1:15" ht="15.75" customHeight="1" x14ac:dyDescent="0.25">
      <c r="A62" s="23"/>
      <c r="B62" s="1"/>
      <c r="C62" s="40"/>
      <c r="D62" s="41"/>
      <c r="E62" s="25"/>
      <c r="F62" s="25"/>
      <c r="G62" s="25"/>
      <c r="H62" s="27">
        <f t="shared" si="8"/>
        <v>0</v>
      </c>
      <c r="I62" s="27"/>
      <c r="J62" s="28">
        <f t="shared" si="9"/>
        <v>0</v>
      </c>
      <c r="K62" s="36"/>
      <c r="L62" s="2"/>
      <c r="M62" s="2"/>
      <c r="N62" s="2"/>
      <c r="O62" s="2"/>
    </row>
    <row r="63" spans="1:15" ht="15.75" customHeight="1" x14ac:dyDescent="0.25">
      <c r="A63" s="1"/>
      <c r="B63" s="1"/>
      <c r="C63" s="1"/>
      <c r="D63" s="1"/>
      <c r="E63" s="1"/>
      <c r="F63" s="1"/>
      <c r="G63" s="1"/>
      <c r="H63" s="42">
        <f>SUM(H31:H62)</f>
        <v>96.1</v>
      </c>
      <c r="I63" s="42">
        <f>SUM(I31:I62)</f>
        <v>0</v>
      </c>
      <c r="J63" s="1"/>
      <c r="K63" s="36"/>
      <c r="L63" s="2"/>
      <c r="M63" s="2"/>
      <c r="N63" s="2"/>
      <c r="O63" s="2"/>
    </row>
    <row r="64" spans="1:15" ht="15.75" customHeight="1" x14ac:dyDescent="0.25">
      <c r="A64" s="1"/>
      <c r="B64" s="1"/>
      <c r="C64" s="1"/>
      <c r="D64" s="1"/>
      <c r="E64" s="1"/>
      <c r="F64" s="1"/>
      <c r="G64" s="1"/>
      <c r="H64" s="28"/>
      <c r="I64" s="28"/>
      <c r="J64" s="1"/>
      <c r="K64" s="36"/>
      <c r="L64" s="2"/>
      <c r="M64" s="2"/>
      <c r="N64" s="2"/>
      <c r="O64" s="2"/>
    </row>
    <row r="65" spans="1:15" ht="15.75" customHeight="1" x14ac:dyDescent="0.25">
      <c r="A65" s="23" t="s">
        <v>25</v>
      </c>
      <c r="B65" s="23"/>
      <c r="C65" s="32" t="s">
        <v>26</v>
      </c>
      <c r="D65" s="33" t="s">
        <v>14</v>
      </c>
      <c r="E65" s="33" t="s">
        <v>27</v>
      </c>
      <c r="F65" s="33" t="s">
        <v>15</v>
      </c>
      <c r="G65" s="1"/>
      <c r="H65" s="28"/>
      <c r="I65" s="28"/>
      <c r="J65" s="1"/>
      <c r="K65" s="36"/>
      <c r="L65" s="2"/>
      <c r="M65" s="2"/>
      <c r="N65" s="2"/>
      <c r="O65" s="2"/>
    </row>
    <row r="66" spans="1:15" ht="15.75" customHeight="1" x14ac:dyDescent="0.25">
      <c r="A66" s="1"/>
      <c r="B66" s="1"/>
      <c r="C66" s="38">
        <v>256</v>
      </c>
      <c r="D66" s="25">
        <v>3.9</v>
      </c>
      <c r="E66" s="25">
        <v>0.04</v>
      </c>
      <c r="F66" s="38">
        <v>2</v>
      </c>
      <c r="G66" s="25"/>
      <c r="H66" s="27">
        <f t="shared" ref="H66:H67" si="10">C66*D66*E66*F66</f>
        <v>79.872</v>
      </c>
      <c r="I66" s="27"/>
      <c r="J66" s="28">
        <f t="shared" ref="J66:J67" si="11">I66-H66</f>
        <v>-79.872</v>
      </c>
      <c r="K66" s="36"/>
      <c r="L66" s="2"/>
      <c r="M66" s="2"/>
      <c r="N66" s="2"/>
      <c r="O66" s="2"/>
    </row>
    <row r="67" spans="1:15" ht="15.75" customHeight="1" x14ac:dyDescent="0.25">
      <c r="A67" s="1" t="s">
        <v>28</v>
      </c>
      <c r="B67" s="1"/>
      <c r="C67" s="38"/>
      <c r="D67" s="43"/>
      <c r="E67" s="43"/>
      <c r="F67" s="38"/>
      <c r="G67" s="25"/>
      <c r="H67" s="27">
        <f t="shared" si="10"/>
        <v>0</v>
      </c>
      <c r="I67" s="27"/>
      <c r="J67" s="28">
        <f t="shared" si="11"/>
        <v>0</v>
      </c>
      <c r="K67" s="36"/>
      <c r="L67" s="2"/>
      <c r="M67" s="2"/>
      <c r="N67" s="2"/>
      <c r="O67" s="2"/>
    </row>
    <row r="68" spans="1:15" ht="15.75" customHeight="1" x14ac:dyDescent="0.25">
      <c r="A68" s="1"/>
      <c r="B68" s="1"/>
      <c r="C68" s="1"/>
      <c r="D68" s="1"/>
      <c r="E68" s="1"/>
      <c r="F68" s="1"/>
      <c r="G68" s="1"/>
      <c r="H68" s="42">
        <f t="shared" ref="H68:I68" si="12">SUM(H66:H67)</f>
        <v>79.872</v>
      </c>
      <c r="I68" s="42">
        <f t="shared" si="12"/>
        <v>0</v>
      </c>
      <c r="J68" s="1"/>
      <c r="K68" s="36"/>
      <c r="L68" s="2"/>
      <c r="M68" s="2"/>
      <c r="N68" s="2"/>
      <c r="O68" s="2"/>
    </row>
    <row r="69" spans="1:15" ht="15.75" customHeight="1" x14ac:dyDescent="0.25">
      <c r="A69" s="1"/>
      <c r="B69" s="1"/>
      <c r="C69" s="1"/>
      <c r="D69" s="1"/>
      <c r="E69" s="1"/>
      <c r="F69" s="1"/>
      <c r="G69" s="1"/>
      <c r="H69" s="28"/>
      <c r="I69" s="28"/>
      <c r="J69" s="1"/>
      <c r="K69" s="36"/>
      <c r="L69" s="2"/>
      <c r="M69" s="2"/>
      <c r="N69" s="2"/>
      <c r="O69" s="2"/>
    </row>
    <row r="70" spans="1:15" ht="15.75" customHeight="1" x14ac:dyDescent="0.25">
      <c r="A70" s="1"/>
      <c r="B70" s="1"/>
      <c r="C70" s="1"/>
      <c r="D70" s="1"/>
      <c r="E70" s="1"/>
      <c r="F70" s="1"/>
      <c r="G70" s="1"/>
      <c r="H70" s="28"/>
      <c r="I70" s="28"/>
      <c r="J70" s="1"/>
      <c r="K70" s="36"/>
      <c r="L70" s="2"/>
      <c r="M70" s="2"/>
      <c r="N70" s="2"/>
      <c r="O70" s="2"/>
    </row>
    <row r="71" spans="1:15" ht="15.75" customHeight="1" x14ac:dyDescent="0.3">
      <c r="A71" s="44" t="s">
        <v>29</v>
      </c>
      <c r="B71" s="44"/>
      <c r="C71" s="44"/>
      <c r="D71" s="44"/>
      <c r="E71" s="44"/>
      <c r="F71" s="44"/>
      <c r="G71" s="44"/>
      <c r="H71" s="45">
        <f>SUM(H68,H63,H29)</f>
        <v>259.77199999999999</v>
      </c>
      <c r="I71" s="45">
        <f>SUM(I68,I63,I29)</f>
        <v>0</v>
      </c>
      <c r="J71" s="44"/>
      <c r="K71" s="2"/>
      <c r="L71" s="2"/>
      <c r="M71" s="2"/>
      <c r="N71" s="2"/>
    </row>
    <row r="72" spans="1:15" ht="15.75" customHeight="1" x14ac:dyDescent="0.25">
      <c r="A72" s="80"/>
      <c r="B72" s="81"/>
      <c r="C72" s="81"/>
      <c r="D72" s="81"/>
      <c r="E72" s="81"/>
      <c r="F72" s="81"/>
      <c r="G72" s="81"/>
      <c r="H72" s="81"/>
      <c r="I72" s="81"/>
      <c r="J72" s="81"/>
      <c r="K72" s="82"/>
      <c r="L72" s="2"/>
      <c r="M72" s="2"/>
      <c r="N72" s="2"/>
    </row>
    <row r="73" spans="1:15" ht="22.5" customHeight="1" x14ac:dyDescent="0.25">
      <c r="A73" s="83"/>
      <c r="B73" s="84"/>
      <c r="C73" s="84"/>
      <c r="D73" s="84"/>
      <c r="E73" s="84"/>
      <c r="F73" s="84"/>
      <c r="G73" s="84"/>
      <c r="H73" s="84"/>
      <c r="I73" s="84"/>
      <c r="J73" s="84"/>
      <c r="K73" s="85"/>
      <c r="L73" s="2"/>
      <c r="M73" s="2"/>
      <c r="N73" s="2"/>
    </row>
    <row r="74" spans="1:15" ht="22.5" customHeight="1" x14ac:dyDescent="0.25">
      <c r="A74" s="83"/>
      <c r="B74" s="84"/>
      <c r="C74" s="84"/>
      <c r="D74" s="84"/>
      <c r="E74" s="84"/>
      <c r="F74" s="84"/>
      <c r="G74" s="84"/>
      <c r="H74" s="84"/>
      <c r="I74" s="84"/>
      <c r="J74" s="84"/>
      <c r="K74" s="85"/>
      <c r="L74" s="2"/>
      <c r="M74" s="2"/>
      <c r="N74" s="2"/>
    </row>
    <row r="75" spans="1:15" ht="22.5" customHeight="1" x14ac:dyDescent="0.25">
      <c r="A75" s="86"/>
      <c r="B75" s="87"/>
      <c r="C75" s="87"/>
      <c r="D75" s="87"/>
      <c r="E75" s="87"/>
      <c r="F75" s="87"/>
      <c r="G75" s="87"/>
      <c r="H75" s="87"/>
      <c r="I75" s="87"/>
      <c r="J75" s="87"/>
      <c r="K75" s="88"/>
      <c r="L75" s="2"/>
      <c r="M75" s="2"/>
      <c r="N75" s="2"/>
    </row>
    <row r="76" spans="1:15" ht="15.75" customHeight="1" x14ac:dyDescent="0.2"/>
    <row r="77" spans="1:15" ht="15.75" customHeight="1" x14ac:dyDescent="0.2">
      <c r="B77" s="46"/>
    </row>
    <row r="78" spans="1:15" ht="15.75" customHeight="1" x14ac:dyDescent="0.2"/>
    <row r="79" spans="1:15" ht="15.75" customHeight="1" x14ac:dyDescent="0.2"/>
    <row r="80" spans="1:1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</sheetData>
  <mergeCells count="6">
    <mergeCell ref="A1:J1"/>
    <mergeCell ref="G4:I4"/>
    <mergeCell ref="J4:K4"/>
    <mergeCell ref="C9:G9"/>
    <mergeCell ref="K11:K30"/>
    <mergeCell ref="A72:K75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232D-643E-4AA8-981E-F30B050FD8CB}">
  <dimension ref="A1:O1022"/>
  <sheetViews>
    <sheetView zoomScale="91" zoomScaleNormal="91" workbookViewId="0">
      <selection activeCell="G4" sqref="G4:I6"/>
    </sheetView>
  </sheetViews>
  <sheetFormatPr baseColWidth="10" defaultColWidth="11.21875" defaultRowHeight="15" customHeight="1" x14ac:dyDescent="0.2"/>
  <cols>
    <col min="1" max="1" width="49.77734375" style="78" customWidth="1"/>
    <col min="2" max="2" width="33" style="78" customWidth="1"/>
    <col min="3" max="6" width="11.21875" style="78" customWidth="1"/>
    <col min="7" max="7" width="14" style="78" customWidth="1"/>
    <col min="8" max="8" width="15.109375" style="78" customWidth="1"/>
    <col min="9" max="9" width="17.77734375" style="78" customWidth="1"/>
    <col min="10" max="10" width="21.44140625" style="78" customWidth="1"/>
    <col min="11" max="11" width="21.88671875" style="78" customWidth="1"/>
    <col min="12" max="16384" width="11.21875" style="78"/>
  </cols>
  <sheetData>
    <row r="1" spans="1:15" ht="36.75" customHeight="1" x14ac:dyDescent="0.25">
      <c r="A1" s="89" t="s">
        <v>67</v>
      </c>
      <c r="B1" s="90"/>
      <c r="C1" s="90"/>
      <c r="D1" s="90"/>
      <c r="E1" s="90"/>
      <c r="F1" s="90"/>
      <c r="G1" s="90"/>
      <c r="H1" s="90"/>
      <c r="I1" s="90"/>
      <c r="J1" s="91"/>
      <c r="K1" s="1"/>
      <c r="L1" s="2"/>
    </row>
    <row r="2" spans="1:15" ht="15.75" customHeight="1" x14ac:dyDescent="0.25">
      <c r="A2" s="2" t="s">
        <v>31</v>
      </c>
      <c r="B2" s="2"/>
      <c r="C2" s="66"/>
      <c r="D2" s="70"/>
      <c r="E2" s="71"/>
      <c r="F2" s="2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7"/>
      <c r="C3" s="79"/>
      <c r="D3" s="69"/>
      <c r="E3" s="71"/>
      <c r="F3" s="2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73.064785714285719</v>
      </c>
      <c r="B4" s="47"/>
      <c r="C4" s="67"/>
      <c r="D4" s="70"/>
      <c r="E4" s="71"/>
      <c r="F4" s="2"/>
      <c r="G4" s="92" t="s">
        <v>1</v>
      </c>
      <c r="H4" s="93"/>
      <c r="I4" s="94"/>
      <c r="J4" s="92" t="s">
        <v>2</v>
      </c>
      <c r="K4" s="94"/>
      <c r="L4" s="2"/>
      <c r="M4" s="2"/>
      <c r="N4" s="2"/>
      <c r="O4" s="2"/>
    </row>
    <row r="5" spans="1:15" ht="15.75" customHeight="1" x14ac:dyDescent="0.25">
      <c r="A5" s="5" t="s">
        <v>61</v>
      </c>
      <c r="B5" s="47"/>
      <c r="C5" s="66"/>
      <c r="D5" s="70"/>
      <c r="E5" s="71"/>
      <c r="F5" s="2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14</v>
      </c>
      <c r="B6" s="47"/>
      <c r="C6" s="66"/>
      <c r="D6" s="72"/>
      <c r="E6" s="73"/>
      <c r="F6" s="12"/>
      <c r="G6" s="13">
        <f>H69</f>
        <v>681.9380000000001</v>
      </c>
      <c r="H6" s="14">
        <f>G6*1.5</f>
        <v>1022.9070000000002</v>
      </c>
      <c r="I6" s="15">
        <f>H6-G6</f>
        <v>340.96900000000005</v>
      </c>
      <c r="J6" s="13">
        <f>ABS(I69)</f>
        <v>0</v>
      </c>
      <c r="K6" s="15">
        <f>H6-ABS(J6)</f>
        <v>1022.9070000000002</v>
      </c>
      <c r="L6" s="2"/>
      <c r="M6" s="2"/>
      <c r="N6" s="2"/>
      <c r="O6" s="2"/>
    </row>
    <row r="7" spans="1:15" ht="15.75" customHeight="1" x14ac:dyDescent="0.25">
      <c r="A7" s="2"/>
      <c r="B7" s="64"/>
      <c r="C7" s="66"/>
      <c r="D7" s="70"/>
      <c r="E7" s="71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5.75" customHeight="1" x14ac:dyDescent="0.25">
      <c r="A8" s="16"/>
      <c r="B8" s="64"/>
      <c r="C8" s="65"/>
      <c r="D8" s="2"/>
      <c r="E8" s="2"/>
      <c r="F8" s="2"/>
      <c r="G8" s="2"/>
      <c r="H8" s="2"/>
      <c r="I8" s="2"/>
      <c r="J8" s="2"/>
      <c r="L8" s="2"/>
      <c r="M8" s="2"/>
      <c r="N8" s="2"/>
      <c r="O8" s="2"/>
    </row>
    <row r="9" spans="1:15" ht="15.75" customHeight="1" x14ac:dyDescent="0.25">
      <c r="A9" s="2"/>
      <c r="B9" s="2"/>
      <c r="C9" s="95" t="s">
        <v>8</v>
      </c>
      <c r="D9" s="96"/>
      <c r="E9" s="96"/>
      <c r="F9" s="96"/>
      <c r="G9" s="97"/>
      <c r="H9" s="17" t="s">
        <v>9</v>
      </c>
      <c r="I9" s="17" t="s">
        <v>10</v>
      </c>
      <c r="J9" s="17" t="s">
        <v>11</v>
      </c>
      <c r="K9" s="2"/>
      <c r="L9" s="2"/>
      <c r="M9" s="2"/>
      <c r="N9" s="2"/>
      <c r="O9" s="2"/>
    </row>
    <row r="10" spans="1:15" ht="37.5" customHeight="1" x14ac:dyDescent="0.25">
      <c r="A10" s="18" t="s">
        <v>12</v>
      </c>
      <c r="B10" s="19"/>
      <c r="C10" s="20" t="s">
        <v>13</v>
      </c>
      <c r="D10" s="20" t="s">
        <v>14</v>
      </c>
      <c r="E10" s="21" t="s">
        <v>15</v>
      </c>
      <c r="F10" s="21" t="s">
        <v>16</v>
      </c>
      <c r="G10" s="21"/>
      <c r="H10" s="21"/>
      <c r="I10" s="21"/>
      <c r="J10" s="21"/>
      <c r="K10" s="22"/>
      <c r="L10" s="2"/>
      <c r="M10" s="2"/>
      <c r="N10" s="2"/>
      <c r="O10" s="2"/>
    </row>
    <row r="11" spans="1:15" ht="15.75" customHeight="1" x14ac:dyDescent="0.25">
      <c r="A11" s="23" t="s">
        <v>38</v>
      </c>
      <c r="B11" s="23"/>
      <c r="C11" s="23"/>
      <c r="D11" s="23"/>
      <c r="E11" s="23"/>
      <c r="F11" s="23"/>
      <c r="G11" s="23"/>
      <c r="H11" s="1"/>
      <c r="I11" s="1"/>
      <c r="J11" s="1"/>
      <c r="K11" s="98"/>
      <c r="L11" s="2"/>
      <c r="M11" s="2"/>
      <c r="N11" s="2"/>
      <c r="O11" s="2"/>
    </row>
    <row r="12" spans="1:15" ht="15.75" customHeight="1" x14ac:dyDescent="0.25">
      <c r="A12" s="1" t="s">
        <v>45</v>
      </c>
      <c r="B12" s="1"/>
      <c r="C12" s="24"/>
      <c r="D12" s="25">
        <v>25</v>
      </c>
      <c r="E12" s="26"/>
      <c r="F12" s="26"/>
      <c r="G12" s="25"/>
      <c r="H12" s="27">
        <f t="shared" ref="H12:H14" si="0">C12*D12*E12</f>
        <v>0</v>
      </c>
      <c r="I12" s="27"/>
      <c r="J12" s="28">
        <f>I12-H12</f>
        <v>0</v>
      </c>
      <c r="K12" s="99"/>
      <c r="L12" s="2"/>
      <c r="M12" s="2"/>
      <c r="N12" s="2"/>
      <c r="O12" s="2"/>
    </row>
    <row r="13" spans="1:15" ht="15.75" customHeight="1" x14ac:dyDescent="0.25">
      <c r="A13" s="1" t="s">
        <v>17</v>
      </c>
      <c r="B13" s="1"/>
      <c r="C13" s="29"/>
      <c r="D13" s="25">
        <v>15</v>
      </c>
      <c r="E13" s="29"/>
      <c r="F13" s="26"/>
      <c r="G13" s="25"/>
      <c r="H13" s="27">
        <f t="shared" si="0"/>
        <v>0</v>
      </c>
      <c r="I13" s="27"/>
      <c r="J13" s="28"/>
      <c r="K13" s="99"/>
      <c r="L13" s="2"/>
      <c r="M13" s="2"/>
      <c r="N13" s="2"/>
      <c r="O13" s="2"/>
    </row>
    <row r="14" spans="1:15" ht="15.75" customHeight="1" x14ac:dyDescent="0.25">
      <c r="A14" s="1" t="s">
        <v>18</v>
      </c>
      <c r="B14" s="1"/>
      <c r="C14" s="29"/>
      <c r="D14" s="25">
        <v>13</v>
      </c>
      <c r="E14" s="29"/>
      <c r="F14" s="26"/>
      <c r="G14" s="25"/>
      <c r="H14" s="27">
        <f t="shared" si="0"/>
        <v>0</v>
      </c>
      <c r="I14" s="27"/>
      <c r="J14" s="28">
        <f>I14-H14</f>
        <v>0</v>
      </c>
      <c r="K14" s="99"/>
      <c r="L14" s="2"/>
      <c r="M14" s="2"/>
      <c r="N14" s="2"/>
      <c r="O14" s="2"/>
    </row>
    <row r="15" spans="1:15" ht="15.75" customHeight="1" x14ac:dyDescent="0.25">
      <c r="A15" s="1" t="s">
        <v>19</v>
      </c>
      <c r="B15" s="1"/>
      <c r="C15" s="24"/>
      <c r="D15" s="25">
        <v>2.29</v>
      </c>
      <c r="E15" s="26"/>
      <c r="F15" s="26"/>
      <c r="G15" s="25"/>
      <c r="H15" s="27">
        <f t="shared" ref="H15:H17" si="1">C15*D15*E15*F15</f>
        <v>0</v>
      </c>
      <c r="I15" s="27"/>
      <c r="J15" s="28"/>
      <c r="K15" s="99"/>
      <c r="L15" s="2"/>
      <c r="M15" s="2"/>
      <c r="N15" s="2"/>
      <c r="O15" s="2"/>
    </row>
    <row r="16" spans="1:15" ht="15" customHeight="1" x14ac:dyDescent="0.25">
      <c r="A16" s="30" t="s">
        <v>20</v>
      </c>
      <c r="B16" s="1"/>
      <c r="C16" s="29"/>
      <c r="D16" s="25">
        <v>1.88</v>
      </c>
      <c r="E16" s="29"/>
      <c r="F16" s="29"/>
      <c r="G16" s="25"/>
      <c r="H16" s="27">
        <f t="shared" si="1"/>
        <v>0</v>
      </c>
      <c r="I16" s="27"/>
      <c r="J16" s="28">
        <f t="shared" ref="J16:J17" si="2">I16-H16</f>
        <v>0</v>
      </c>
      <c r="K16" s="99"/>
      <c r="L16" s="2"/>
      <c r="M16" s="2"/>
      <c r="N16" s="2"/>
      <c r="O16" s="2"/>
    </row>
    <row r="17" spans="1:15" ht="15.75" customHeight="1" x14ac:dyDescent="0.25">
      <c r="A17" s="30" t="s">
        <v>21</v>
      </c>
      <c r="B17" s="1"/>
      <c r="C17" s="29"/>
      <c r="D17" s="25">
        <v>1.63</v>
      </c>
      <c r="E17" s="29"/>
      <c r="F17" s="29"/>
      <c r="G17" s="25"/>
      <c r="H17" s="27">
        <f t="shared" si="1"/>
        <v>0</v>
      </c>
      <c r="I17" s="27"/>
      <c r="J17" s="28">
        <f t="shared" si="2"/>
        <v>0</v>
      </c>
      <c r="K17" s="99"/>
      <c r="L17" s="2"/>
      <c r="M17" s="2"/>
      <c r="N17" s="2"/>
      <c r="O17" s="2"/>
    </row>
    <row r="18" spans="1:15" ht="15.75" customHeight="1" x14ac:dyDescent="0.25">
      <c r="A18" s="30" t="s">
        <v>46</v>
      </c>
      <c r="B18" s="1"/>
      <c r="C18" s="26"/>
      <c r="D18" s="25">
        <v>2.5</v>
      </c>
      <c r="E18" s="26"/>
      <c r="F18" s="26"/>
      <c r="G18" s="25"/>
      <c r="H18" s="27">
        <f t="shared" ref="H18:H28" si="3">C18*D18*E18</f>
        <v>0</v>
      </c>
      <c r="I18" s="27"/>
      <c r="J18" s="28"/>
      <c r="K18" s="99"/>
      <c r="L18" s="2"/>
      <c r="M18" s="2"/>
      <c r="N18" s="2"/>
      <c r="O18" s="2"/>
    </row>
    <row r="19" spans="1:15" ht="15.75" customHeight="1" x14ac:dyDescent="0.25">
      <c r="A19" s="23" t="s">
        <v>39</v>
      </c>
      <c r="B19" s="23"/>
      <c r="C19" s="23"/>
      <c r="D19" s="23"/>
      <c r="E19" s="23"/>
      <c r="F19" s="23"/>
      <c r="G19" s="23"/>
      <c r="H19" s="1"/>
      <c r="I19" s="27"/>
      <c r="J19" s="49"/>
      <c r="K19" s="88"/>
      <c r="L19" s="51"/>
      <c r="M19" s="51"/>
      <c r="N19" s="51"/>
      <c r="O19" s="51"/>
    </row>
    <row r="20" spans="1:15" ht="15.75" customHeight="1" x14ac:dyDescent="0.25">
      <c r="A20" s="1" t="s">
        <v>45</v>
      </c>
      <c r="B20" s="1"/>
      <c r="C20" s="24"/>
      <c r="D20" s="25">
        <v>25</v>
      </c>
      <c r="E20" s="26"/>
      <c r="F20" s="26"/>
      <c r="G20" s="25"/>
      <c r="H20" s="27">
        <f t="shared" ref="H20:H22" si="4">C20*D20*E20</f>
        <v>0</v>
      </c>
      <c r="I20" s="27"/>
      <c r="J20" s="49"/>
      <c r="K20" s="88"/>
      <c r="L20" s="51"/>
      <c r="M20" s="51"/>
      <c r="N20" s="51"/>
      <c r="O20" s="51"/>
    </row>
    <row r="21" spans="1:15" ht="15.75" customHeight="1" x14ac:dyDescent="0.25">
      <c r="A21" s="1" t="s">
        <v>17</v>
      </c>
      <c r="B21" s="1"/>
      <c r="C21" s="29">
        <v>1</v>
      </c>
      <c r="D21" s="25">
        <v>15</v>
      </c>
      <c r="E21" s="29">
        <v>3</v>
      </c>
      <c r="F21" s="26"/>
      <c r="G21" s="25"/>
      <c r="H21" s="27">
        <f t="shared" si="4"/>
        <v>45</v>
      </c>
      <c r="I21" s="27"/>
      <c r="J21" s="49"/>
      <c r="K21" s="88"/>
      <c r="L21" s="51"/>
      <c r="M21" s="51"/>
      <c r="N21" s="51"/>
      <c r="O21" s="51"/>
    </row>
    <row r="22" spans="1:15" ht="15.75" customHeight="1" x14ac:dyDescent="0.25">
      <c r="A22" s="1" t="s">
        <v>18</v>
      </c>
      <c r="B22" s="1"/>
      <c r="C22" s="29">
        <v>2</v>
      </c>
      <c r="D22" s="25">
        <v>13</v>
      </c>
      <c r="E22" s="29">
        <v>3</v>
      </c>
      <c r="F22" s="26"/>
      <c r="G22" s="25"/>
      <c r="H22" s="27">
        <f t="shared" si="4"/>
        <v>78</v>
      </c>
      <c r="I22" s="27"/>
      <c r="J22" s="49"/>
      <c r="K22" s="88"/>
      <c r="L22" s="51"/>
      <c r="M22" s="51"/>
      <c r="N22" s="51"/>
      <c r="O22" s="51"/>
    </row>
    <row r="23" spans="1:15" ht="15.75" customHeight="1" x14ac:dyDescent="0.25">
      <c r="A23" s="1" t="s">
        <v>19</v>
      </c>
      <c r="B23" s="1"/>
      <c r="C23" s="24"/>
      <c r="D23" s="25">
        <v>2.29</v>
      </c>
      <c r="E23" s="26"/>
      <c r="F23" s="26"/>
      <c r="G23" s="25"/>
      <c r="H23" s="27">
        <f t="shared" ref="H23:H25" si="5">C23*D23*E23*F23</f>
        <v>0</v>
      </c>
      <c r="I23" s="27"/>
      <c r="J23" s="49"/>
      <c r="K23" s="88"/>
      <c r="L23" s="51"/>
      <c r="M23" s="51"/>
      <c r="N23" s="51"/>
      <c r="O23" s="51"/>
    </row>
    <row r="24" spans="1:15" ht="15.75" customHeight="1" x14ac:dyDescent="0.25">
      <c r="A24" s="30" t="s">
        <v>20</v>
      </c>
      <c r="B24" s="1"/>
      <c r="C24" s="29">
        <v>1</v>
      </c>
      <c r="D24" s="25">
        <v>1.88</v>
      </c>
      <c r="E24" s="29">
        <v>3</v>
      </c>
      <c r="F24" s="29">
        <v>3</v>
      </c>
      <c r="G24" s="25"/>
      <c r="H24" s="27">
        <f t="shared" si="5"/>
        <v>16.919999999999998</v>
      </c>
      <c r="I24" s="27"/>
      <c r="J24" s="49"/>
      <c r="K24" s="88"/>
      <c r="L24" s="51"/>
      <c r="M24" s="51"/>
      <c r="N24" s="51"/>
      <c r="O24" s="51"/>
    </row>
    <row r="25" spans="1:15" ht="15.75" customHeight="1" x14ac:dyDescent="0.25">
      <c r="A25" s="30" t="s">
        <v>21</v>
      </c>
      <c r="B25" s="1"/>
      <c r="C25" s="29">
        <v>2</v>
      </c>
      <c r="D25" s="25">
        <v>1.63</v>
      </c>
      <c r="E25" s="29">
        <v>3</v>
      </c>
      <c r="F25" s="29">
        <v>2</v>
      </c>
      <c r="G25" s="25"/>
      <c r="H25" s="27">
        <f t="shared" si="5"/>
        <v>19.559999999999999</v>
      </c>
      <c r="I25" s="27"/>
      <c r="J25" s="49"/>
      <c r="K25" s="88"/>
      <c r="L25" s="51"/>
      <c r="M25" s="51"/>
      <c r="N25" s="51"/>
      <c r="O25" s="51"/>
    </row>
    <row r="26" spans="1:15" ht="15.75" customHeight="1" x14ac:dyDescent="0.25">
      <c r="A26" s="30" t="s">
        <v>46</v>
      </c>
      <c r="B26" s="1"/>
      <c r="C26" s="26">
        <v>3</v>
      </c>
      <c r="D26" s="25">
        <v>2.5</v>
      </c>
      <c r="E26" s="26">
        <v>3</v>
      </c>
      <c r="F26" s="26"/>
      <c r="G26" s="25"/>
      <c r="H26" s="27">
        <f t="shared" ref="H26" si="6">C26*D26*E26</f>
        <v>22.5</v>
      </c>
      <c r="I26" s="27"/>
      <c r="J26" s="49"/>
      <c r="K26" s="88"/>
      <c r="L26" s="51"/>
      <c r="M26" s="51"/>
      <c r="N26" s="51"/>
      <c r="O26" s="51"/>
    </row>
    <row r="27" spans="1:15" ht="15.75" customHeight="1" x14ac:dyDescent="0.25">
      <c r="A27" s="1"/>
      <c r="B27" s="1"/>
      <c r="C27" s="26"/>
      <c r="D27" s="25"/>
      <c r="E27" s="26"/>
      <c r="F27" s="26"/>
      <c r="G27" s="25"/>
      <c r="H27" s="27">
        <f t="shared" si="3"/>
        <v>0</v>
      </c>
      <c r="I27" s="27"/>
      <c r="J27" s="28">
        <f t="shared" ref="J27:J28" si="7">I27-H27</f>
        <v>0</v>
      </c>
      <c r="K27" s="99"/>
      <c r="L27" s="2"/>
      <c r="M27" s="2"/>
      <c r="N27" s="2"/>
      <c r="O27" s="2"/>
    </row>
    <row r="28" spans="1:15" ht="15.75" customHeight="1" x14ac:dyDescent="0.25">
      <c r="A28" s="1"/>
      <c r="B28" s="1"/>
      <c r="C28" s="26"/>
      <c r="D28" s="25"/>
      <c r="E28" s="26"/>
      <c r="F28" s="26"/>
      <c r="G28" s="25"/>
      <c r="H28" s="27">
        <f t="shared" si="3"/>
        <v>0</v>
      </c>
      <c r="I28" s="27"/>
      <c r="J28" s="28">
        <f t="shared" si="7"/>
        <v>0</v>
      </c>
      <c r="K28" s="99"/>
      <c r="L28" s="2"/>
      <c r="M28" s="2"/>
      <c r="N28" s="2"/>
      <c r="O28" s="2"/>
    </row>
    <row r="29" spans="1:15" ht="15.75" customHeight="1" x14ac:dyDescent="0.25">
      <c r="A29" s="1"/>
      <c r="B29" s="1"/>
      <c r="C29" s="1"/>
      <c r="D29" s="1"/>
      <c r="E29" s="1"/>
      <c r="F29" s="1"/>
      <c r="G29" s="1"/>
      <c r="H29" s="31">
        <f>SUM(H12:H28)</f>
        <v>181.98</v>
      </c>
      <c r="I29" s="31">
        <f>SUM(I12:I28)</f>
        <v>0</v>
      </c>
      <c r="J29" s="28"/>
      <c r="K29" s="99"/>
      <c r="L29" s="2"/>
      <c r="M29" s="2"/>
      <c r="N29" s="2"/>
      <c r="O29" s="2"/>
    </row>
    <row r="30" spans="1:15" ht="15.75" customHeight="1" x14ac:dyDescent="0.25">
      <c r="A30" s="23" t="s">
        <v>22</v>
      </c>
      <c r="B30" s="23"/>
      <c r="C30" s="32" t="s">
        <v>23</v>
      </c>
      <c r="D30" s="33" t="s">
        <v>24</v>
      </c>
      <c r="E30" s="33"/>
      <c r="F30" s="23"/>
      <c r="G30" s="23"/>
      <c r="H30" s="28"/>
      <c r="I30" s="28"/>
      <c r="J30" s="28"/>
      <c r="K30" s="100"/>
      <c r="L30" s="2"/>
      <c r="M30" s="2"/>
      <c r="N30" s="2"/>
      <c r="O30" s="2"/>
    </row>
    <row r="31" spans="1:15" ht="52.5" customHeight="1" x14ac:dyDescent="0.25">
      <c r="A31" s="37" t="s">
        <v>68</v>
      </c>
      <c r="B31" s="52"/>
      <c r="C31" s="34">
        <v>5</v>
      </c>
      <c r="D31" s="35">
        <v>39.82</v>
      </c>
      <c r="E31" s="25"/>
      <c r="F31" s="25"/>
      <c r="G31" s="25"/>
      <c r="H31" s="27">
        <f>C31*D31</f>
        <v>199.1</v>
      </c>
      <c r="I31" s="27"/>
      <c r="J31" s="28">
        <f>I31-H31</f>
        <v>-199.1</v>
      </c>
      <c r="K31" s="36"/>
      <c r="L31" s="2"/>
      <c r="M31" s="2"/>
      <c r="N31" s="2"/>
      <c r="O31" s="2"/>
    </row>
    <row r="32" spans="1:15" ht="33" customHeight="1" x14ac:dyDescent="0.25">
      <c r="A32" s="37" t="s">
        <v>40</v>
      </c>
      <c r="B32" s="54"/>
      <c r="C32" s="34">
        <v>5</v>
      </c>
      <c r="D32" s="35">
        <v>0.65</v>
      </c>
      <c r="E32" s="25"/>
      <c r="F32" s="25"/>
      <c r="G32" s="25"/>
      <c r="H32" s="27">
        <f t="shared" ref="H32:H60" si="8">C32*D32</f>
        <v>3.25</v>
      </c>
      <c r="I32" s="27"/>
      <c r="J32" s="49"/>
      <c r="K32" s="50"/>
      <c r="L32" s="51"/>
      <c r="M32" s="51"/>
      <c r="N32" s="51"/>
      <c r="O32" s="51"/>
    </row>
    <row r="33" spans="1:15" ht="15.75" customHeight="1" x14ac:dyDescent="0.25">
      <c r="A33" s="74" t="s">
        <v>37</v>
      </c>
      <c r="B33" s="54"/>
      <c r="C33" s="34">
        <v>1</v>
      </c>
      <c r="D33" s="35">
        <v>1</v>
      </c>
      <c r="E33" s="25"/>
      <c r="F33" s="25"/>
      <c r="G33" s="25"/>
      <c r="H33" s="27">
        <f t="shared" si="8"/>
        <v>1</v>
      </c>
      <c r="I33" s="27"/>
      <c r="J33" s="49"/>
      <c r="K33" s="50"/>
      <c r="L33" s="51"/>
      <c r="M33" s="51"/>
      <c r="N33" s="51"/>
      <c r="O33" s="51"/>
    </row>
    <row r="34" spans="1:15" ht="34.5" customHeight="1" x14ac:dyDescent="0.25">
      <c r="A34" s="75" t="s">
        <v>32</v>
      </c>
      <c r="B34" s="56"/>
      <c r="C34" s="34">
        <v>2</v>
      </c>
      <c r="D34" s="35">
        <v>5</v>
      </c>
      <c r="E34" s="25"/>
      <c r="F34" s="25"/>
      <c r="G34" s="25"/>
      <c r="H34" s="27">
        <f t="shared" si="8"/>
        <v>10</v>
      </c>
      <c r="I34" s="27"/>
      <c r="J34" s="49"/>
      <c r="K34" s="50"/>
      <c r="L34" s="51"/>
      <c r="M34" s="51"/>
      <c r="N34" s="51"/>
      <c r="O34" s="51"/>
    </row>
    <row r="35" spans="1:15" ht="39.75" customHeight="1" x14ac:dyDescent="0.25">
      <c r="A35" s="75" t="s">
        <v>69</v>
      </c>
      <c r="B35" s="56"/>
      <c r="C35" s="34">
        <v>4</v>
      </c>
      <c r="D35" s="35">
        <v>27.5</v>
      </c>
      <c r="E35" s="25"/>
      <c r="F35" s="25"/>
      <c r="G35" s="25"/>
      <c r="H35" s="27">
        <f t="shared" si="8"/>
        <v>110</v>
      </c>
      <c r="I35" s="27"/>
      <c r="J35" s="49"/>
      <c r="K35" s="50"/>
      <c r="L35" s="51"/>
      <c r="M35" s="51"/>
      <c r="N35" s="51"/>
      <c r="O35" s="51"/>
    </row>
    <row r="36" spans="1:15" ht="35.25" customHeight="1" x14ac:dyDescent="0.25">
      <c r="A36" s="75" t="s">
        <v>70</v>
      </c>
      <c r="B36" s="56"/>
      <c r="C36" s="34">
        <v>0.5</v>
      </c>
      <c r="D36" s="35">
        <v>26.2</v>
      </c>
      <c r="E36" s="25"/>
      <c r="F36" s="25"/>
      <c r="G36" s="25"/>
      <c r="H36" s="27">
        <f t="shared" si="8"/>
        <v>13.1</v>
      </c>
      <c r="I36" s="27"/>
      <c r="J36" s="49"/>
      <c r="K36" s="50"/>
      <c r="L36" s="51"/>
      <c r="M36" s="51"/>
      <c r="N36" s="51"/>
      <c r="O36" s="51"/>
    </row>
    <row r="37" spans="1:15" ht="36.75" customHeight="1" x14ac:dyDescent="0.25">
      <c r="A37" s="75" t="s">
        <v>71</v>
      </c>
      <c r="B37" s="56"/>
      <c r="C37" s="34">
        <v>100</v>
      </c>
      <c r="D37" s="35">
        <v>7.0000000000000007E-2</v>
      </c>
      <c r="E37" s="25"/>
      <c r="F37" s="25"/>
      <c r="G37" s="25"/>
      <c r="H37" s="27">
        <f t="shared" si="8"/>
        <v>7.0000000000000009</v>
      </c>
      <c r="I37" s="27"/>
      <c r="J37" s="49"/>
      <c r="K37" s="50"/>
      <c r="L37" s="51"/>
      <c r="M37" s="51"/>
      <c r="N37" s="51"/>
      <c r="O37" s="51"/>
    </row>
    <row r="38" spans="1:15" ht="21" customHeight="1" x14ac:dyDescent="0.25">
      <c r="A38" s="48" t="s">
        <v>72</v>
      </c>
      <c r="B38" s="56"/>
      <c r="C38" s="34">
        <v>100</v>
      </c>
      <c r="D38" s="35">
        <v>0.09</v>
      </c>
      <c r="E38" s="25"/>
      <c r="F38" s="25"/>
      <c r="G38" s="25"/>
      <c r="H38" s="27">
        <f t="shared" si="8"/>
        <v>9</v>
      </c>
      <c r="I38" s="27"/>
      <c r="J38" s="49"/>
      <c r="K38" s="50"/>
      <c r="L38" s="51"/>
      <c r="M38" s="51"/>
      <c r="N38" s="51"/>
      <c r="O38" s="51"/>
    </row>
    <row r="39" spans="1:15" ht="27" customHeight="1" x14ac:dyDescent="0.25">
      <c r="A39" s="48" t="s">
        <v>73</v>
      </c>
      <c r="B39" s="56"/>
      <c r="C39" s="34">
        <v>2</v>
      </c>
      <c r="D39" s="35">
        <v>10</v>
      </c>
      <c r="E39" s="25"/>
      <c r="F39" s="25"/>
      <c r="G39" s="25"/>
      <c r="H39" s="27">
        <f t="shared" si="8"/>
        <v>20</v>
      </c>
      <c r="I39" s="27"/>
      <c r="J39" s="49"/>
      <c r="K39" s="50"/>
      <c r="L39" s="51"/>
      <c r="M39" s="51"/>
      <c r="N39" s="51"/>
      <c r="O39" s="51"/>
    </row>
    <row r="40" spans="1:15" ht="39.75" customHeight="1" x14ac:dyDescent="0.25">
      <c r="A40" s="75" t="s">
        <v>74</v>
      </c>
      <c r="B40" s="56"/>
      <c r="C40" s="34">
        <v>4</v>
      </c>
      <c r="D40" s="35">
        <v>1.1499999999999999</v>
      </c>
      <c r="E40" s="25"/>
      <c r="F40" s="25"/>
      <c r="G40" s="25"/>
      <c r="H40" s="27">
        <f t="shared" si="8"/>
        <v>4.5999999999999996</v>
      </c>
      <c r="I40" s="27"/>
      <c r="J40" s="49"/>
      <c r="K40" s="50"/>
      <c r="L40" s="51"/>
      <c r="M40" s="51"/>
      <c r="N40" s="51"/>
      <c r="O40" s="51"/>
    </row>
    <row r="41" spans="1:15" ht="49.5" customHeight="1" x14ac:dyDescent="0.25">
      <c r="A41" s="101" t="s">
        <v>75</v>
      </c>
      <c r="B41" s="56"/>
      <c r="C41" s="38">
        <v>1</v>
      </c>
      <c r="D41" s="58">
        <v>3.1</v>
      </c>
      <c r="E41" s="25"/>
      <c r="F41" s="25"/>
      <c r="G41" s="25"/>
      <c r="H41" s="57">
        <f t="shared" si="8"/>
        <v>3.1</v>
      </c>
      <c r="I41" s="27"/>
      <c r="J41" s="49"/>
      <c r="K41" s="50"/>
      <c r="L41" s="51"/>
      <c r="M41" s="51"/>
      <c r="N41" s="51"/>
      <c r="O41" s="51"/>
    </row>
    <row r="42" spans="1:15" ht="33" customHeight="1" x14ac:dyDescent="0.25">
      <c r="A42" s="75"/>
      <c r="B42" s="56"/>
      <c r="C42" s="34"/>
      <c r="D42" s="35"/>
      <c r="E42" s="25"/>
      <c r="F42" s="25"/>
      <c r="G42" s="25"/>
      <c r="H42" s="27">
        <f t="shared" si="8"/>
        <v>0</v>
      </c>
      <c r="I42" s="27"/>
      <c r="J42" s="49"/>
      <c r="K42" s="50"/>
      <c r="L42" s="51"/>
      <c r="M42" s="51"/>
      <c r="N42" s="51"/>
      <c r="O42" s="51"/>
    </row>
    <row r="43" spans="1:15" ht="24" customHeight="1" x14ac:dyDescent="0.25">
      <c r="A43" s="102"/>
      <c r="B43" s="56"/>
      <c r="C43" s="38"/>
      <c r="D43" s="58"/>
      <c r="E43" s="25"/>
      <c r="F43" s="25"/>
      <c r="G43" s="25"/>
      <c r="H43" s="27">
        <f t="shared" si="8"/>
        <v>0</v>
      </c>
      <c r="I43" s="27"/>
      <c r="J43" s="49"/>
      <c r="K43" s="50"/>
      <c r="L43" s="51"/>
      <c r="M43" s="51"/>
      <c r="N43" s="51"/>
      <c r="O43" s="51"/>
    </row>
    <row r="44" spans="1:15" ht="15.75" customHeight="1" x14ac:dyDescent="0.25">
      <c r="A44" s="48"/>
      <c r="B44" s="59"/>
      <c r="C44" s="60"/>
      <c r="D44" s="35"/>
      <c r="E44" s="25"/>
      <c r="F44" s="25"/>
      <c r="G44" s="25"/>
      <c r="H44" s="27">
        <f>C44*D44</f>
        <v>0</v>
      </c>
      <c r="I44" s="27"/>
      <c r="J44" s="49"/>
      <c r="K44" s="50"/>
      <c r="L44" s="51"/>
      <c r="M44" s="51"/>
      <c r="N44" s="51"/>
      <c r="O44" s="51"/>
    </row>
    <row r="45" spans="1:15" ht="15.75" customHeight="1" x14ac:dyDescent="0.25">
      <c r="A45" s="48"/>
      <c r="B45" s="56"/>
      <c r="C45" s="60"/>
      <c r="D45" s="35"/>
      <c r="E45" s="25"/>
      <c r="F45" s="25"/>
      <c r="G45" s="25"/>
      <c r="H45" s="27">
        <f t="shared" si="8"/>
        <v>0</v>
      </c>
      <c r="I45" s="27"/>
      <c r="J45" s="49"/>
      <c r="K45" s="50"/>
      <c r="L45" s="51"/>
      <c r="M45" s="51"/>
      <c r="N45" s="51"/>
      <c r="O45" s="51"/>
    </row>
    <row r="46" spans="1:15" ht="15.75" customHeight="1" x14ac:dyDescent="0.25">
      <c r="A46" s="48"/>
      <c r="B46" s="56"/>
      <c r="C46" s="34"/>
      <c r="D46" s="35"/>
      <c r="E46" s="25"/>
      <c r="F46" s="25"/>
      <c r="G46" s="25"/>
      <c r="H46" s="27">
        <f t="shared" si="8"/>
        <v>0</v>
      </c>
      <c r="I46" s="27"/>
      <c r="J46" s="49"/>
      <c r="K46" s="50"/>
      <c r="L46" s="51"/>
      <c r="M46" s="51"/>
      <c r="N46" s="51"/>
      <c r="O46" s="51"/>
    </row>
    <row r="47" spans="1:15" ht="15.75" customHeight="1" x14ac:dyDescent="0.25">
      <c r="A47" s="48"/>
      <c r="B47" s="56"/>
      <c r="C47" s="34"/>
      <c r="D47" s="35"/>
      <c r="E47" s="25"/>
      <c r="F47" s="25"/>
      <c r="G47" s="25"/>
      <c r="H47" s="27">
        <f t="shared" si="8"/>
        <v>0</v>
      </c>
      <c r="I47" s="27"/>
      <c r="J47" s="49"/>
      <c r="K47" s="50"/>
      <c r="L47" s="51"/>
      <c r="M47" s="51"/>
      <c r="N47" s="51"/>
      <c r="O47" s="51"/>
    </row>
    <row r="48" spans="1:15" ht="15.75" customHeight="1" x14ac:dyDescent="0.25">
      <c r="A48" s="48"/>
      <c r="B48" s="56"/>
      <c r="C48" s="34"/>
      <c r="D48" s="35"/>
      <c r="E48" s="25"/>
      <c r="F48" s="25"/>
      <c r="G48" s="25"/>
      <c r="H48" s="27">
        <f t="shared" si="8"/>
        <v>0</v>
      </c>
      <c r="I48" s="27"/>
      <c r="J48" s="49"/>
      <c r="K48" s="50"/>
      <c r="L48" s="51"/>
      <c r="M48" s="51"/>
      <c r="N48" s="51"/>
      <c r="O48" s="51"/>
    </row>
    <row r="49" spans="1:15" ht="15.75" customHeight="1" x14ac:dyDescent="0.25">
      <c r="A49" s="48"/>
      <c r="B49" s="56"/>
      <c r="C49" s="34"/>
      <c r="D49" s="35"/>
      <c r="E49" s="25"/>
      <c r="F49" s="25"/>
      <c r="G49" s="25"/>
      <c r="H49" s="27">
        <f t="shared" si="8"/>
        <v>0</v>
      </c>
      <c r="I49" s="27"/>
      <c r="J49" s="49"/>
      <c r="K49" s="50"/>
      <c r="L49" s="51"/>
      <c r="M49" s="51"/>
      <c r="N49" s="51"/>
      <c r="O49" s="51"/>
    </row>
    <row r="50" spans="1:15" ht="39" customHeight="1" x14ac:dyDescent="0.25">
      <c r="A50" s="103"/>
      <c r="B50" s="53"/>
      <c r="C50" s="38"/>
      <c r="D50" s="39"/>
      <c r="E50" s="25"/>
      <c r="F50" s="25"/>
      <c r="G50" s="25"/>
      <c r="H50" s="27">
        <f>C50*D50</f>
        <v>0</v>
      </c>
      <c r="I50" s="27"/>
      <c r="J50" s="28"/>
      <c r="K50" s="36"/>
      <c r="L50" s="2"/>
      <c r="M50" s="2"/>
      <c r="N50" s="2"/>
      <c r="O50" s="2"/>
    </row>
    <row r="51" spans="1:15" ht="33" customHeight="1" x14ac:dyDescent="0.25">
      <c r="A51" s="37"/>
      <c r="B51" s="53"/>
      <c r="C51" s="38"/>
      <c r="D51" s="39"/>
      <c r="E51" s="25"/>
      <c r="F51" s="25"/>
      <c r="G51" s="25"/>
      <c r="H51" s="27">
        <f t="shared" si="8"/>
        <v>0</v>
      </c>
      <c r="I51" s="27"/>
      <c r="J51" s="28"/>
      <c r="K51" s="36"/>
      <c r="L51" s="2"/>
      <c r="M51" s="2"/>
      <c r="N51" s="2"/>
      <c r="O51" s="2"/>
    </row>
    <row r="52" spans="1:15" ht="15.75" customHeight="1" x14ac:dyDescent="0.25">
      <c r="A52" s="48"/>
      <c r="B52" s="56"/>
      <c r="C52" s="34"/>
      <c r="D52" s="35"/>
      <c r="E52" s="25"/>
      <c r="F52" s="25"/>
      <c r="G52" s="25"/>
      <c r="H52" s="27">
        <f t="shared" si="8"/>
        <v>0</v>
      </c>
      <c r="I52" s="27"/>
      <c r="J52" s="28"/>
      <c r="K52" s="36"/>
      <c r="L52" s="2"/>
      <c r="M52" s="2"/>
      <c r="N52" s="2"/>
      <c r="O52" s="2"/>
    </row>
    <row r="53" spans="1:15" ht="15.75" customHeight="1" x14ac:dyDescent="0.25">
      <c r="A53" s="37"/>
      <c r="B53" s="53"/>
      <c r="C53" s="38"/>
      <c r="D53" s="39"/>
      <c r="E53" s="25"/>
      <c r="F53" s="25"/>
      <c r="G53" s="25"/>
      <c r="H53" s="27">
        <f t="shared" si="8"/>
        <v>0</v>
      </c>
      <c r="I53" s="27"/>
      <c r="J53" s="28"/>
      <c r="K53" s="36"/>
      <c r="L53" s="2"/>
      <c r="M53" s="2"/>
      <c r="N53" s="2"/>
      <c r="O53" s="2"/>
    </row>
    <row r="54" spans="1:15" ht="15.75" customHeight="1" x14ac:dyDescent="0.25">
      <c r="A54" s="37"/>
      <c r="B54" s="53"/>
      <c r="C54" s="38"/>
      <c r="D54" s="39"/>
      <c r="E54" s="25"/>
      <c r="F54" s="25"/>
      <c r="G54" s="25"/>
      <c r="H54" s="27">
        <f t="shared" si="8"/>
        <v>0</v>
      </c>
      <c r="I54" s="27"/>
      <c r="J54" s="28">
        <f t="shared" ref="J54:J60" si="9">I54-H54</f>
        <v>0</v>
      </c>
      <c r="K54" s="36"/>
      <c r="L54" s="2"/>
      <c r="M54" s="2"/>
      <c r="N54" s="2"/>
      <c r="O54" s="2"/>
    </row>
    <row r="55" spans="1:15" ht="15.75" customHeight="1" x14ac:dyDescent="0.25">
      <c r="A55" s="37"/>
      <c r="B55" s="52"/>
      <c r="C55" s="38"/>
      <c r="D55" s="39"/>
      <c r="E55" s="25"/>
      <c r="F55" s="25"/>
      <c r="G55" s="25"/>
      <c r="H55" s="27">
        <f t="shared" si="8"/>
        <v>0</v>
      </c>
      <c r="I55" s="27"/>
      <c r="J55" s="28">
        <f t="shared" si="9"/>
        <v>0</v>
      </c>
      <c r="K55" s="36"/>
      <c r="L55" s="2"/>
      <c r="M55" s="2"/>
      <c r="N55" s="2"/>
      <c r="O55" s="2"/>
    </row>
    <row r="56" spans="1:15" ht="15.75" customHeight="1" x14ac:dyDescent="0.25">
      <c r="A56" s="37"/>
      <c r="B56" s="52"/>
      <c r="C56" s="38"/>
      <c r="D56" s="39"/>
      <c r="E56" s="25"/>
      <c r="F56" s="25"/>
      <c r="G56" s="25"/>
      <c r="H56" s="27">
        <f t="shared" si="8"/>
        <v>0</v>
      </c>
      <c r="I56" s="27"/>
      <c r="J56" s="28">
        <f t="shared" si="9"/>
        <v>0</v>
      </c>
      <c r="K56" s="36"/>
      <c r="L56" s="2"/>
      <c r="M56" s="2"/>
      <c r="N56" s="2"/>
      <c r="O56" s="2"/>
    </row>
    <row r="57" spans="1:15" ht="15.75" customHeight="1" x14ac:dyDescent="0.25">
      <c r="A57" s="30"/>
      <c r="B57" s="52"/>
      <c r="C57" s="40"/>
      <c r="D57" s="41"/>
      <c r="E57" s="25"/>
      <c r="F57" s="25"/>
      <c r="G57" s="25"/>
      <c r="H57" s="27">
        <f t="shared" si="8"/>
        <v>0</v>
      </c>
      <c r="I57" s="27"/>
      <c r="J57" s="28">
        <f t="shared" si="9"/>
        <v>0</v>
      </c>
      <c r="K57" s="36"/>
      <c r="L57" s="2"/>
      <c r="M57" s="2"/>
      <c r="N57" s="2"/>
      <c r="O57" s="2"/>
    </row>
    <row r="58" spans="1:15" ht="15.75" customHeight="1" x14ac:dyDescent="0.25">
      <c r="A58" s="30"/>
      <c r="B58" s="52"/>
      <c r="C58" s="40"/>
      <c r="D58" s="41"/>
      <c r="E58" s="25"/>
      <c r="F58" s="25"/>
      <c r="G58" s="25"/>
      <c r="H58" s="27">
        <f t="shared" si="8"/>
        <v>0</v>
      </c>
      <c r="I58" s="27"/>
      <c r="J58" s="28">
        <f t="shared" si="9"/>
        <v>0</v>
      </c>
      <c r="K58" s="36"/>
      <c r="L58" s="2"/>
      <c r="M58" s="2"/>
      <c r="N58" s="2"/>
      <c r="O58" s="2"/>
    </row>
    <row r="59" spans="1:15" ht="15.75" customHeight="1" x14ac:dyDescent="0.25">
      <c r="A59" s="30"/>
      <c r="B59" s="1"/>
      <c r="C59" s="40"/>
      <c r="D59" s="41"/>
      <c r="E59" s="25"/>
      <c r="F59" s="25"/>
      <c r="G59" s="25"/>
      <c r="H59" s="27">
        <f t="shared" si="8"/>
        <v>0</v>
      </c>
      <c r="I59" s="27"/>
      <c r="J59" s="28">
        <f t="shared" si="9"/>
        <v>0</v>
      </c>
      <c r="K59" s="36"/>
      <c r="L59" s="2"/>
      <c r="M59" s="2"/>
      <c r="N59" s="2"/>
      <c r="O59" s="2"/>
    </row>
    <row r="60" spans="1:15" ht="15.75" customHeight="1" x14ac:dyDescent="0.25">
      <c r="A60" s="23"/>
      <c r="B60" s="1"/>
      <c r="C60" s="40"/>
      <c r="D60" s="41"/>
      <c r="E60" s="25"/>
      <c r="F60" s="25"/>
      <c r="G60" s="25"/>
      <c r="H60" s="27">
        <f t="shared" si="8"/>
        <v>0</v>
      </c>
      <c r="I60" s="27"/>
      <c r="J60" s="28">
        <f t="shared" si="9"/>
        <v>0</v>
      </c>
      <c r="K60" s="36"/>
      <c r="L60" s="2"/>
      <c r="M60" s="2"/>
      <c r="N60" s="2"/>
      <c r="O60" s="2"/>
    </row>
    <row r="61" spans="1:15" ht="15.75" customHeight="1" x14ac:dyDescent="0.25">
      <c r="A61" s="1"/>
      <c r="B61" s="1"/>
      <c r="C61" s="1"/>
      <c r="D61" s="1"/>
      <c r="E61" s="1"/>
      <c r="F61" s="1"/>
      <c r="G61" s="1"/>
      <c r="H61" s="42">
        <f>SUM(H31:H60)</f>
        <v>380.15000000000009</v>
      </c>
      <c r="I61" s="42">
        <f>SUM(I31:I60)</f>
        <v>0</v>
      </c>
      <c r="J61" s="1"/>
      <c r="K61" s="36"/>
      <c r="L61" s="2"/>
      <c r="M61" s="2"/>
      <c r="N61" s="2"/>
      <c r="O61" s="2"/>
    </row>
    <row r="62" spans="1:15" ht="15.75" customHeight="1" x14ac:dyDescent="0.25">
      <c r="A62" s="1"/>
      <c r="B62" s="1"/>
      <c r="C62" s="1"/>
      <c r="D62" s="1"/>
      <c r="E62" s="1"/>
      <c r="F62" s="1"/>
      <c r="G62" s="1"/>
      <c r="H62" s="28"/>
      <c r="I62" s="28"/>
      <c r="J62" s="1"/>
      <c r="K62" s="36"/>
      <c r="L62" s="2"/>
      <c r="M62" s="2"/>
      <c r="N62" s="2"/>
      <c r="O62" s="2"/>
    </row>
    <row r="63" spans="1:15" ht="15.75" customHeight="1" x14ac:dyDescent="0.25">
      <c r="A63" s="23" t="s">
        <v>25</v>
      </c>
      <c r="B63" s="23"/>
      <c r="C63" s="32" t="s">
        <v>26</v>
      </c>
      <c r="D63" s="33" t="s">
        <v>14</v>
      </c>
      <c r="E63" s="33" t="s">
        <v>27</v>
      </c>
      <c r="F63" s="33" t="s">
        <v>15</v>
      </c>
      <c r="G63" s="1"/>
      <c r="H63" s="28"/>
      <c r="I63" s="28"/>
      <c r="J63" s="1"/>
      <c r="K63" s="36"/>
      <c r="L63" s="2"/>
      <c r="M63" s="2"/>
      <c r="N63" s="2"/>
      <c r="O63" s="2"/>
    </row>
    <row r="64" spans="1:15" ht="15.75" customHeight="1" x14ac:dyDescent="0.25">
      <c r="A64" s="1"/>
      <c r="B64" s="1"/>
      <c r="C64" s="38">
        <v>256</v>
      </c>
      <c r="D64" s="25">
        <v>3.9</v>
      </c>
      <c r="E64" s="25">
        <v>0.04</v>
      </c>
      <c r="F64" s="38">
        <v>3</v>
      </c>
      <c r="G64" s="25"/>
      <c r="H64" s="27">
        <f t="shared" ref="H64:H65" si="10">C64*D64*E64*F64</f>
        <v>119.80799999999999</v>
      </c>
      <c r="I64" s="27"/>
      <c r="J64" s="28">
        <f t="shared" ref="J64:J65" si="11">I64-H64</f>
        <v>-119.80799999999999</v>
      </c>
      <c r="K64" s="36"/>
      <c r="L64" s="2"/>
      <c r="M64" s="2"/>
      <c r="N64" s="2"/>
      <c r="O64" s="2"/>
    </row>
    <row r="65" spans="1:15" ht="15.75" customHeight="1" x14ac:dyDescent="0.25">
      <c r="A65" s="1" t="s">
        <v>28</v>
      </c>
      <c r="B65" s="1"/>
      <c r="C65" s="38"/>
      <c r="D65" s="43"/>
      <c r="E65" s="43"/>
      <c r="F65" s="38"/>
      <c r="G65" s="25"/>
      <c r="H65" s="27">
        <f t="shared" si="10"/>
        <v>0</v>
      </c>
      <c r="I65" s="27"/>
      <c r="J65" s="28">
        <f t="shared" si="11"/>
        <v>0</v>
      </c>
      <c r="K65" s="36"/>
      <c r="L65" s="2"/>
      <c r="M65" s="2"/>
      <c r="N65" s="2"/>
      <c r="O65" s="2"/>
    </row>
    <row r="66" spans="1:15" ht="15.75" customHeight="1" x14ac:dyDescent="0.25">
      <c r="A66" s="1"/>
      <c r="B66" s="1"/>
      <c r="C66" s="1"/>
      <c r="D66" s="1"/>
      <c r="E66" s="1"/>
      <c r="F66" s="1"/>
      <c r="G66" s="1"/>
      <c r="H66" s="42">
        <f t="shared" ref="H66:I66" si="12">SUM(H64:H65)</f>
        <v>119.80799999999999</v>
      </c>
      <c r="I66" s="42">
        <f t="shared" si="12"/>
        <v>0</v>
      </c>
      <c r="J66" s="1"/>
      <c r="K66" s="36"/>
      <c r="L66" s="2"/>
      <c r="M66" s="2"/>
      <c r="N66" s="2"/>
      <c r="O66" s="2"/>
    </row>
    <row r="67" spans="1:15" ht="15.75" customHeight="1" x14ac:dyDescent="0.25">
      <c r="A67" s="1"/>
      <c r="B67" s="1"/>
      <c r="C67" s="1"/>
      <c r="D67" s="1"/>
      <c r="E67" s="1"/>
      <c r="F67" s="1"/>
      <c r="G67" s="1"/>
      <c r="H67" s="28"/>
      <c r="I67" s="28"/>
      <c r="J67" s="1"/>
      <c r="K67" s="36"/>
      <c r="L67" s="2"/>
      <c r="M67" s="2"/>
      <c r="N67" s="2"/>
      <c r="O67" s="2"/>
    </row>
    <row r="68" spans="1:15" ht="15.75" customHeight="1" x14ac:dyDescent="0.25">
      <c r="A68" s="1"/>
      <c r="B68" s="1"/>
      <c r="C68" s="1"/>
      <c r="D68" s="1"/>
      <c r="E68" s="1"/>
      <c r="F68" s="1"/>
      <c r="G68" s="1"/>
      <c r="H68" s="28"/>
      <c r="I68" s="28"/>
      <c r="J68" s="1"/>
      <c r="K68" s="36"/>
      <c r="L68" s="2"/>
      <c r="M68" s="2"/>
      <c r="N68" s="2"/>
      <c r="O68" s="2"/>
    </row>
    <row r="69" spans="1:15" ht="15.75" customHeight="1" x14ac:dyDescent="0.3">
      <c r="A69" s="44" t="s">
        <v>29</v>
      </c>
      <c r="B69" s="44"/>
      <c r="C69" s="44"/>
      <c r="D69" s="44"/>
      <c r="E69" s="44"/>
      <c r="F69" s="44"/>
      <c r="G69" s="44"/>
      <c r="H69" s="45">
        <f>SUM(H66,H61,H29)</f>
        <v>681.9380000000001</v>
      </c>
      <c r="I69" s="45">
        <f>SUM(I66,I61,I29)</f>
        <v>0</v>
      </c>
      <c r="J69" s="44"/>
      <c r="K69" s="2"/>
      <c r="L69" s="2"/>
      <c r="M69" s="2"/>
      <c r="N69" s="2"/>
    </row>
    <row r="70" spans="1:15" ht="15.75" customHeight="1" x14ac:dyDescent="0.25">
      <c r="A70" s="80"/>
      <c r="B70" s="81"/>
      <c r="C70" s="81"/>
      <c r="D70" s="81"/>
      <c r="E70" s="81"/>
      <c r="F70" s="81"/>
      <c r="G70" s="81"/>
      <c r="H70" s="81"/>
      <c r="I70" s="81"/>
      <c r="J70" s="81"/>
      <c r="K70" s="82"/>
      <c r="L70" s="2"/>
      <c r="M70" s="2"/>
      <c r="N70" s="2"/>
    </row>
    <row r="71" spans="1:15" ht="22.5" customHeight="1" x14ac:dyDescent="0.25">
      <c r="A71" s="83"/>
      <c r="B71" s="84"/>
      <c r="C71" s="84"/>
      <c r="D71" s="84"/>
      <c r="E71" s="84"/>
      <c r="F71" s="84"/>
      <c r="G71" s="84"/>
      <c r="H71" s="84"/>
      <c r="I71" s="84"/>
      <c r="J71" s="84"/>
      <c r="K71" s="85"/>
      <c r="L71" s="2"/>
      <c r="M71" s="2"/>
      <c r="N71" s="2"/>
    </row>
    <row r="72" spans="1:15" ht="22.5" customHeight="1" x14ac:dyDescent="0.25">
      <c r="A72" s="83"/>
      <c r="B72" s="84"/>
      <c r="C72" s="84"/>
      <c r="D72" s="84"/>
      <c r="E72" s="84"/>
      <c r="F72" s="84"/>
      <c r="G72" s="84"/>
      <c r="H72" s="84"/>
      <c r="I72" s="84"/>
      <c r="J72" s="84"/>
      <c r="K72" s="85"/>
      <c r="L72" s="2"/>
      <c r="M72" s="2"/>
      <c r="N72" s="2"/>
    </row>
    <row r="73" spans="1:15" ht="22.5" customHeight="1" x14ac:dyDescent="0.25">
      <c r="A73" s="86"/>
      <c r="B73" s="87"/>
      <c r="C73" s="87"/>
      <c r="D73" s="87"/>
      <c r="E73" s="87"/>
      <c r="F73" s="87"/>
      <c r="G73" s="87"/>
      <c r="H73" s="87"/>
      <c r="I73" s="87"/>
      <c r="J73" s="87"/>
      <c r="K73" s="88"/>
      <c r="L73" s="2"/>
      <c r="M73" s="2"/>
      <c r="N73" s="2"/>
    </row>
    <row r="74" spans="1:15" ht="15.75" customHeight="1" x14ac:dyDescent="0.2"/>
    <row r="75" spans="1:15" ht="15.75" customHeight="1" x14ac:dyDescent="0.2">
      <c r="B75" s="46"/>
    </row>
    <row r="76" spans="1:15" ht="15.75" customHeight="1" x14ac:dyDescent="0.2"/>
    <row r="77" spans="1:15" ht="15.75" customHeight="1" x14ac:dyDescent="0.2"/>
    <row r="78" spans="1:15" ht="15.75" customHeight="1" x14ac:dyDescent="0.2"/>
    <row r="79" spans="1:15" ht="15.75" customHeight="1" x14ac:dyDescent="0.2"/>
    <row r="80" spans="1:1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</sheetData>
  <mergeCells count="6">
    <mergeCell ref="A1:J1"/>
    <mergeCell ref="G4:I4"/>
    <mergeCell ref="J4:K4"/>
    <mergeCell ref="C9:G9"/>
    <mergeCell ref="K11:K30"/>
    <mergeCell ref="A70:K73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DA56-3E7B-43C1-A872-2B422625F112}">
  <dimension ref="A1:O1018"/>
  <sheetViews>
    <sheetView zoomScale="91" zoomScaleNormal="91" workbookViewId="0">
      <selection activeCell="G4" sqref="G4:I6"/>
    </sheetView>
  </sheetViews>
  <sheetFormatPr baseColWidth="10" defaultColWidth="11.21875" defaultRowHeight="15" customHeight="1" x14ac:dyDescent="0.2"/>
  <cols>
    <col min="1" max="1" width="49.77734375" style="78" customWidth="1"/>
    <col min="2" max="2" width="33" style="78" customWidth="1"/>
    <col min="3" max="6" width="11.21875" style="78" customWidth="1"/>
    <col min="7" max="7" width="14" style="78" customWidth="1"/>
    <col min="8" max="8" width="15.109375" style="78" customWidth="1"/>
    <col min="9" max="9" width="17.77734375" style="78" customWidth="1"/>
    <col min="10" max="10" width="21.44140625" style="78" customWidth="1"/>
    <col min="11" max="11" width="21.88671875" style="78" customWidth="1"/>
    <col min="12" max="16384" width="11.21875" style="78"/>
  </cols>
  <sheetData>
    <row r="1" spans="1:15" ht="36.75" customHeight="1" x14ac:dyDescent="0.25">
      <c r="A1" s="89" t="s">
        <v>79</v>
      </c>
      <c r="B1" s="90"/>
      <c r="C1" s="90"/>
      <c r="D1" s="90"/>
      <c r="E1" s="90"/>
      <c r="F1" s="90"/>
      <c r="G1" s="90"/>
      <c r="H1" s="90"/>
      <c r="I1" s="90"/>
      <c r="J1" s="91"/>
      <c r="K1" s="1"/>
      <c r="L1" s="2"/>
    </row>
    <row r="2" spans="1:15" ht="15.75" customHeight="1" x14ac:dyDescent="0.25">
      <c r="A2" s="2" t="s">
        <v>31</v>
      </c>
      <c r="B2" s="2"/>
      <c r="C2" s="66"/>
      <c r="D2" s="70"/>
      <c r="E2" s="71"/>
      <c r="F2" s="2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7"/>
      <c r="C3" s="79"/>
      <c r="D3" s="69"/>
      <c r="E3" s="71"/>
      <c r="F3" s="2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22.782900000000001</v>
      </c>
      <c r="B4" s="47"/>
      <c r="C4" s="67"/>
      <c r="D4" s="70"/>
      <c r="E4" s="71"/>
      <c r="F4" s="2"/>
      <c r="G4" s="92" t="s">
        <v>1</v>
      </c>
      <c r="H4" s="93"/>
      <c r="I4" s="94"/>
      <c r="J4" s="92" t="s">
        <v>2</v>
      </c>
      <c r="K4" s="94"/>
      <c r="L4" s="2"/>
      <c r="M4" s="2"/>
      <c r="N4" s="2"/>
      <c r="O4" s="2"/>
    </row>
    <row r="5" spans="1:15" ht="15.75" customHeight="1" x14ac:dyDescent="0.25">
      <c r="A5" s="5" t="s">
        <v>80</v>
      </c>
      <c r="B5" s="47"/>
      <c r="C5" s="66"/>
      <c r="D5" s="70"/>
      <c r="E5" s="71"/>
      <c r="F5" s="2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10</v>
      </c>
      <c r="B6" s="47"/>
      <c r="C6" s="66"/>
      <c r="D6" s="72"/>
      <c r="E6" s="73"/>
      <c r="F6" s="12"/>
      <c r="G6" s="13">
        <f>H65</f>
        <v>151.886</v>
      </c>
      <c r="H6" s="14">
        <f>G6*1.5</f>
        <v>227.82900000000001</v>
      </c>
      <c r="I6" s="15">
        <f>H6-G6</f>
        <v>75.943000000000012</v>
      </c>
      <c r="J6" s="13">
        <f>ABS(I65)</f>
        <v>0</v>
      </c>
      <c r="K6" s="15">
        <f>H6-ABS(J6)</f>
        <v>227.82900000000001</v>
      </c>
      <c r="L6" s="2"/>
      <c r="M6" s="2"/>
      <c r="N6" s="2"/>
      <c r="O6" s="2"/>
    </row>
    <row r="7" spans="1:15" ht="15.75" customHeight="1" x14ac:dyDescent="0.25">
      <c r="A7" s="2"/>
      <c r="B7" s="64"/>
      <c r="C7" s="66"/>
      <c r="D7" s="70"/>
      <c r="E7" s="71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5.75" customHeight="1" x14ac:dyDescent="0.25">
      <c r="A8" s="16"/>
      <c r="B8" s="64"/>
      <c r="C8" s="65"/>
      <c r="D8" s="2"/>
      <c r="E8" s="2"/>
      <c r="F8" s="2"/>
      <c r="G8" s="2"/>
      <c r="H8" s="2"/>
      <c r="I8" s="2"/>
      <c r="J8" s="2"/>
      <c r="L8" s="2"/>
      <c r="M8" s="2"/>
      <c r="N8" s="2"/>
      <c r="O8" s="2"/>
    </row>
    <row r="9" spans="1:15" ht="15.75" customHeight="1" x14ac:dyDescent="0.25">
      <c r="A9" s="2"/>
      <c r="B9" s="2"/>
      <c r="C9" s="95" t="s">
        <v>8</v>
      </c>
      <c r="D9" s="96"/>
      <c r="E9" s="96"/>
      <c r="F9" s="96"/>
      <c r="G9" s="97"/>
      <c r="H9" s="17" t="s">
        <v>9</v>
      </c>
      <c r="I9" s="17" t="s">
        <v>10</v>
      </c>
      <c r="J9" s="17" t="s">
        <v>11</v>
      </c>
      <c r="K9" s="2"/>
      <c r="L9" s="2"/>
      <c r="M9" s="2"/>
      <c r="N9" s="2"/>
      <c r="O9" s="2"/>
    </row>
    <row r="10" spans="1:15" ht="37.5" customHeight="1" x14ac:dyDescent="0.25">
      <c r="A10" s="18" t="s">
        <v>12</v>
      </c>
      <c r="B10" s="19"/>
      <c r="C10" s="20" t="s">
        <v>13</v>
      </c>
      <c r="D10" s="20" t="s">
        <v>14</v>
      </c>
      <c r="E10" s="21" t="s">
        <v>15</v>
      </c>
      <c r="F10" s="21" t="s">
        <v>16</v>
      </c>
      <c r="G10" s="21"/>
      <c r="H10" s="21"/>
      <c r="I10" s="21"/>
      <c r="J10" s="21"/>
      <c r="K10" s="22"/>
      <c r="L10" s="2"/>
      <c r="M10" s="2"/>
      <c r="N10" s="2"/>
      <c r="O10" s="2"/>
    </row>
    <row r="11" spans="1:15" ht="15.75" customHeight="1" x14ac:dyDescent="0.25">
      <c r="A11" s="23" t="s">
        <v>38</v>
      </c>
      <c r="B11" s="23"/>
      <c r="C11" s="23"/>
      <c r="D11" s="23"/>
      <c r="E11" s="23"/>
      <c r="F11" s="23"/>
      <c r="G11" s="23"/>
      <c r="H11" s="1"/>
      <c r="I11" s="1"/>
      <c r="J11" s="1"/>
      <c r="K11" s="98"/>
      <c r="L11" s="2"/>
      <c r="M11" s="2"/>
      <c r="N11" s="2"/>
      <c r="O11" s="2"/>
    </row>
    <row r="12" spans="1:15" ht="15.75" customHeight="1" x14ac:dyDescent="0.25">
      <c r="A12" s="1" t="s">
        <v>45</v>
      </c>
      <c r="B12" s="1"/>
      <c r="C12" s="24"/>
      <c r="D12" s="25">
        <v>25</v>
      </c>
      <c r="E12" s="26"/>
      <c r="F12" s="26"/>
      <c r="G12" s="25"/>
      <c r="H12" s="27">
        <f t="shared" ref="H12:H14" si="0">C12*D12*E12</f>
        <v>0</v>
      </c>
      <c r="I12" s="27"/>
      <c r="J12" s="28">
        <f>I12-H12</f>
        <v>0</v>
      </c>
      <c r="K12" s="99"/>
      <c r="L12" s="2"/>
      <c r="M12" s="2"/>
      <c r="N12" s="2"/>
      <c r="O12" s="2"/>
    </row>
    <row r="13" spans="1:15" ht="15.75" customHeight="1" x14ac:dyDescent="0.25">
      <c r="A13" s="1" t="s">
        <v>17</v>
      </c>
      <c r="B13" s="1"/>
      <c r="C13" s="29"/>
      <c r="D13" s="25">
        <v>15</v>
      </c>
      <c r="E13" s="29"/>
      <c r="F13" s="26"/>
      <c r="G13" s="25"/>
      <c r="H13" s="27">
        <f t="shared" si="0"/>
        <v>0</v>
      </c>
      <c r="I13" s="27"/>
      <c r="J13" s="28"/>
      <c r="K13" s="99"/>
      <c r="L13" s="2"/>
      <c r="M13" s="2"/>
      <c r="N13" s="2"/>
      <c r="O13" s="2"/>
    </row>
    <row r="14" spans="1:15" ht="15.75" customHeight="1" x14ac:dyDescent="0.25">
      <c r="A14" s="1" t="s">
        <v>18</v>
      </c>
      <c r="B14" s="1"/>
      <c r="C14" s="29"/>
      <c r="D14" s="25">
        <v>13</v>
      </c>
      <c r="E14" s="29"/>
      <c r="F14" s="26"/>
      <c r="G14" s="25"/>
      <c r="H14" s="27">
        <f t="shared" si="0"/>
        <v>0</v>
      </c>
      <c r="I14" s="27"/>
      <c r="J14" s="28">
        <f>I14-H14</f>
        <v>0</v>
      </c>
      <c r="K14" s="99"/>
      <c r="L14" s="2"/>
      <c r="M14" s="2"/>
      <c r="N14" s="2"/>
      <c r="O14" s="2"/>
    </row>
    <row r="15" spans="1:15" ht="15.75" customHeight="1" x14ac:dyDescent="0.25">
      <c r="A15" s="1" t="s">
        <v>19</v>
      </c>
      <c r="B15" s="1"/>
      <c r="C15" s="24"/>
      <c r="D15" s="25">
        <v>2.29</v>
      </c>
      <c r="E15" s="26"/>
      <c r="F15" s="26"/>
      <c r="G15" s="25"/>
      <c r="H15" s="27">
        <f t="shared" ref="H15:H17" si="1">C15*D15*E15*F15</f>
        <v>0</v>
      </c>
      <c r="I15" s="27"/>
      <c r="J15" s="28"/>
      <c r="K15" s="99"/>
      <c r="L15" s="2"/>
      <c r="M15" s="2"/>
      <c r="N15" s="2"/>
      <c r="O15" s="2"/>
    </row>
    <row r="16" spans="1:15" ht="15" customHeight="1" x14ac:dyDescent="0.25">
      <c r="A16" s="30" t="s">
        <v>20</v>
      </c>
      <c r="B16" s="1"/>
      <c r="C16" s="29"/>
      <c r="D16" s="25">
        <v>1.88</v>
      </c>
      <c r="E16" s="29"/>
      <c r="F16" s="29"/>
      <c r="G16" s="25"/>
      <c r="H16" s="27">
        <f t="shared" si="1"/>
        <v>0</v>
      </c>
      <c r="I16" s="27"/>
      <c r="J16" s="28">
        <f t="shared" ref="J16:J17" si="2">I16-H16</f>
        <v>0</v>
      </c>
      <c r="K16" s="99"/>
      <c r="L16" s="2"/>
      <c r="M16" s="2"/>
      <c r="N16" s="2"/>
      <c r="O16" s="2"/>
    </row>
    <row r="17" spans="1:15" ht="15.75" customHeight="1" x14ac:dyDescent="0.25">
      <c r="A17" s="30" t="s">
        <v>21</v>
      </c>
      <c r="B17" s="1"/>
      <c r="C17" s="29"/>
      <c r="D17" s="25">
        <v>1.63</v>
      </c>
      <c r="E17" s="29"/>
      <c r="F17" s="29"/>
      <c r="G17" s="25"/>
      <c r="H17" s="27">
        <f t="shared" si="1"/>
        <v>0</v>
      </c>
      <c r="I17" s="27"/>
      <c r="J17" s="28">
        <f t="shared" si="2"/>
        <v>0</v>
      </c>
      <c r="K17" s="99"/>
      <c r="L17" s="2"/>
      <c r="M17" s="2"/>
      <c r="N17" s="2"/>
      <c r="O17" s="2"/>
    </row>
    <row r="18" spans="1:15" ht="15.75" customHeight="1" x14ac:dyDescent="0.25">
      <c r="A18" s="30" t="s">
        <v>46</v>
      </c>
      <c r="B18" s="1"/>
      <c r="C18" s="26"/>
      <c r="D18" s="25">
        <v>2.5</v>
      </c>
      <c r="E18" s="26"/>
      <c r="F18" s="26"/>
      <c r="G18" s="25"/>
      <c r="H18" s="27">
        <f t="shared" ref="H18:H28" si="3">C18*D18*E18</f>
        <v>0</v>
      </c>
      <c r="I18" s="27"/>
      <c r="J18" s="28"/>
      <c r="K18" s="99"/>
      <c r="L18" s="2"/>
      <c r="M18" s="2"/>
      <c r="N18" s="2"/>
      <c r="O18" s="2"/>
    </row>
    <row r="19" spans="1:15" ht="15.75" customHeight="1" x14ac:dyDescent="0.25">
      <c r="A19" s="23" t="s">
        <v>39</v>
      </c>
      <c r="B19" s="23"/>
      <c r="C19" s="23"/>
      <c r="D19" s="23"/>
      <c r="E19" s="23"/>
      <c r="F19" s="23"/>
      <c r="G19" s="23"/>
      <c r="H19" s="1"/>
      <c r="I19" s="27"/>
      <c r="J19" s="49"/>
      <c r="K19" s="88"/>
      <c r="L19" s="51"/>
      <c r="M19" s="51"/>
      <c r="N19" s="51"/>
      <c r="O19" s="51"/>
    </row>
    <row r="20" spans="1:15" ht="15.75" customHeight="1" x14ac:dyDescent="0.25">
      <c r="A20" s="1" t="s">
        <v>45</v>
      </c>
      <c r="B20" s="1"/>
      <c r="C20" s="24"/>
      <c r="D20" s="25">
        <v>25</v>
      </c>
      <c r="E20" s="26"/>
      <c r="F20" s="26"/>
      <c r="G20" s="25"/>
      <c r="H20" s="27">
        <f t="shared" ref="H20:H22" si="4">C20*D20*E20</f>
        <v>0</v>
      </c>
      <c r="I20" s="27"/>
      <c r="J20" s="49"/>
      <c r="K20" s="88"/>
      <c r="L20" s="51"/>
      <c r="M20" s="51"/>
      <c r="N20" s="51"/>
      <c r="O20" s="51"/>
    </row>
    <row r="21" spans="1:15" ht="15.75" customHeight="1" x14ac:dyDescent="0.25">
      <c r="A21" s="1" t="s">
        <v>17</v>
      </c>
      <c r="B21" s="1"/>
      <c r="C21" s="29">
        <v>1</v>
      </c>
      <c r="D21" s="25">
        <v>15</v>
      </c>
      <c r="E21" s="29">
        <v>1</v>
      </c>
      <c r="F21" s="26"/>
      <c r="G21" s="25"/>
      <c r="H21" s="27">
        <f t="shared" si="4"/>
        <v>15</v>
      </c>
      <c r="I21" s="27"/>
      <c r="J21" s="49"/>
      <c r="K21" s="88"/>
      <c r="L21" s="51"/>
      <c r="M21" s="51"/>
      <c r="N21" s="51"/>
      <c r="O21" s="51"/>
    </row>
    <row r="22" spans="1:15" ht="15.75" customHeight="1" x14ac:dyDescent="0.25">
      <c r="A22" s="1" t="s">
        <v>18</v>
      </c>
      <c r="B22" s="1"/>
      <c r="C22" s="29">
        <v>1</v>
      </c>
      <c r="D22" s="25">
        <v>13</v>
      </c>
      <c r="E22" s="29">
        <v>1</v>
      </c>
      <c r="F22" s="26"/>
      <c r="G22" s="25"/>
      <c r="H22" s="27">
        <f t="shared" si="4"/>
        <v>13</v>
      </c>
      <c r="I22" s="27"/>
      <c r="J22" s="49"/>
      <c r="K22" s="88"/>
      <c r="L22" s="51"/>
      <c r="M22" s="51"/>
      <c r="N22" s="51"/>
      <c r="O22" s="51"/>
    </row>
    <row r="23" spans="1:15" ht="15.75" customHeight="1" x14ac:dyDescent="0.25">
      <c r="A23" s="1" t="s">
        <v>19</v>
      </c>
      <c r="B23" s="1"/>
      <c r="C23" s="24"/>
      <c r="D23" s="25">
        <v>2.29</v>
      </c>
      <c r="E23" s="26"/>
      <c r="F23" s="26"/>
      <c r="G23" s="25"/>
      <c r="H23" s="27">
        <f t="shared" ref="H23:H25" si="5">C23*D23*E23*F23</f>
        <v>0</v>
      </c>
      <c r="I23" s="27"/>
      <c r="J23" s="49"/>
      <c r="K23" s="88"/>
      <c r="L23" s="51"/>
      <c r="M23" s="51"/>
      <c r="N23" s="51"/>
      <c r="O23" s="51"/>
    </row>
    <row r="24" spans="1:15" ht="15.75" customHeight="1" x14ac:dyDescent="0.25">
      <c r="A24" s="30" t="s">
        <v>20</v>
      </c>
      <c r="B24" s="1"/>
      <c r="C24" s="29"/>
      <c r="D24" s="25">
        <v>1.88</v>
      </c>
      <c r="E24" s="29"/>
      <c r="F24" s="29"/>
      <c r="G24" s="25"/>
      <c r="H24" s="27">
        <f t="shared" si="5"/>
        <v>0</v>
      </c>
      <c r="I24" s="27"/>
      <c r="J24" s="49"/>
      <c r="K24" s="88"/>
      <c r="L24" s="51"/>
      <c r="M24" s="51"/>
      <c r="N24" s="51"/>
      <c r="O24" s="51"/>
    </row>
    <row r="25" spans="1:15" ht="15.75" customHeight="1" x14ac:dyDescent="0.25">
      <c r="A25" s="30" t="s">
        <v>21</v>
      </c>
      <c r="B25" s="1"/>
      <c r="C25" s="29"/>
      <c r="D25" s="25">
        <v>1.63</v>
      </c>
      <c r="E25" s="29"/>
      <c r="F25" s="29"/>
      <c r="G25" s="25"/>
      <c r="H25" s="27">
        <f t="shared" si="5"/>
        <v>0</v>
      </c>
      <c r="I25" s="27"/>
      <c r="J25" s="49"/>
      <c r="K25" s="88"/>
      <c r="L25" s="51"/>
      <c r="M25" s="51"/>
      <c r="N25" s="51"/>
      <c r="O25" s="51"/>
    </row>
    <row r="26" spans="1:15" ht="15.75" customHeight="1" x14ac:dyDescent="0.25">
      <c r="A26" s="30" t="s">
        <v>46</v>
      </c>
      <c r="B26" s="1"/>
      <c r="C26" s="26"/>
      <c r="D26" s="25">
        <v>2.5</v>
      </c>
      <c r="E26" s="26"/>
      <c r="F26" s="26"/>
      <c r="G26" s="25"/>
      <c r="H26" s="27">
        <f t="shared" ref="H26" si="6">C26*D26*E26</f>
        <v>0</v>
      </c>
      <c r="I26" s="27"/>
      <c r="J26" s="49"/>
      <c r="K26" s="88"/>
      <c r="L26" s="51"/>
      <c r="M26" s="51"/>
      <c r="N26" s="51"/>
      <c r="O26" s="51"/>
    </row>
    <row r="27" spans="1:15" ht="15.75" customHeight="1" x14ac:dyDescent="0.25">
      <c r="A27" s="1"/>
      <c r="B27" s="1"/>
      <c r="C27" s="26"/>
      <c r="D27" s="25"/>
      <c r="E27" s="26"/>
      <c r="F27" s="26"/>
      <c r="G27" s="25"/>
      <c r="H27" s="27">
        <f t="shared" si="3"/>
        <v>0</v>
      </c>
      <c r="I27" s="27"/>
      <c r="J27" s="28">
        <f t="shared" ref="J27:J28" si="7">I27-H27</f>
        <v>0</v>
      </c>
      <c r="K27" s="99"/>
      <c r="L27" s="2"/>
      <c r="M27" s="2"/>
      <c r="N27" s="2"/>
      <c r="O27" s="2"/>
    </row>
    <row r="28" spans="1:15" ht="15.75" customHeight="1" x14ac:dyDescent="0.25">
      <c r="A28" s="1"/>
      <c r="B28" s="1"/>
      <c r="C28" s="26"/>
      <c r="D28" s="25"/>
      <c r="E28" s="26"/>
      <c r="F28" s="26"/>
      <c r="G28" s="25"/>
      <c r="H28" s="27">
        <f t="shared" si="3"/>
        <v>0</v>
      </c>
      <c r="I28" s="27"/>
      <c r="J28" s="28">
        <f t="shared" si="7"/>
        <v>0</v>
      </c>
      <c r="K28" s="99"/>
      <c r="L28" s="2"/>
      <c r="M28" s="2"/>
      <c r="N28" s="2"/>
      <c r="O28" s="2"/>
    </row>
    <row r="29" spans="1:15" ht="15.75" customHeight="1" x14ac:dyDescent="0.25">
      <c r="A29" s="1"/>
      <c r="B29" s="1"/>
      <c r="C29" s="1"/>
      <c r="D29" s="1"/>
      <c r="E29" s="1"/>
      <c r="F29" s="1"/>
      <c r="G29" s="1"/>
      <c r="H29" s="31">
        <f>SUM(H12:H28)</f>
        <v>28</v>
      </c>
      <c r="I29" s="31">
        <f>SUM(I12:I28)</f>
        <v>0</v>
      </c>
      <c r="J29" s="28"/>
      <c r="K29" s="99"/>
      <c r="L29" s="2"/>
      <c r="M29" s="2"/>
      <c r="N29" s="2"/>
      <c r="O29" s="2"/>
    </row>
    <row r="30" spans="1:15" ht="15.75" customHeight="1" x14ac:dyDescent="0.25">
      <c r="A30" s="23" t="s">
        <v>22</v>
      </c>
      <c r="B30" s="23"/>
      <c r="C30" s="32" t="s">
        <v>23</v>
      </c>
      <c r="D30" s="33" t="s">
        <v>24</v>
      </c>
      <c r="E30" s="33"/>
      <c r="F30" s="23"/>
      <c r="G30" s="23"/>
      <c r="H30" s="28"/>
      <c r="I30" s="28"/>
      <c r="J30" s="28"/>
      <c r="K30" s="100"/>
      <c r="L30" s="2"/>
      <c r="M30" s="2"/>
      <c r="N30" s="2"/>
      <c r="O30" s="2"/>
    </row>
    <row r="31" spans="1:15" ht="52.5" customHeight="1" x14ac:dyDescent="0.25">
      <c r="A31" s="37" t="s">
        <v>76</v>
      </c>
      <c r="B31" s="52"/>
      <c r="C31" s="34">
        <v>1</v>
      </c>
      <c r="D31" s="35">
        <v>36.5</v>
      </c>
      <c r="E31" s="25"/>
      <c r="F31" s="25"/>
      <c r="G31" s="25"/>
      <c r="H31" s="27">
        <f>C31*D31</f>
        <v>36.5</v>
      </c>
      <c r="I31" s="27"/>
      <c r="J31" s="28">
        <f>I31-H31</f>
        <v>-36.5</v>
      </c>
      <c r="K31" s="36"/>
      <c r="L31" s="2"/>
      <c r="M31" s="2"/>
      <c r="N31" s="2"/>
      <c r="O31" s="2"/>
    </row>
    <row r="32" spans="1:15" ht="33" customHeight="1" x14ac:dyDescent="0.25">
      <c r="A32" s="37" t="s">
        <v>40</v>
      </c>
      <c r="B32" s="54"/>
      <c r="C32" s="34">
        <v>2</v>
      </c>
      <c r="D32" s="35">
        <v>0.65</v>
      </c>
      <c r="E32" s="25"/>
      <c r="F32" s="25"/>
      <c r="G32" s="25"/>
      <c r="H32" s="27">
        <f t="shared" ref="H32:H56" si="8">C32*D32</f>
        <v>1.3</v>
      </c>
      <c r="I32" s="27"/>
      <c r="J32" s="49"/>
      <c r="K32" s="50"/>
      <c r="L32" s="51"/>
      <c r="M32" s="51"/>
      <c r="N32" s="51"/>
      <c r="O32" s="51"/>
    </row>
    <row r="33" spans="1:15" ht="36.75" customHeight="1" x14ac:dyDescent="0.25">
      <c r="A33" s="75" t="s">
        <v>78</v>
      </c>
      <c r="B33" s="56"/>
      <c r="C33" s="34">
        <v>50</v>
      </c>
      <c r="D33" s="35">
        <v>0.05</v>
      </c>
      <c r="E33" s="25"/>
      <c r="F33" s="25"/>
      <c r="G33" s="25"/>
      <c r="H33" s="27">
        <f t="shared" si="8"/>
        <v>2.5</v>
      </c>
      <c r="I33" s="27"/>
      <c r="J33" s="49"/>
      <c r="K33" s="50"/>
      <c r="L33" s="51"/>
      <c r="M33" s="51"/>
      <c r="N33" s="51"/>
      <c r="O33" s="51"/>
    </row>
    <row r="34" spans="1:15" ht="21" customHeight="1" x14ac:dyDescent="0.25">
      <c r="A34" s="48" t="s">
        <v>72</v>
      </c>
      <c r="B34" s="56"/>
      <c r="C34" s="34">
        <v>100</v>
      </c>
      <c r="D34" s="35">
        <v>0.09</v>
      </c>
      <c r="E34" s="25"/>
      <c r="F34" s="25"/>
      <c r="G34" s="25"/>
      <c r="H34" s="27">
        <f t="shared" si="8"/>
        <v>9</v>
      </c>
      <c r="I34" s="27"/>
      <c r="J34" s="49"/>
      <c r="K34" s="50"/>
      <c r="L34" s="51"/>
      <c r="M34" s="51"/>
      <c r="N34" s="51"/>
      <c r="O34" s="51"/>
    </row>
    <row r="35" spans="1:15" ht="27" customHeight="1" x14ac:dyDescent="0.25">
      <c r="A35" s="48" t="s">
        <v>73</v>
      </c>
      <c r="B35" s="56"/>
      <c r="C35" s="34">
        <v>3</v>
      </c>
      <c r="D35" s="35">
        <v>10</v>
      </c>
      <c r="E35" s="25"/>
      <c r="F35" s="25"/>
      <c r="G35" s="25"/>
      <c r="H35" s="27">
        <f t="shared" si="8"/>
        <v>30</v>
      </c>
      <c r="I35" s="27"/>
      <c r="J35" s="49"/>
      <c r="K35" s="50"/>
      <c r="L35" s="51"/>
      <c r="M35" s="51"/>
      <c r="N35" s="51"/>
      <c r="O35" s="51"/>
    </row>
    <row r="36" spans="1:15" ht="39.75" customHeight="1" x14ac:dyDescent="0.25">
      <c r="A36" s="75" t="s">
        <v>77</v>
      </c>
      <c r="B36" s="56"/>
      <c r="C36" s="34">
        <v>3</v>
      </c>
      <c r="D36" s="35">
        <v>1.55</v>
      </c>
      <c r="E36" s="25"/>
      <c r="F36" s="25"/>
      <c r="G36" s="25"/>
      <c r="H36" s="27">
        <f t="shared" si="8"/>
        <v>4.6500000000000004</v>
      </c>
      <c r="I36" s="27"/>
      <c r="J36" s="49"/>
      <c r="K36" s="50"/>
      <c r="L36" s="51"/>
      <c r="M36" s="51"/>
      <c r="N36" s="51"/>
      <c r="O36" s="51"/>
    </row>
    <row r="37" spans="1:15" ht="49.5" customHeight="1" x14ac:dyDescent="0.25">
      <c r="A37" s="101"/>
      <c r="B37" s="56"/>
      <c r="C37" s="38"/>
      <c r="D37" s="58"/>
      <c r="E37" s="25"/>
      <c r="F37" s="25"/>
      <c r="G37" s="25"/>
      <c r="H37" s="57">
        <f t="shared" si="8"/>
        <v>0</v>
      </c>
      <c r="I37" s="27"/>
      <c r="J37" s="49"/>
      <c r="K37" s="50"/>
      <c r="L37" s="51"/>
      <c r="M37" s="51"/>
      <c r="N37" s="51"/>
      <c r="O37" s="51"/>
    </row>
    <row r="38" spans="1:15" ht="33" customHeight="1" x14ac:dyDescent="0.25">
      <c r="A38" s="75"/>
      <c r="B38" s="56"/>
      <c r="C38" s="34"/>
      <c r="D38" s="35"/>
      <c r="E38" s="25"/>
      <c r="F38" s="25"/>
      <c r="G38" s="25"/>
      <c r="H38" s="27">
        <f t="shared" si="8"/>
        <v>0</v>
      </c>
      <c r="I38" s="27"/>
      <c r="J38" s="49"/>
      <c r="K38" s="50"/>
      <c r="L38" s="51"/>
      <c r="M38" s="51"/>
      <c r="N38" s="51"/>
      <c r="O38" s="51"/>
    </row>
    <row r="39" spans="1:15" ht="24" customHeight="1" x14ac:dyDescent="0.25">
      <c r="A39" s="102"/>
      <c r="B39" s="56"/>
      <c r="C39" s="38"/>
      <c r="D39" s="58"/>
      <c r="E39" s="25"/>
      <c r="F39" s="25"/>
      <c r="G39" s="25"/>
      <c r="H39" s="27">
        <f t="shared" si="8"/>
        <v>0</v>
      </c>
      <c r="I39" s="27"/>
      <c r="J39" s="49"/>
      <c r="K39" s="50"/>
      <c r="L39" s="51"/>
      <c r="M39" s="51"/>
      <c r="N39" s="51"/>
      <c r="O39" s="51"/>
    </row>
    <row r="40" spans="1:15" ht="15.75" customHeight="1" x14ac:dyDescent="0.25">
      <c r="A40" s="48"/>
      <c r="B40" s="59"/>
      <c r="C40" s="60"/>
      <c r="D40" s="35"/>
      <c r="E40" s="25"/>
      <c r="F40" s="25"/>
      <c r="G40" s="25"/>
      <c r="H40" s="27">
        <f>C40*D40</f>
        <v>0</v>
      </c>
      <c r="I40" s="27"/>
      <c r="J40" s="49"/>
      <c r="K40" s="50"/>
      <c r="L40" s="51"/>
      <c r="M40" s="51"/>
      <c r="N40" s="51"/>
      <c r="O40" s="51"/>
    </row>
    <row r="41" spans="1:15" ht="15.75" customHeight="1" x14ac:dyDescent="0.25">
      <c r="A41" s="48"/>
      <c r="B41" s="56"/>
      <c r="C41" s="60"/>
      <c r="D41" s="35"/>
      <c r="E41" s="25"/>
      <c r="F41" s="25"/>
      <c r="G41" s="25"/>
      <c r="H41" s="27">
        <f t="shared" si="8"/>
        <v>0</v>
      </c>
      <c r="I41" s="27"/>
      <c r="J41" s="49"/>
      <c r="K41" s="50"/>
      <c r="L41" s="51"/>
      <c r="M41" s="51"/>
      <c r="N41" s="51"/>
      <c r="O41" s="51"/>
    </row>
    <row r="42" spans="1:15" ht="15.75" customHeight="1" x14ac:dyDescent="0.25">
      <c r="A42" s="48"/>
      <c r="B42" s="56"/>
      <c r="C42" s="34"/>
      <c r="D42" s="35"/>
      <c r="E42" s="25"/>
      <c r="F42" s="25"/>
      <c r="G42" s="25"/>
      <c r="H42" s="27">
        <f t="shared" si="8"/>
        <v>0</v>
      </c>
      <c r="I42" s="27"/>
      <c r="J42" s="49"/>
      <c r="K42" s="50"/>
      <c r="L42" s="51"/>
      <c r="M42" s="51"/>
      <c r="N42" s="51"/>
      <c r="O42" s="51"/>
    </row>
    <row r="43" spans="1:15" ht="15.75" customHeight="1" x14ac:dyDescent="0.25">
      <c r="A43" s="48"/>
      <c r="B43" s="56"/>
      <c r="C43" s="34"/>
      <c r="D43" s="35"/>
      <c r="E43" s="25"/>
      <c r="F43" s="25"/>
      <c r="G43" s="25"/>
      <c r="H43" s="27">
        <f t="shared" si="8"/>
        <v>0</v>
      </c>
      <c r="I43" s="27"/>
      <c r="J43" s="49"/>
      <c r="K43" s="50"/>
      <c r="L43" s="51"/>
      <c r="M43" s="51"/>
      <c r="N43" s="51"/>
      <c r="O43" s="51"/>
    </row>
    <row r="44" spans="1:15" ht="15.75" customHeight="1" x14ac:dyDescent="0.25">
      <c r="A44" s="48"/>
      <c r="B44" s="56"/>
      <c r="C44" s="34"/>
      <c r="D44" s="35"/>
      <c r="E44" s="25"/>
      <c r="F44" s="25"/>
      <c r="G44" s="25"/>
      <c r="H44" s="27">
        <f t="shared" si="8"/>
        <v>0</v>
      </c>
      <c r="I44" s="27"/>
      <c r="J44" s="49"/>
      <c r="K44" s="50"/>
      <c r="L44" s="51"/>
      <c r="M44" s="51"/>
      <c r="N44" s="51"/>
      <c r="O44" s="51"/>
    </row>
    <row r="45" spans="1:15" ht="15.75" customHeight="1" x14ac:dyDescent="0.25">
      <c r="A45" s="48"/>
      <c r="B45" s="56"/>
      <c r="C45" s="34"/>
      <c r="D45" s="35"/>
      <c r="E45" s="25"/>
      <c r="F45" s="25"/>
      <c r="G45" s="25"/>
      <c r="H45" s="27">
        <f t="shared" si="8"/>
        <v>0</v>
      </c>
      <c r="I45" s="27"/>
      <c r="J45" s="49"/>
      <c r="K45" s="50"/>
      <c r="L45" s="51"/>
      <c r="M45" s="51"/>
      <c r="N45" s="51"/>
      <c r="O45" s="51"/>
    </row>
    <row r="46" spans="1:15" ht="39" customHeight="1" x14ac:dyDescent="0.25">
      <c r="A46" s="103"/>
      <c r="B46" s="53"/>
      <c r="C46" s="38"/>
      <c r="D46" s="39"/>
      <c r="E46" s="25"/>
      <c r="F46" s="25"/>
      <c r="G46" s="25"/>
      <c r="H46" s="27">
        <f>C46*D46</f>
        <v>0</v>
      </c>
      <c r="I46" s="27"/>
      <c r="J46" s="28"/>
      <c r="K46" s="36"/>
      <c r="L46" s="2"/>
      <c r="M46" s="2"/>
      <c r="N46" s="2"/>
      <c r="O46" s="2"/>
    </row>
    <row r="47" spans="1:15" ht="33" customHeight="1" x14ac:dyDescent="0.25">
      <c r="A47" s="37"/>
      <c r="B47" s="53"/>
      <c r="C47" s="38"/>
      <c r="D47" s="39"/>
      <c r="E47" s="25"/>
      <c r="F47" s="25"/>
      <c r="G47" s="25"/>
      <c r="H47" s="27">
        <f t="shared" si="8"/>
        <v>0</v>
      </c>
      <c r="I47" s="27"/>
      <c r="J47" s="28"/>
      <c r="K47" s="36"/>
      <c r="L47" s="2"/>
      <c r="M47" s="2"/>
      <c r="N47" s="2"/>
      <c r="O47" s="2"/>
    </row>
    <row r="48" spans="1:15" ht="15.75" customHeight="1" x14ac:dyDescent="0.25">
      <c r="A48" s="48"/>
      <c r="B48" s="56"/>
      <c r="C48" s="34"/>
      <c r="D48" s="35"/>
      <c r="E48" s="25"/>
      <c r="F48" s="25"/>
      <c r="G48" s="25"/>
      <c r="H48" s="27">
        <f t="shared" si="8"/>
        <v>0</v>
      </c>
      <c r="I48" s="27"/>
      <c r="J48" s="28"/>
      <c r="K48" s="36"/>
      <c r="L48" s="2"/>
      <c r="M48" s="2"/>
      <c r="N48" s="2"/>
      <c r="O48" s="2"/>
    </row>
    <row r="49" spans="1:15" ht="15.75" customHeight="1" x14ac:dyDescent="0.25">
      <c r="A49" s="37"/>
      <c r="B49" s="53"/>
      <c r="C49" s="38"/>
      <c r="D49" s="39"/>
      <c r="E49" s="25"/>
      <c r="F49" s="25"/>
      <c r="G49" s="25"/>
      <c r="H49" s="27">
        <f t="shared" si="8"/>
        <v>0</v>
      </c>
      <c r="I49" s="27"/>
      <c r="J49" s="28"/>
      <c r="K49" s="36"/>
      <c r="L49" s="2"/>
      <c r="M49" s="2"/>
      <c r="N49" s="2"/>
      <c r="O49" s="2"/>
    </row>
    <row r="50" spans="1:15" ht="15.75" customHeight="1" x14ac:dyDescent="0.25">
      <c r="A50" s="37"/>
      <c r="B50" s="53"/>
      <c r="C50" s="38"/>
      <c r="D50" s="39"/>
      <c r="E50" s="25"/>
      <c r="F50" s="25"/>
      <c r="G50" s="25"/>
      <c r="H50" s="27">
        <f t="shared" si="8"/>
        <v>0</v>
      </c>
      <c r="I50" s="27"/>
      <c r="J50" s="28">
        <f t="shared" ref="J50:J56" si="9">I50-H50</f>
        <v>0</v>
      </c>
      <c r="K50" s="36"/>
      <c r="L50" s="2"/>
      <c r="M50" s="2"/>
      <c r="N50" s="2"/>
      <c r="O50" s="2"/>
    </row>
    <row r="51" spans="1:15" ht="15.75" customHeight="1" x14ac:dyDescent="0.25">
      <c r="A51" s="37"/>
      <c r="B51" s="52"/>
      <c r="C51" s="38"/>
      <c r="D51" s="39"/>
      <c r="E51" s="25"/>
      <c r="F51" s="25"/>
      <c r="G51" s="25"/>
      <c r="H51" s="27">
        <f t="shared" si="8"/>
        <v>0</v>
      </c>
      <c r="I51" s="27"/>
      <c r="J51" s="28">
        <f t="shared" si="9"/>
        <v>0</v>
      </c>
      <c r="K51" s="36"/>
      <c r="L51" s="2"/>
      <c r="M51" s="2"/>
      <c r="N51" s="2"/>
      <c r="O51" s="2"/>
    </row>
    <row r="52" spans="1:15" ht="15.75" customHeight="1" x14ac:dyDescent="0.25">
      <c r="A52" s="37"/>
      <c r="B52" s="52"/>
      <c r="C52" s="38"/>
      <c r="D52" s="39"/>
      <c r="E52" s="25"/>
      <c r="F52" s="25"/>
      <c r="G52" s="25"/>
      <c r="H52" s="27">
        <f t="shared" si="8"/>
        <v>0</v>
      </c>
      <c r="I52" s="27"/>
      <c r="J52" s="28">
        <f t="shared" si="9"/>
        <v>0</v>
      </c>
      <c r="K52" s="36"/>
      <c r="L52" s="2"/>
      <c r="M52" s="2"/>
      <c r="N52" s="2"/>
      <c r="O52" s="2"/>
    </row>
    <row r="53" spans="1:15" ht="15.75" customHeight="1" x14ac:dyDescent="0.25">
      <c r="A53" s="30"/>
      <c r="B53" s="52"/>
      <c r="C53" s="40"/>
      <c r="D53" s="41"/>
      <c r="E53" s="25"/>
      <c r="F53" s="25"/>
      <c r="G53" s="25"/>
      <c r="H53" s="27">
        <f t="shared" si="8"/>
        <v>0</v>
      </c>
      <c r="I53" s="27"/>
      <c r="J53" s="28">
        <f t="shared" si="9"/>
        <v>0</v>
      </c>
      <c r="K53" s="36"/>
      <c r="L53" s="2"/>
      <c r="M53" s="2"/>
      <c r="N53" s="2"/>
      <c r="O53" s="2"/>
    </row>
    <row r="54" spans="1:15" ht="15.75" customHeight="1" x14ac:dyDescent="0.25">
      <c r="A54" s="30"/>
      <c r="B54" s="52"/>
      <c r="C54" s="40"/>
      <c r="D54" s="41"/>
      <c r="E54" s="25"/>
      <c r="F54" s="25"/>
      <c r="G54" s="25"/>
      <c r="H54" s="27">
        <f t="shared" si="8"/>
        <v>0</v>
      </c>
      <c r="I54" s="27"/>
      <c r="J54" s="28">
        <f t="shared" si="9"/>
        <v>0</v>
      </c>
      <c r="K54" s="36"/>
      <c r="L54" s="2"/>
      <c r="M54" s="2"/>
      <c r="N54" s="2"/>
      <c r="O54" s="2"/>
    </row>
    <row r="55" spans="1:15" ht="15.75" customHeight="1" x14ac:dyDescent="0.25">
      <c r="A55" s="30"/>
      <c r="B55" s="1"/>
      <c r="C55" s="40"/>
      <c r="D55" s="41"/>
      <c r="E55" s="25"/>
      <c r="F55" s="25"/>
      <c r="G55" s="25"/>
      <c r="H55" s="27">
        <f t="shared" si="8"/>
        <v>0</v>
      </c>
      <c r="I55" s="27"/>
      <c r="J55" s="28">
        <f t="shared" si="9"/>
        <v>0</v>
      </c>
      <c r="K55" s="36"/>
      <c r="L55" s="2"/>
      <c r="M55" s="2"/>
      <c r="N55" s="2"/>
      <c r="O55" s="2"/>
    </row>
    <row r="56" spans="1:15" ht="15.75" customHeight="1" x14ac:dyDescent="0.25">
      <c r="A56" s="23"/>
      <c r="B56" s="1"/>
      <c r="C56" s="40"/>
      <c r="D56" s="41"/>
      <c r="E56" s="25"/>
      <c r="F56" s="25"/>
      <c r="G56" s="25"/>
      <c r="H56" s="27">
        <f t="shared" si="8"/>
        <v>0</v>
      </c>
      <c r="I56" s="27"/>
      <c r="J56" s="28">
        <f t="shared" si="9"/>
        <v>0</v>
      </c>
      <c r="K56" s="36"/>
      <c r="L56" s="2"/>
      <c r="M56" s="2"/>
      <c r="N56" s="2"/>
      <c r="O56" s="2"/>
    </row>
    <row r="57" spans="1:15" ht="15.75" customHeight="1" x14ac:dyDescent="0.25">
      <c r="A57" s="1"/>
      <c r="B57" s="1"/>
      <c r="C57" s="1"/>
      <c r="D57" s="1"/>
      <c r="E57" s="1"/>
      <c r="F57" s="1"/>
      <c r="G57" s="1"/>
      <c r="H57" s="42">
        <f>SUM(H31:H56)</f>
        <v>83.95</v>
      </c>
      <c r="I57" s="42">
        <f>SUM(I31:I56)</f>
        <v>0</v>
      </c>
      <c r="J57" s="1"/>
      <c r="K57" s="36"/>
      <c r="L57" s="2"/>
      <c r="M57" s="2"/>
      <c r="N57" s="2"/>
      <c r="O57" s="2"/>
    </row>
    <row r="58" spans="1:15" ht="15.75" customHeight="1" x14ac:dyDescent="0.25">
      <c r="A58" s="1"/>
      <c r="B58" s="1"/>
      <c r="C58" s="1"/>
      <c r="D58" s="1"/>
      <c r="E58" s="1"/>
      <c r="F58" s="1"/>
      <c r="G58" s="1"/>
      <c r="H58" s="28"/>
      <c r="I58" s="28"/>
      <c r="J58" s="1"/>
      <c r="K58" s="36"/>
      <c r="L58" s="2"/>
      <c r="M58" s="2"/>
      <c r="N58" s="2"/>
      <c r="O58" s="2"/>
    </row>
    <row r="59" spans="1:15" ht="15.75" customHeight="1" x14ac:dyDescent="0.25">
      <c r="A59" s="23" t="s">
        <v>25</v>
      </c>
      <c r="B59" s="23"/>
      <c r="C59" s="32" t="s">
        <v>26</v>
      </c>
      <c r="D59" s="33" t="s">
        <v>14</v>
      </c>
      <c r="E59" s="33" t="s">
        <v>27</v>
      </c>
      <c r="F59" s="33" t="s">
        <v>15</v>
      </c>
      <c r="G59" s="1"/>
      <c r="H59" s="28"/>
      <c r="I59" s="28"/>
      <c r="J59" s="1"/>
      <c r="K59" s="36"/>
      <c r="L59" s="2"/>
      <c r="M59" s="2"/>
      <c r="N59" s="2"/>
      <c r="O59" s="2"/>
    </row>
    <row r="60" spans="1:15" ht="15.75" customHeight="1" x14ac:dyDescent="0.25">
      <c r="A60" s="1"/>
      <c r="B60" s="1"/>
      <c r="C60" s="38">
        <v>256</v>
      </c>
      <c r="D60" s="25">
        <v>3.9</v>
      </c>
      <c r="E60" s="25">
        <v>0.04</v>
      </c>
      <c r="F60" s="38">
        <v>1</v>
      </c>
      <c r="G60" s="25"/>
      <c r="H60" s="27">
        <f t="shared" ref="H60:H61" si="10">C60*D60*E60*F60</f>
        <v>39.936</v>
      </c>
      <c r="I60" s="27"/>
      <c r="J60" s="28">
        <f t="shared" ref="J60:J61" si="11">I60-H60</f>
        <v>-39.936</v>
      </c>
      <c r="K60" s="36"/>
      <c r="L60" s="2"/>
      <c r="M60" s="2"/>
      <c r="N60" s="2"/>
      <c r="O60" s="2"/>
    </row>
    <row r="61" spans="1:15" ht="15.75" customHeight="1" x14ac:dyDescent="0.25">
      <c r="A61" s="1" t="s">
        <v>28</v>
      </c>
      <c r="B61" s="1"/>
      <c r="C61" s="38"/>
      <c r="D61" s="43"/>
      <c r="E61" s="43"/>
      <c r="F61" s="38"/>
      <c r="G61" s="25"/>
      <c r="H61" s="27">
        <f t="shared" si="10"/>
        <v>0</v>
      </c>
      <c r="I61" s="27"/>
      <c r="J61" s="28">
        <f t="shared" si="11"/>
        <v>0</v>
      </c>
      <c r="K61" s="36"/>
      <c r="L61" s="2"/>
      <c r="M61" s="2"/>
      <c r="N61" s="2"/>
      <c r="O61" s="2"/>
    </row>
    <row r="62" spans="1:15" ht="15.75" customHeight="1" x14ac:dyDescent="0.25">
      <c r="A62" s="1"/>
      <c r="B62" s="1"/>
      <c r="C62" s="1"/>
      <c r="D62" s="1"/>
      <c r="E62" s="1"/>
      <c r="F62" s="1"/>
      <c r="G62" s="1"/>
      <c r="H62" s="42">
        <f t="shared" ref="H62:I62" si="12">SUM(H60:H61)</f>
        <v>39.936</v>
      </c>
      <c r="I62" s="42">
        <f t="shared" si="12"/>
        <v>0</v>
      </c>
      <c r="J62" s="1"/>
      <c r="K62" s="36"/>
      <c r="L62" s="2"/>
      <c r="M62" s="2"/>
      <c r="N62" s="2"/>
      <c r="O62" s="2"/>
    </row>
    <row r="63" spans="1:15" ht="15.75" customHeight="1" x14ac:dyDescent="0.25">
      <c r="A63" s="1"/>
      <c r="B63" s="1"/>
      <c r="C63" s="1"/>
      <c r="D63" s="1"/>
      <c r="E63" s="1"/>
      <c r="F63" s="1"/>
      <c r="G63" s="1"/>
      <c r="H63" s="28"/>
      <c r="I63" s="28"/>
      <c r="J63" s="1"/>
      <c r="K63" s="36"/>
      <c r="L63" s="2"/>
      <c r="M63" s="2"/>
      <c r="N63" s="2"/>
      <c r="O63" s="2"/>
    </row>
    <row r="64" spans="1:15" ht="15.75" customHeight="1" x14ac:dyDescent="0.25">
      <c r="A64" s="1"/>
      <c r="B64" s="1"/>
      <c r="C64" s="1"/>
      <c r="D64" s="1"/>
      <c r="E64" s="1"/>
      <c r="F64" s="1"/>
      <c r="G64" s="1"/>
      <c r="H64" s="28"/>
      <c r="I64" s="28"/>
      <c r="J64" s="1"/>
      <c r="K64" s="36"/>
      <c r="L64" s="2"/>
      <c r="M64" s="2"/>
      <c r="N64" s="2"/>
      <c r="O64" s="2"/>
    </row>
    <row r="65" spans="1:14" ht="15.75" customHeight="1" x14ac:dyDescent="0.3">
      <c r="A65" s="44" t="s">
        <v>29</v>
      </c>
      <c r="B65" s="44"/>
      <c r="C65" s="44"/>
      <c r="D65" s="44"/>
      <c r="E65" s="44"/>
      <c r="F65" s="44"/>
      <c r="G65" s="44"/>
      <c r="H65" s="45">
        <f>SUM(H62,H57,H29)</f>
        <v>151.886</v>
      </c>
      <c r="I65" s="45">
        <f>SUM(I62,I57,I29)</f>
        <v>0</v>
      </c>
      <c r="J65" s="44"/>
      <c r="K65" s="2"/>
      <c r="L65" s="2"/>
      <c r="M65" s="2"/>
      <c r="N65" s="2"/>
    </row>
    <row r="66" spans="1:14" ht="15.75" customHeight="1" x14ac:dyDescent="0.25">
      <c r="A66" s="80"/>
      <c r="B66" s="81"/>
      <c r="C66" s="81"/>
      <c r="D66" s="81"/>
      <c r="E66" s="81"/>
      <c r="F66" s="81"/>
      <c r="G66" s="81"/>
      <c r="H66" s="81"/>
      <c r="I66" s="81"/>
      <c r="J66" s="81"/>
      <c r="K66" s="82"/>
      <c r="L66" s="2"/>
      <c r="M66" s="2"/>
      <c r="N66" s="2"/>
    </row>
    <row r="67" spans="1:14" ht="22.5" customHeight="1" x14ac:dyDescent="0.25">
      <c r="A67" s="83"/>
      <c r="B67" s="84"/>
      <c r="C67" s="84"/>
      <c r="D67" s="84"/>
      <c r="E67" s="84"/>
      <c r="F67" s="84"/>
      <c r="G67" s="84"/>
      <c r="H67" s="84"/>
      <c r="I67" s="84"/>
      <c r="J67" s="84"/>
      <c r="K67" s="85"/>
      <c r="L67" s="2"/>
      <c r="M67" s="2"/>
      <c r="N67" s="2"/>
    </row>
    <row r="68" spans="1:14" ht="22.5" customHeight="1" x14ac:dyDescent="0.25">
      <c r="A68" s="83"/>
      <c r="B68" s="84"/>
      <c r="C68" s="84"/>
      <c r="D68" s="84"/>
      <c r="E68" s="84"/>
      <c r="F68" s="84"/>
      <c r="G68" s="84"/>
      <c r="H68" s="84"/>
      <c r="I68" s="84"/>
      <c r="J68" s="84"/>
      <c r="K68" s="85"/>
      <c r="L68" s="2"/>
      <c r="M68" s="2"/>
      <c r="N68" s="2"/>
    </row>
    <row r="69" spans="1:14" ht="22.5" customHeight="1" x14ac:dyDescent="0.25">
      <c r="A69" s="86"/>
      <c r="B69" s="87"/>
      <c r="C69" s="87"/>
      <c r="D69" s="87"/>
      <c r="E69" s="87"/>
      <c r="F69" s="87"/>
      <c r="G69" s="87"/>
      <c r="H69" s="87"/>
      <c r="I69" s="87"/>
      <c r="J69" s="87"/>
      <c r="K69" s="88"/>
      <c r="L69" s="2"/>
      <c r="M69" s="2"/>
      <c r="N69" s="2"/>
    </row>
    <row r="70" spans="1:14" ht="15.75" customHeight="1" x14ac:dyDescent="0.2"/>
    <row r="71" spans="1:14" ht="15.75" customHeight="1" x14ac:dyDescent="0.2">
      <c r="B71" s="46"/>
    </row>
    <row r="72" spans="1:14" ht="15.75" customHeight="1" x14ac:dyDescent="0.2"/>
    <row r="73" spans="1:14" ht="15.75" customHeight="1" x14ac:dyDescent="0.2"/>
    <row r="74" spans="1:14" ht="15.75" customHeight="1" x14ac:dyDescent="0.2"/>
    <row r="75" spans="1:14" ht="15.75" customHeight="1" x14ac:dyDescent="0.2"/>
    <row r="76" spans="1:14" ht="15.75" customHeight="1" x14ac:dyDescent="0.2"/>
    <row r="77" spans="1:14" ht="15.75" customHeight="1" x14ac:dyDescent="0.2"/>
    <row r="78" spans="1:14" ht="15.75" customHeight="1" x14ac:dyDescent="0.2"/>
    <row r="79" spans="1:14" ht="15.75" customHeight="1" x14ac:dyDescent="0.2"/>
    <row r="80" spans="1:1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mergeCells count="6">
    <mergeCell ref="A1:J1"/>
    <mergeCell ref="G4:I4"/>
    <mergeCell ref="J4:K4"/>
    <mergeCell ref="C9:G9"/>
    <mergeCell ref="K11:K30"/>
    <mergeCell ref="A66:K69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CADA-BB8E-420D-B2DD-0E831643E75B}">
  <dimension ref="A1:O1018"/>
  <sheetViews>
    <sheetView zoomScale="91" zoomScaleNormal="91" workbookViewId="0">
      <selection activeCell="H6" sqref="H6"/>
    </sheetView>
  </sheetViews>
  <sheetFormatPr baseColWidth="10" defaultColWidth="11.21875" defaultRowHeight="15" customHeight="1" x14ac:dyDescent="0.2"/>
  <cols>
    <col min="1" max="1" width="49.77734375" style="78" customWidth="1"/>
    <col min="2" max="2" width="33" style="78" customWidth="1"/>
    <col min="3" max="6" width="11.21875" style="78" customWidth="1"/>
    <col min="7" max="7" width="14" style="78" customWidth="1"/>
    <col min="8" max="8" width="15.109375" style="78" customWidth="1"/>
    <col min="9" max="9" width="17.77734375" style="78" customWidth="1"/>
    <col min="10" max="10" width="21.44140625" style="78" customWidth="1"/>
    <col min="11" max="11" width="21.88671875" style="78" customWidth="1"/>
    <col min="12" max="16384" width="11.21875" style="78"/>
  </cols>
  <sheetData>
    <row r="1" spans="1:15" ht="36.75" customHeight="1" x14ac:dyDescent="0.25">
      <c r="A1" s="89" t="s">
        <v>81</v>
      </c>
      <c r="B1" s="90"/>
      <c r="C1" s="90"/>
      <c r="D1" s="90"/>
      <c r="E1" s="90"/>
      <c r="F1" s="90"/>
      <c r="G1" s="90"/>
      <c r="H1" s="90"/>
      <c r="I1" s="90"/>
      <c r="J1" s="91"/>
      <c r="K1" s="1"/>
      <c r="L1" s="2"/>
    </row>
    <row r="2" spans="1:15" ht="15.75" customHeight="1" x14ac:dyDescent="0.25">
      <c r="A2" s="2" t="s">
        <v>31</v>
      </c>
      <c r="B2" s="2"/>
      <c r="C2" s="66"/>
      <c r="D2" s="70"/>
      <c r="E2" s="71"/>
      <c r="F2" s="2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7"/>
      <c r="C3" s="79"/>
      <c r="D3" s="69"/>
      <c r="E3" s="71"/>
      <c r="F3" s="2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10.843666666666666</v>
      </c>
      <c r="B4" s="47"/>
      <c r="C4" s="67"/>
      <c r="D4" s="70"/>
      <c r="E4" s="71"/>
      <c r="F4" s="2"/>
      <c r="G4" s="92" t="s">
        <v>1</v>
      </c>
      <c r="H4" s="93"/>
      <c r="I4" s="94"/>
      <c r="J4" s="92" t="s">
        <v>2</v>
      </c>
      <c r="K4" s="94"/>
      <c r="L4" s="2"/>
      <c r="M4" s="2"/>
      <c r="N4" s="2"/>
      <c r="O4" s="2"/>
    </row>
    <row r="5" spans="1:15" ht="15.75" customHeight="1" x14ac:dyDescent="0.25">
      <c r="A5" s="5" t="s">
        <v>82</v>
      </c>
      <c r="B5" s="47"/>
      <c r="C5" s="66"/>
      <c r="D5" s="70"/>
      <c r="E5" s="71"/>
      <c r="F5" s="2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27</v>
      </c>
      <c r="B6" s="47"/>
      <c r="C6" s="66"/>
      <c r="D6" s="72"/>
      <c r="E6" s="73"/>
      <c r="F6" s="12"/>
      <c r="G6" s="13">
        <f>H65</f>
        <v>195.18600000000001</v>
      </c>
      <c r="H6" s="14">
        <f>G6*1.5</f>
        <v>292.779</v>
      </c>
      <c r="I6" s="15">
        <f>H6-G6</f>
        <v>97.592999999999989</v>
      </c>
      <c r="J6" s="13">
        <f>ABS(I65)</f>
        <v>0</v>
      </c>
      <c r="K6" s="15">
        <f>H6-ABS(J6)</f>
        <v>292.779</v>
      </c>
      <c r="L6" s="2"/>
      <c r="M6" s="2"/>
      <c r="N6" s="2"/>
      <c r="O6" s="2"/>
    </row>
    <row r="7" spans="1:15" ht="15.75" customHeight="1" x14ac:dyDescent="0.25">
      <c r="A7" s="2"/>
      <c r="B7" s="64"/>
      <c r="C7" s="66"/>
      <c r="D7" s="70"/>
      <c r="E7" s="71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5.75" customHeight="1" x14ac:dyDescent="0.25">
      <c r="A8" s="16"/>
      <c r="B8" s="64"/>
      <c r="C8" s="65"/>
      <c r="D8" s="2"/>
      <c r="E8" s="2"/>
      <c r="F8" s="2"/>
      <c r="G8" s="2"/>
      <c r="H8" s="2"/>
      <c r="I8" s="2"/>
      <c r="J8" s="2"/>
      <c r="L8" s="2"/>
      <c r="M8" s="2"/>
      <c r="N8" s="2"/>
      <c r="O8" s="2"/>
    </row>
    <row r="9" spans="1:15" ht="15.75" customHeight="1" x14ac:dyDescent="0.25">
      <c r="A9" s="2"/>
      <c r="B9" s="2"/>
      <c r="C9" s="95" t="s">
        <v>8</v>
      </c>
      <c r="D9" s="96"/>
      <c r="E9" s="96"/>
      <c r="F9" s="96"/>
      <c r="G9" s="97"/>
      <c r="H9" s="17" t="s">
        <v>9</v>
      </c>
      <c r="I9" s="17" t="s">
        <v>10</v>
      </c>
      <c r="J9" s="17" t="s">
        <v>11</v>
      </c>
      <c r="K9" s="2"/>
      <c r="L9" s="2"/>
      <c r="M9" s="2"/>
      <c r="N9" s="2"/>
      <c r="O9" s="2"/>
    </row>
    <row r="10" spans="1:15" ht="37.5" customHeight="1" x14ac:dyDescent="0.25">
      <c r="A10" s="18" t="s">
        <v>12</v>
      </c>
      <c r="B10" s="19"/>
      <c r="C10" s="20" t="s">
        <v>13</v>
      </c>
      <c r="D10" s="20" t="s">
        <v>14</v>
      </c>
      <c r="E10" s="21" t="s">
        <v>15</v>
      </c>
      <c r="F10" s="21" t="s">
        <v>16</v>
      </c>
      <c r="G10" s="21"/>
      <c r="H10" s="21"/>
      <c r="I10" s="21"/>
      <c r="J10" s="21"/>
      <c r="K10" s="22"/>
      <c r="L10" s="2"/>
      <c r="M10" s="2"/>
      <c r="N10" s="2"/>
      <c r="O10" s="2"/>
    </row>
    <row r="11" spans="1:15" ht="15.75" customHeight="1" x14ac:dyDescent="0.25">
      <c r="A11" s="23" t="s">
        <v>38</v>
      </c>
      <c r="B11" s="23"/>
      <c r="C11" s="23"/>
      <c r="D11" s="23"/>
      <c r="E11" s="23"/>
      <c r="F11" s="23"/>
      <c r="G11" s="23"/>
      <c r="H11" s="1"/>
      <c r="I11" s="1"/>
      <c r="J11" s="1"/>
      <c r="K11" s="98"/>
      <c r="L11" s="2"/>
      <c r="M11" s="2"/>
      <c r="N11" s="2"/>
      <c r="O11" s="2"/>
    </row>
    <row r="12" spans="1:15" ht="15.75" customHeight="1" x14ac:dyDescent="0.25">
      <c r="A12" s="1" t="s">
        <v>45</v>
      </c>
      <c r="B12" s="1"/>
      <c r="C12" s="24"/>
      <c r="D12" s="25">
        <v>25</v>
      </c>
      <c r="E12" s="26"/>
      <c r="F12" s="26"/>
      <c r="G12" s="25"/>
      <c r="H12" s="27">
        <f t="shared" ref="H12:H14" si="0">C12*D12*E12</f>
        <v>0</v>
      </c>
      <c r="I12" s="27"/>
      <c r="J12" s="28">
        <f>I12-H12</f>
        <v>0</v>
      </c>
      <c r="K12" s="99"/>
      <c r="L12" s="2"/>
      <c r="M12" s="2"/>
      <c r="N12" s="2"/>
      <c r="O12" s="2"/>
    </row>
    <row r="13" spans="1:15" ht="15.75" customHeight="1" x14ac:dyDescent="0.25">
      <c r="A13" s="1" t="s">
        <v>17</v>
      </c>
      <c r="B13" s="1"/>
      <c r="C13" s="29"/>
      <c r="D13" s="25">
        <v>15</v>
      </c>
      <c r="E13" s="29"/>
      <c r="F13" s="26"/>
      <c r="G13" s="25"/>
      <c r="H13" s="27">
        <f t="shared" si="0"/>
        <v>0</v>
      </c>
      <c r="I13" s="27"/>
      <c r="J13" s="28"/>
      <c r="K13" s="99"/>
      <c r="L13" s="2"/>
      <c r="M13" s="2"/>
      <c r="N13" s="2"/>
      <c r="O13" s="2"/>
    </row>
    <row r="14" spans="1:15" ht="15.75" customHeight="1" x14ac:dyDescent="0.25">
      <c r="A14" s="1" t="s">
        <v>18</v>
      </c>
      <c r="B14" s="1"/>
      <c r="C14" s="29"/>
      <c r="D14" s="25">
        <v>13</v>
      </c>
      <c r="E14" s="29"/>
      <c r="F14" s="26"/>
      <c r="G14" s="25"/>
      <c r="H14" s="27">
        <f t="shared" si="0"/>
        <v>0</v>
      </c>
      <c r="I14" s="27"/>
      <c r="J14" s="28">
        <f>I14-H14</f>
        <v>0</v>
      </c>
      <c r="K14" s="99"/>
      <c r="L14" s="2"/>
      <c r="M14" s="2"/>
      <c r="N14" s="2"/>
      <c r="O14" s="2"/>
    </row>
    <row r="15" spans="1:15" ht="15.75" customHeight="1" x14ac:dyDescent="0.25">
      <c r="A15" s="1" t="s">
        <v>19</v>
      </c>
      <c r="B15" s="1"/>
      <c r="C15" s="24"/>
      <c r="D15" s="25">
        <v>2.29</v>
      </c>
      <c r="E15" s="26"/>
      <c r="F15" s="26"/>
      <c r="G15" s="25"/>
      <c r="H15" s="27">
        <f t="shared" ref="H15:H17" si="1">C15*D15*E15*F15</f>
        <v>0</v>
      </c>
      <c r="I15" s="27"/>
      <c r="J15" s="28"/>
      <c r="K15" s="99"/>
      <c r="L15" s="2"/>
      <c r="M15" s="2"/>
      <c r="N15" s="2"/>
      <c r="O15" s="2"/>
    </row>
    <row r="16" spans="1:15" ht="15" customHeight="1" x14ac:dyDescent="0.25">
      <c r="A16" s="30" t="s">
        <v>20</v>
      </c>
      <c r="B16" s="1"/>
      <c r="C16" s="29"/>
      <c r="D16" s="25">
        <v>1.88</v>
      </c>
      <c r="E16" s="29"/>
      <c r="F16" s="29"/>
      <c r="G16" s="25"/>
      <c r="H16" s="27">
        <f t="shared" si="1"/>
        <v>0</v>
      </c>
      <c r="I16" s="27"/>
      <c r="J16" s="28">
        <f t="shared" ref="J16:J17" si="2">I16-H16</f>
        <v>0</v>
      </c>
      <c r="K16" s="99"/>
      <c r="L16" s="2"/>
      <c r="M16" s="2"/>
      <c r="N16" s="2"/>
      <c r="O16" s="2"/>
    </row>
    <row r="17" spans="1:15" ht="15.75" customHeight="1" x14ac:dyDescent="0.25">
      <c r="A17" s="30" t="s">
        <v>21</v>
      </c>
      <c r="B17" s="1"/>
      <c r="C17" s="29"/>
      <c r="D17" s="25">
        <v>1.63</v>
      </c>
      <c r="E17" s="29"/>
      <c r="F17" s="29"/>
      <c r="G17" s="25"/>
      <c r="H17" s="27">
        <f t="shared" si="1"/>
        <v>0</v>
      </c>
      <c r="I17" s="27"/>
      <c r="J17" s="28">
        <f t="shared" si="2"/>
        <v>0</v>
      </c>
      <c r="K17" s="99"/>
      <c r="L17" s="2"/>
      <c r="M17" s="2"/>
      <c r="N17" s="2"/>
      <c r="O17" s="2"/>
    </row>
    <row r="18" spans="1:15" ht="15.75" customHeight="1" x14ac:dyDescent="0.25">
      <c r="A18" s="30" t="s">
        <v>46</v>
      </c>
      <c r="B18" s="1"/>
      <c r="C18" s="26"/>
      <c r="D18" s="25">
        <v>2.5</v>
      </c>
      <c r="E18" s="26"/>
      <c r="F18" s="26"/>
      <c r="G18" s="25"/>
      <c r="H18" s="27">
        <f t="shared" ref="H18:H28" si="3">C18*D18*E18</f>
        <v>0</v>
      </c>
      <c r="I18" s="27"/>
      <c r="J18" s="28"/>
      <c r="K18" s="99"/>
      <c r="L18" s="2"/>
      <c r="M18" s="2"/>
      <c r="N18" s="2"/>
      <c r="O18" s="2"/>
    </row>
    <row r="19" spans="1:15" ht="15.75" customHeight="1" x14ac:dyDescent="0.25">
      <c r="A19" s="23" t="s">
        <v>39</v>
      </c>
      <c r="B19" s="23"/>
      <c r="C19" s="23"/>
      <c r="D19" s="23"/>
      <c r="E19" s="23"/>
      <c r="F19" s="23"/>
      <c r="G19" s="23"/>
      <c r="H19" s="1"/>
      <c r="I19" s="27"/>
      <c r="J19" s="49"/>
      <c r="K19" s="88"/>
      <c r="L19" s="51"/>
      <c r="M19" s="51"/>
      <c r="N19" s="51"/>
      <c r="O19" s="51"/>
    </row>
    <row r="20" spans="1:15" ht="15.75" customHeight="1" x14ac:dyDescent="0.25">
      <c r="A20" s="1" t="s">
        <v>45</v>
      </c>
      <c r="B20" s="1"/>
      <c r="C20" s="24"/>
      <c r="D20" s="25">
        <v>25</v>
      </c>
      <c r="E20" s="26"/>
      <c r="F20" s="26"/>
      <c r="G20" s="25"/>
      <c r="H20" s="27">
        <f t="shared" ref="H20:H22" si="4">C20*D20*E20</f>
        <v>0</v>
      </c>
      <c r="I20" s="27"/>
      <c r="J20" s="49"/>
      <c r="K20" s="88"/>
      <c r="L20" s="51"/>
      <c r="M20" s="51"/>
      <c r="N20" s="51"/>
      <c r="O20" s="51"/>
    </row>
    <row r="21" spans="1:15" ht="15.75" customHeight="1" x14ac:dyDescent="0.25">
      <c r="A21" s="1" t="s">
        <v>17</v>
      </c>
      <c r="B21" s="1"/>
      <c r="C21" s="29">
        <v>1</v>
      </c>
      <c r="D21" s="25">
        <v>15</v>
      </c>
      <c r="E21" s="29">
        <v>1</v>
      </c>
      <c r="F21" s="26"/>
      <c r="G21" s="25"/>
      <c r="H21" s="27">
        <f t="shared" si="4"/>
        <v>15</v>
      </c>
      <c r="I21" s="27"/>
      <c r="J21" s="49"/>
      <c r="K21" s="88"/>
      <c r="L21" s="51"/>
      <c r="M21" s="51"/>
      <c r="N21" s="51"/>
      <c r="O21" s="51"/>
    </row>
    <row r="22" spans="1:15" ht="15.75" customHeight="1" x14ac:dyDescent="0.25">
      <c r="A22" s="1" t="s">
        <v>18</v>
      </c>
      <c r="B22" s="1"/>
      <c r="C22" s="29">
        <v>1</v>
      </c>
      <c r="D22" s="25">
        <v>13</v>
      </c>
      <c r="E22" s="29">
        <v>1</v>
      </c>
      <c r="F22" s="26"/>
      <c r="G22" s="25"/>
      <c r="H22" s="27">
        <f t="shared" si="4"/>
        <v>13</v>
      </c>
      <c r="I22" s="27"/>
      <c r="J22" s="49"/>
      <c r="K22" s="88"/>
      <c r="L22" s="51"/>
      <c r="M22" s="51"/>
      <c r="N22" s="51"/>
      <c r="O22" s="51"/>
    </row>
    <row r="23" spans="1:15" ht="15.75" customHeight="1" x14ac:dyDescent="0.25">
      <c r="A23" s="1" t="s">
        <v>19</v>
      </c>
      <c r="B23" s="1"/>
      <c r="C23" s="24"/>
      <c r="D23" s="25">
        <v>2.29</v>
      </c>
      <c r="E23" s="26"/>
      <c r="F23" s="26"/>
      <c r="G23" s="25"/>
      <c r="H23" s="27">
        <f t="shared" ref="H23:H25" si="5">C23*D23*E23*F23</f>
        <v>0</v>
      </c>
      <c r="I23" s="27"/>
      <c r="J23" s="49"/>
      <c r="K23" s="88"/>
      <c r="L23" s="51"/>
      <c r="M23" s="51"/>
      <c r="N23" s="51"/>
      <c r="O23" s="51"/>
    </row>
    <row r="24" spans="1:15" ht="15.75" customHeight="1" x14ac:dyDescent="0.25">
      <c r="A24" s="30" t="s">
        <v>20</v>
      </c>
      <c r="B24" s="1"/>
      <c r="C24" s="29"/>
      <c r="D24" s="25">
        <v>1.88</v>
      </c>
      <c r="E24" s="29"/>
      <c r="F24" s="29"/>
      <c r="G24" s="25"/>
      <c r="H24" s="27">
        <f t="shared" si="5"/>
        <v>0</v>
      </c>
      <c r="I24" s="27"/>
      <c r="J24" s="49"/>
      <c r="K24" s="88"/>
      <c r="L24" s="51"/>
      <c r="M24" s="51"/>
      <c r="N24" s="51"/>
      <c r="O24" s="51"/>
    </row>
    <row r="25" spans="1:15" ht="15.75" customHeight="1" x14ac:dyDescent="0.25">
      <c r="A25" s="30" t="s">
        <v>21</v>
      </c>
      <c r="B25" s="1"/>
      <c r="C25" s="29"/>
      <c r="D25" s="25">
        <v>1.63</v>
      </c>
      <c r="E25" s="29"/>
      <c r="F25" s="29"/>
      <c r="G25" s="25"/>
      <c r="H25" s="27">
        <f t="shared" si="5"/>
        <v>0</v>
      </c>
      <c r="I25" s="27"/>
      <c r="J25" s="49"/>
      <c r="K25" s="88"/>
      <c r="L25" s="51"/>
      <c r="M25" s="51"/>
      <c r="N25" s="51"/>
      <c r="O25" s="51"/>
    </row>
    <row r="26" spans="1:15" ht="15.75" customHeight="1" x14ac:dyDescent="0.25">
      <c r="A26" s="30" t="s">
        <v>46</v>
      </c>
      <c r="B26" s="1"/>
      <c r="C26" s="26"/>
      <c r="D26" s="25">
        <v>2.5</v>
      </c>
      <c r="E26" s="26"/>
      <c r="F26" s="26"/>
      <c r="G26" s="25"/>
      <c r="H26" s="27">
        <f t="shared" ref="H26" si="6">C26*D26*E26</f>
        <v>0</v>
      </c>
      <c r="I26" s="27"/>
      <c r="J26" s="49"/>
      <c r="K26" s="88"/>
      <c r="L26" s="51"/>
      <c r="M26" s="51"/>
      <c r="N26" s="51"/>
      <c r="O26" s="51"/>
    </row>
    <row r="27" spans="1:15" ht="15.75" customHeight="1" x14ac:dyDescent="0.25">
      <c r="A27" s="1"/>
      <c r="B27" s="1"/>
      <c r="C27" s="26"/>
      <c r="D27" s="25"/>
      <c r="E27" s="26"/>
      <c r="F27" s="26"/>
      <c r="G27" s="25"/>
      <c r="H27" s="27">
        <f t="shared" si="3"/>
        <v>0</v>
      </c>
      <c r="I27" s="27"/>
      <c r="J27" s="28">
        <f t="shared" ref="J27:J28" si="7">I27-H27</f>
        <v>0</v>
      </c>
      <c r="K27" s="99"/>
      <c r="L27" s="2"/>
      <c r="M27" s="2"/>
      <c r="N27" s="2"/>
      <c r="O27" s="2"/>
    </row>
    <row r="28" spans="1:15" ht="15.75" customHeight="1" x14ac:dyDescent="0.25">
      <c r="A28" s="1"/>
      <c r="B28" s="1"/>
      <c r="C28" s="26"/>
      <c r="D28" s="25"/>
      <c r="E28" s="26"/>
      <c r="F28" s="26"/>
      <c r="G28" s="25"/>
      <c r="H28" s="27">
        <f t="shared" si="3"/>
        <v>0</v>
      </c>
      <c r="I28" s="27"/>
      <c r="J28" s="28">
        <f t="shared" si="7"/>
        <v>0</v>
      </c>
      <c r="K28" s="99"/>
      <c r="L28" s="2"/>
      <c r="M28" s="2"/>
      <c r="N28" s="2"/>
      <c r="O28" s="2"/>
    </row>
    <row r="29" spans="1:15" ht="15.75" customHeight="1" x14ac:dyDescent="0.25">
      <c r="A29" s="1"/>
      <c r="B29" s="1"/>
      <c r="C29" s="1"/>
      <c r="D29" s="1"/>
      <c r="E29" s="1"/>
      <c r="F29" s="1"/>
      <c r="G29" s="1"/>
      <c r="H29" s="31">
        <f>SUM(H12:H28)</f>
        <v>28</v>
      </c>
      <c r="I29" s="31">
        <f>SUM(I12:I28)</f>
        <v>0</v>
      </c>
      <c r="J29" s="28"/>
      <c r="K29" s="99"/>
      <c r="L29" s="2"/>
      <c r="M29" s="2"/>
      <c r="N29" s="2"/>
      <c r="O29" s="2"/>
    </row>
    <row r="30" spans="1:15" ht="15.75" customHeight="1" x14ac:dyDescent="0.25">
      <c r="A30" s="23" t="s">
        <v>22</v>
      </c>
      <c r="B30" s="23"/>
      <c r="C30" s="32" t="s">
        <v>23</v>
      </c>
      <c r="D30" s="33" t="s">
        <v>24</v>
      </c>
      <c r="E30" s="33"/>
      <c r="F30" s="23"/>
      <c r="G30" s="23"/>
      <c r="H30" s="28"/>
      <c r="I30" s="28"/>
      <c r="J30" s="28"/>
      <c r="K30" s="100"/>
      <c r="L30" s="2"/>
      <c r="M30" s="2"/>
      <c r="N30" s="2"/>
      <c r="O30" s="2"/>
    </row>
    <row r="31" spans="1:15" ht="52.5" customHeight="1" x14ac:dyDescent="0.25">
      <c r="A31" s="37" t="s">
        <v>83</v>
      </c>
      <c r="B31" s="52"/>
      <c r="C31" s="34">
        <v>28</v>
      </c>
      <c r="D31" s="35">
        <v>2.1</v>
      </c>
      <c r="E31" s="25"/>
      <c r="F31" s="25"/>
      <c r="G31" s="25"/>
      <c r="H31" s="27">
        <f>C31*D31</f>
        <v>58.800000000000004</v>
      </c>
      <c r="I31" s="27"/>
      <c r="J31" s="28">
        <f>I31-H31</f>
        <v>-58.800000000000004</v>
      </c>
      <c r="K31" s="36"/>
      <c r="L31" s="2"/>
      <c r="M31" s="2"/>
      <c r="N31" s="2"/>
      <c r="O31" s="2"/>
    </row>
    <row r="32" spans="1:15" ht="33" customHeight="1" x14ac:dyDescent="0.25">
      <c r="A32" s="37" t="s">
        <v>84</v>
      </c>
      <c r="B32" s="54"/>
      <c r="C32" s="34">
        <v>3</v>
      </c>
      <c r="D32" s="35">
        <v>16.25</v>
      </c>
      <c r="E32" s="25"/>
      <c r="F32" s="25"/>
      <c r="G32" s="25"/>
      <c r="H32" s="27">
        <f t="shared" ref="H32:H56" si="8">C32*D32</f>
        <v>48.75</v>
      </c>
      <c r="I32" s="27"/>
      <c r="J32" s="49"/>
      <c r="K32" s="50"/>
      <c r="L32" s="51"/>
      <c r="M32" s="51"/>
      <c r="N32" s="51"/>
      <c r="O32" s="51"/>
    </row>
    <row r="33" spans="1:15" ht="36.75" customHeight="1" x14ac:dyDescent="0.25">
      <c r="A33" s="75" t="s">
        <v>85</v>
      </c>
      <c r="B33" s="56"/>
      <c r="C33" s="34">
        <v>20</v>
      </c>
      <c r="D33" s="35">
        <v>0.55000000000000004</v>
      </c>
      <c r="E33" s="25"/>
      <c r="F33" s="25"/>
      <c r="G33" s="25"/>
      <c r="H33" s="27">
        <f t="shared" si="8"/>
        <v>11</v>
      </c>
      <c r="I33" s="27"/>
      <c r="J33" s="49"/>
      <c r="K33" s="50"/>
      <c r="L33" s="51"/>
      <c r="M33" s="51"/>
      <c r="N33" s="51"/>
      <c r="O33" s="51"/>
    </row>
    <row r="34" spans="1:15" ht="21" customHeight="1" x14ac:dyDescent="0.25">
      <c r="A34" s="48" t="s">
        <v>86</v>
      </c>
      <c r="B34" s="56"/>
      <c r="C34" s="34">
        <v>6</v>
      </c>
      <c r="D34" s="35">
        <v>0.3</v>
      </c>
      <c r="E34" s="25"/>
      <c r="F34" s="25"/>
      <c r="G34" s="25"/>
      <c r="H34" s="27">
        <f t="shared" si="8"/>
        <v>1.7999999999999998</v>
      </c>
      <c r="I34" s="27"/>
      <c r="J34" s="49"/>
      <c r="K34" s="50"/>
      <c r="L34" s="51"/>
      <c r="M34" s="51"/>
      <c r="N34" s="51"/>
      <c r="O34" s="51"/>
    </row>
    <row r="35" spans="1:15" ht="27" customHeight="1" x14ac:dyDescent="0.25">
      <c r="A35" s="48" t="s">
        <v>40</v>
      </c>
      <c r="B35" s="56"/>
      <c r="C35" s="34">
        <v>6</v>
      </c>
      <c r="D35" s="35">
        <v>0.65</v>
      </c>
      <c r="E35" s="25"/>
      <c r="F35" s="25"/>
      <c r="G35" s="25"/>
      <c r="H35" s="27">
        <f t="shared" si="8"/>
        <v>3.9000000000000004</v>
      </c>
      <c r="I35" s="27"/>
      <c r="J35" s="49"/>
      <c r="K35" s="50"/>
      <c r="L35" s="51"/>
      <c r="M35" s="51"/>
      <c r="N35" s="51"/>
      <c r="O35" s="51"/>
    </row>
    <row r="36" spans="1:15" ht="39.75" customHeight="1" x14ac:dyDescent="0.25">
      <c r="A36" s="75" t="s">
        <v>87</v>
      </c>
      <c r="B36" s="56"/>
      <c r="C36" s="34">
        <v>1</v>
      </c>
      <c r="D36" s="35">
        <v>3</v>
      </c>
      <c r="E36" s="25"/>
      <c r="F36" s="25"/>
      <c r="G36" s="25"/>
      <c r="H36" s="27">
        <f t="shared" si="8"/>
        <v>3</v>
      </c>
      <c r="I36" s="27"/>
      <c r="J36" s="49"/>
      <c r="K36" s="50"/>
      <c r="L36" s="51"/>
      <c r="M36" s="51"/>
      <c r="N36" s="51"/>
      <c r="O36" s="51"/>
    </row>
    <row r="37" spans="1:15" ht="49.5" customHeight="1" x14ac:dyDescent="0.25">
      <c r="A37" s="101"/>
      <c r="B37" s="56"/>
      <c r="C37" s="38"/>
      <c r="D37" s="58"/>
      <c r="E37" s="25"/>
      <c r="F37" s="25"/>
      <c r="G37" s="25"/>
      <c r="H37" s="57">
        <f t="shared" si="8"/>
        <v>0</v>
      </c>
      <c r="I37" s="27"/>
      <c r="J37" s="49"/>
      <c r="K37" s="50"/>
      <c r="L37" s="51"/>
      <c r="M37" s="51"/>
      <c r="N37" s="51"/>
      <c r="O37" s="51"/>
    </row>
    <row r="38" spans="1:15" ht="33" customHeight="1" x14ac:dyDescent="0.25">
      <c r="A38" s="75"/>
      <c r="B38" s="56"/>
      <c r="C38" s="34"/>
      <c r="D38" s="35"/>
      <c r="E38" s="25"/>
      <c r="F38" s="25"/>
      <c r="G38" s="25"/>
      <c r="H38" s="27">
        <f t="shared" si="8"/>
        <v>0</v>
      </c>
      <c r="I38" s="27"/>
      <c r="J38" s="49"/>
      <c r="K38" s="50"/>
      <c r="L38" s="51"/>
      <c r="M38" s="51"/>
      <c r="N38" s="51"/>
      <c r="O38" s="51"/>
    </row>
    <row r="39" spans="1:15" ht="24" customHeight="1" x14ac:dyDescent="0.25">
      <c r="A39" s="102"/>
      <c r="B39" s="56"/>
      <c r="C39" s="38"/>
      <c r="D39" s="58"/>
      <c r="E39" s="25"/>
      <c r="F39" s="25"/>
      <c r="G39" s="25"/>
      <c r="H39" s="27">
        <f t="shared" si="8"/>
        <v>0</v>
      </c>
      <c r="I39" s="27"/>
      <c r="J39" s="49"/>
      <c r="K39" s="50"/>
      <c r="L39" s="51"/>
      <c r="M39" s="51"/>
      <c r="N39" s="51"/>
      <c r="O39" s="51"/>
    </row>
    <row r="40" spans="1:15" ht="15.75" customHeight="1" x14ac:dyDescent="0.25">
      <c r="A40" s="48"/>
      <c r="B40" s="59"/>
      <c r="C40" s="60"/>
      <c r="D40" s="35"/>
      <c r="E40" s="25"/>
      <c r="F40" s="25"/>
      <c r="G40" s="25"/>
      <c r="H40" s="27">
        <f>C40*D40</f>
        <v>0</v>
      </c>
      <c r="I40" s="27"/>
      <c r="J40" s="49"/>
      <c r="K40" s="50"/>
      <c r="L40" s="51"/>
      <c r="M40" s="51"/>
      <c r="N40" s="51"/>
      <c r="O40" s="51"/>
    </row>
    <row r="41" spans="1:15" ht="15.75" customHeight="1" x14ac:dyDescent="0.25">
      <c r="A41" s="48"/>
      <c r="B41" s="56"/>
      <c r="C41" s="60"/>
      <c r="D41" s="35"/>
      <c r="E41" s="25"/>
      <c r="F41" s="25"/>
      <c r="G41" s="25"/>
      <c r="H41" s="27">
        <f t="shared" si="8"/>
        <v>0</v>
      </c>
      <c r="I41" s="27"/>
      <c r="J41" s="49"/>
      <c r="K41" s="50"/>
      <c r="L41" s="51"/>
      <c r="M41" s="51"/>
      <c r="N41" s="51"/>
      <c r="O41" s="51"/>
    </row>
    <row r="42" spans="1:15" ht="15.75" customHeight="1" x14ac:dyDescent="0.25">
      <c r="A42" s="48"/>
      <c r="B42" s="56"/>
      <c r="C42" s="34"/>
      <c r="D42" s="35"/>
      <c r="E42" s="25"/>
      <c r="F42" s="25"/>
      <c r="G42" s="25"/>
      <c r="H42" s="27">
        <f t="shared" si="8"/>
        <v>0</v>
      </c>
      <c r="I42" s="27"/>
      <c r="J42" s="49"/>
      <c r="K42" s="50"/>
      <c r="L42" s="51"/>
      <c r="M42" s="51"/>
      <c r="N42" s="51"/>
      <c r="O42" s="51"/>
    </row>
    <row r="43" spans="1:15" ht="15.75" customHeight="1" x14ac:dyDescent="0.25">
      <c r="A43" s="48"/>
      <c r="B43" s="56"/>
      <c r="C43" s="34"/>
      <c r="D43" s="35"/>
      <c r="E43" s="25"/>
      <c r="F43" s="25"/>
      <c r="G43" s="25"/>
      <c r="H43" s="27">
        <f t="shared" si="8"/>
        <v>0</v>
      </c>
      <c r="I43" s="27"/>
      <c r="J43" s="49"/>
      <c r="K43" s="50"/>
      <c r="L43" s="51"/>
      <c r="M43" s="51"/>
      <c r="N43" s="51"/>
      <c r="O43" s="51"/>
    </row>
    <row r="44" spans="1:15" ht="15.75" customHeight="1" x14ac:dyDescent="0.25">
      <c r="A44" s="48"/>
      <c r="B44" s="56"/>
      <c r="C44" s="34"/>
      <c r="D44" s="35"/>
      <c r="E44" s="25"/>
      <c r="F44" s="25"/>
      <c r="G44" s="25"/>
      <c r="H44" s="27">
        <f t="shared" si="8"/>
        <v>0</v>
      </c>
      <c r="I44" s="27"/>
      <c r="J44" s="49"/>
      <c r="K44" s="50"/>
      <c r="L44" s="51"/>
      <c r="M44" s="51"/>
      <c r="N44" s="51"/>
      <c r="O44" s="51"/>
    </row>
    <row r="45" spans="1:15" ht="15.75" customHeight="1" x14ac:dyDescent="0.25">
      <c r="A45" s="48"/>
      <c r="B45" s="56"/>
      <c r="C45" s="34"/>
      <c r="D45" s="35"/>
      <c r="E45" s="25"/>
      <c r="F45" s="25"/>
      <c r="G45" s="25"/>
      <c r="H45" s="27">
        <f t="shared" si="8"/>
        <v>0</v>
      </c>
      <c r="I45" s="27"/>
      <c r="J45" s="49"/>
      <c r="K45" s="50"/>
      <c r="L45" s="51"/>
      <c r="M45" s="51"/>
      <c r="N45" s="51"/>
      <c r="O45" s="51"/>
    </row>
    <row r="46" spans="1:15" ht="39" customHeight="1" x14ac:dyDescent="0.25">
      <c r="A46" s="103"/>
      <c r="B46" s="53"/>
      <c r="C46" s="38"/>
      <c r="D46" s="39"/>
      <c r="E46" s="25"/>
      <c r="F46" s="25"/>
      <c r="G46" s="25"/>
      <c r="H46" s="27">
        <f>C46*D46</f>
        <v>0</v>
      </c>
      <c r="I46" s="27"/>
      <c r="J46" s="28"/>
      <c r="K46" s="36"/>
      <c r="L46" s="2"/>
      <c r="M46" s="2"/>
      <c r="N46" s="2"/>
      <c r="O46" s="2"/>
    </row>
    <row r="47" spans="1:15" ht="33" customHeight="1" x14ac:dyDescent="0.25">
      <c r="A47" s="37"/>
      <c r="B47" s="53"/>
      <c r="C47" s="38"/>
      <c r="D47" s="39"/>
      <c r="E47" s="25"/>
      <c r="F47" s="25"/>
      <c r="G47" s="25"/>
      <c r="H47" s="27">
        <f t="shared" si="8"/>
        <v>0</v>
      </c>
      <c r="I47" s="27"/>
      <c r="J47" s="28"/>
      <c r="K47" s="36"/>
      <c r="L47" s="2"/>
      <c r="M47" s="2"/>
      <c r="N47" s="2"/>
      <c r="O47" s="2"/>
    </row>
    <row r="48" spans="1:15" ht="15.75" customHeight="1" x14ac:dyDescent="0.25">
      <c r="A48" s="48"/>
      <c r="B48" s="56"/>
      <c r="C48" s="34"/>
      <c r="D48" s="35"/>
      <c r="E48" s="25"/>
      <c r="F48" s="25"/>
      <c r="G48" s="25"/>
      <c r="H48" s="27">
        <f t="shared" si="8"/>
        <v>0</v>
      </c>
      <c r="I48" s="27"/>
      <c r="J48" s="28"/>
      <c r="K48" s="36"/>
      <c r="L48" s="2"/>
      <c r="M48" s="2"/>
      <c r="N48" s="2"/>
      <c r="O48" s="2"/>
    </row>
    <row r="49" spans="1:15" ht="15.75" customHeight="1" x14ac:dyDescent="0.25">
      <c r="A49" s="37"/>
      <c r="B49" s="53"/>
      <c r="C49" s="38"/>
      <c r="D49" s="39"/>
      <c r="E49" s="25"/>
      <c r="F49" s="25"/>
      <c r="G49" s="25"/>
      <c r="H49" s="27">
        <f t="shared" si="8"/>
        <v>0</v>
      </c>
      <c r="I49" s="27"/>
      <c r="J49" s="28"/>
      <c r="K49" s="36"/>
      <c r="L49" s="2"/>
      <c r="M49" s="2"/>
      <c r="N49" s="2"/>
      <c r="O49" s="2"/>
    </row>
    <row r="50" spans="1:15" ht="15.75" customHeight="1" x14ac:dyDescent="0.25">
      <c r="A50" s="37"/>
      <c r="B50" s="53"/>
      <c r="C50" s="38"/>
      <c r="D50" s="39"/>
      <c r="E50" s="25"/>
      <c r="F50" s="25"/>
      <c r="G50" s="25"/>
      <c r="H50" s="27">
        <f t="shared" si="8"/>
        <v>0</v>
      </c>
      <c r="I50" s="27"/>
      <c r="J50" s="28">
        <f t="shared" ref="J50:J56" si="9">I50-H50</f>
        <v>0</v>
      </c>
      <c r="K50" s="36"/>
      <c r="L50" s="2"/>
      <c r="M50" s="2"/>
      <c r="N50" s="2"/>
      <c r="O50" s="2"/>
    </row>
    <row r="51" spans="1:15" ht="15.75" customHeight="1" x14ac:dyDescent="0.25">
      <c r="A51" s="37"/>
      <c r="B51" s="52"/>
      <c r="C51" s="38"/>
      <c r="D51" s="39"/>
      <c r="E51" s="25"/>
      <c r="F51" s="25"/>
      <c r="G51" s="25"/>
      <c r="H51" s="27">
        <f t="shared" si="8"/>
        <v>0</v>
      </c>
      <c r="I51" s="27"/>
      <c r="J51" s="28">
        <f t="shared" si="9"/>
        <v>0</v>
      </c>
      <c r="K51" s="36"/>
      <c r="L51" s="2"/>
      <c r="M51" s="2"/>
      <c r="N51" s="2"/>
      <c r="O51" s="2"/>
    </row>
    <row r="52" spans="1:15" ht="15.75" customHeight="1" x14ac:dyDescent="0.25">
      <c r="A52" s="37"/>
      <c r="B52" s="52"/>
      <c r="C52" s="38"/>
      <c r="D52" s="39"/>
      <c r="E52" s="25"/>
      <c r="F52" s="25"/>
      <c r="G52" s="25"/>
      <c r="H52" s="27">
        <f t="shared" si="8"/>
        <v>0</v>
      </c>
      <c r="I52" s="27"/>
      <c r="J52" s="28">
        <f t="shared" si="9"/>
        <v>0</v>
      </c>
      <c r="K52" s="36"/>
      <c r="L52" s="2"/>
      <c r="M52" s="2"/>
      <c r="N52" s="2"/>
      <c r="O52" s="2"/>
    </row>
    <row r="53" spans="1:15" ht="15.75" customHeight="1" x14ac:dyDescent="0.25">
      <c r="A53" s="30"/>
      <c r="B53" s="52"/>
      <c r="C53" s="40"/>
      <c r="D53" s="41"/>
      <c r="E53" s="25"/>
      <c r="F53" s="25"/>
      <c r="G53" s="25"/>
      <c r="H53" s="27">
        <f t="shared" si="8"/>
        <v>0</v>
      </c>
      <c r="I53" s="27"/>
      <c r="J53" s="28">
        <f t="shared" si="9"/>
        <v>0</v>
      </c>
      <c r="K53" s="36"/>
      <c r="L53" s="2"/>
      <c r="M53" s="2"/>
      <c r="N53" s="2"/>
      <c r="O53" s="2"/>
    </row>
    <row r="54" spans="1:15" ht="15.75" customHeight="1" x14ac:dyDescent="0.25">
      <c r="A54" s="30"/>
      <c r="B54" s="52"/>
      <c r="C54" s="40"/>
      <c r="D54" s="41"/>
      <c r="E54" s="25"/>
      <c r="F54" s="25"/>
      <c r="G54" s="25"/>
      <c r="H54" s="27">
        <f t="shared" si="8"/>
        <v>0</v>
      </c>
      <c r="I54" s="27"/>
      <c r="J54" s="28">
        <f t="shared" si="9"/>
        <v>0</v>
      </c>
      <c r="K54" s="36"/>
      <c r="L54" s="2"/>
      <c r="M54" s="2"/>
      <c r="N54" s="2"/>
      <c r="O54" s="2"/>
    </row>
    <row r="55" spans="1:15" ht="15.75" customHeight="1" x14ac:dyDescent="0.25">
      <c r="A55" s="30"/>
      <c r="B55" s="1"/>
      <c r="C55" s="40"/>
      <c r="D55" s="41"/>
      <c r="E55" s="25"/>
      <c r="F55" s="25"/>
      <c r="G55" s="25"/>
      <c r="H55" s="27">
        <f t="shared" si="8"/>
        <v>0</v>
      </c>
      <c r="I55" s="27"/>
      <c r="J55" s="28">
        <f t="shared" si="9"/>
        <v>0</v>
      </c>
      <c r="K55" s="36"/>
      <c r="L55" s="2"/>
      <c r="M55" s="2"/>
      <c r="N55" s="2"/>
      <c r="O55" s="2"/>
    </row>
    <row r="56" spans="1:15" ht="15.75" customHeight="1" x14ac:dyDescent="0.25">
      <c r="A56" s="23"/>
      <c r="B56" s="1"/>
      <c r="C56" s="40"/>
      <c r="D56" s="41"/>
      <c r="E56" s="25"/>
      <c r="F56" s="25"/>
      <c r="G56" s="25"/>
      <c r="H56" s="27">
        <f t="shared" si="8"/>
        <v>0</v>
      </c>
      <c r="I56" s="27"/>
      <c r="J56" s="28">
        <f t="shared" si="9"/>
        <v>0</v>
      </c>
      <c r="K56" s="36"/>
      <c r="L56" s="2"/>
      <c r="M56" s="2"/>
      <c r="N56" s="2"/>
      <c r="O56" s="2"/>
    </row>
    <row r="57" spans="1:15" ht="15.75" customHeight="1" x14ac:dyDescent="0.25">
      <c r="A57" s="1"/>
      <c r="B57" s="1"/>
      <c r="C57" s="1"/>
      <c r="D57" s="1"/>
      <c r="E57" s="1"/>
      <c r="F57" s="1"/>
      <c r="G57" s="1"/>
      <c r="H57" s="42">
        <f>SUM(H31:H56)</f>
        <v>127.25000000000001</v>
      </c>
      <c r="I57" s="42">
        <f>SUM(I31:I56)</f>
        <v>0</v>
      </c>
      <c r="J57" s="1"/>
      <c r="K57" s="36"/>
      <c r="L57" s="2"/>
      <c r="M57" s="2"/>
      <c r="N57" s="2"/>
      <c r="O57" s="2"/>
    </row>
    <row r="58" spans="1:15" ht="15.75" customHeight="1" x14ac:dyDescent="0.25">
      <c r="A58" s="1"/>
      <c r="B58" s="1"/>
      <c r="C58" s="1"/>
      <c r="D58" s="1"/>
      <c r="E58" s="1"/>
      <c r="F58" s="1"/>
      <c r="G58" s="1"/>
      <c r="H58" s="28"/>
      <c r="I58" s="28"/>
      <c r="J58" s="1"/>
      <c r="K58" s="36"/>
      <c r="L58" s="2"/>
      <c r="M58" s="2"/>
      <c r="N58" s="2"/>
      <c r="O58" s="2"/>
    </row>
    <row r="59" spans="1:15" ht="15.75" customHeight="1" x14ac:dyDescent="0.25">
      <c r="A59" s="23" t="s">
        <v>25</v>
      </c>
      <c r="B59" s="23"/>
      <c r="C59" s="32" t="s">
        <v>26</v>
      </c>
      <c r="D59" s="33" t="s">
        <v>14</v>
      </c>
      <c r="E59" s="33" t="s">
        <v>27</v>
      </c>
      <c r="F59" s="33" t="s">
        <v>15</v>
      </c>
      <c r="G59" s="1"/>
      <c r="H59" s="28"/>
      <c r="I59" s="28"/>
      <c r="J59" s="1"/>
      <c r="K59" s="36"/>
      <c r="L59" s="2"/>
      <c r="M59" s="2"/>
      <c r="N59" s="2"/>
      <c r="O59" s="2"/>
    </row>
    <row r="60" spans="1:15" ht="15.75" customHeight="1" x14ac:dyDescent="0.25">
      <c r="A60" s="1"/>
      <c r="B60" s="1"/>
      <c r="C60" s="38">
        <v>256</v>
      </c>
      <c r="D60" s="25">
        <v>3.9</v>
      </c>
      <c r="E60" s="25">
        <v>0.04</v>
      </c>
      <c r="F60" s="38">
        <v>1</v>
      </c>
      <c r="G60" s="25"/>
      <c r="H60" s="27">
        <f t="shared" ref="H60:H61" si="10">C60*D60*E60*F60</f>
        <v>39.936</v>
      </c>
      <c r="I60" s="27"/>
      <c r="J60" s="28">
        <f t="shared" ref="J60:J61" si="11">I60-H60</f>
        <v>-39.936</v>
      </c>
      <c r="K60" s="36"/>
      <c r="L60" s="2"/>
      <c r="M60" s="2"/>
      <c r="N60" s="2"/>
      <c r="O60" s="2"/>
    </row>
    <row r="61" spans="1:15" ht="15.75" customHeight="1" x14ac:dyDescent="0.25">
      <c r="A61" s="1" t="s">
        <v>28</v>
      </c>
      <c r="B61" s="1"/>
      <c r="C61" s="38"/>
      <c r="D61" s="43"/>
      <c r="E61" s="43"/>
      <c r="F61" s="38"/>
      <c r="G61" s="25"/>
      <c r="H61" s="27">
        <f t="shared" si="10"/>
        <v>0</v>
      </c>
      <c r="I61" s="27"/>
      <c r="J61" s="28">
        <f t="shared" si="11"/>
        <v>0</v>
      </c>
      <c r="K61" s="36"/>
      <c r="L61" s="2"/>
      <c r="M61" s="2"/>
      <c r="N61" s="2"/>
      <c r="O61" s="2"/>
    </row>
    <row r="62" spans="1:15" ht="15.75" customHeight="1" x14ac:dyDescent="0.25">
      <c r="A62" s="1"/>
      <c r="B62" s="1"/>
      <c r="C62" s="1"/>
      <c r="D62" s="1"/>
      <c r="E62" s="1"/>
      <c r="F62" s="1"/>
      <c r="G62" s="1"/>
      <c r="H62" s="42">
        <f t="shared" ref="H62:I62" si="12">SUM(H60:H61)</f>
        <v>39.936</v>
      </c>
      <c r="I62" s="42">
        <f t="shared" si="12"/>
        <v>0</v>
      </c>
      <c r="J62" s="1"/>
      <c r="K62" s="36"/>
      <c r="L62" s="2"/>
      <c r="M62" s="2"/>
      <c r="N62" s="2"/>
      <c r="O62" s="2"/>
    </row>
    <row r="63" spans="1:15" ht="15.75" customHeight="1" x14ac:dyDescent="0.25">
      <c r="A63" s="1"/>
      <c r="B63" s="1"/>
      <c r="C63" s="1"/>
      <c r="D63" s="1"/>
      <c r="E63" s="1"/>
      <c r="F63" s="1"/>
      <c r="G63" s="1"/>
      <c r="H63" s="28"/>
      <c r="I63" s="28"/>
      <c r="J63" s="1"/>
      <c r="K63" s="36"/>
      <c r="L63" s="2"/>
      <c r="M63" s="2"/>
      <c r="N63" s="2"/>
      <c r="O63" s="2"/>
    </row>
    <row r="64" spans="1:15" ht="15.75" customHeight="1" x14ac:dyDescent="0.25">
      <c r="A64" s="1"/>
      <c r="B64" s="1"/>
      <c r="C64" s="1"/>
      <c r="D64" s="1"/>
      <c r="E64" s="1"/>
      <c r="F64" s="1"/>
      <c r="G64" s="1"/>
      <c r="H64" s="28"/>
      <c r="I64" s="28"/>
      <c r="J64" s="1"/>
      <c r="K64" s="36"/>
      <c r="L64" s="2"/>
      <c r="M64" s="2"/>
      <c r="N64" s="2"/>
      <c r="O64" s="2"/>
    </row>
    <row r="65" spans="1:14" ht="15.75" customHeight="1" x14ac:dyDescent="0.3">
      <c r="A65" s="44" t="s">
        <v>29</v>
      </c>
      <c r="B65" s="44"/>
      <c r="C65" s="44"/>
      <c r="D65" s="44"/>
      <c r="E65" s="44"/>
      <c r="F65" s="44"/>
      <c r="G65" s="44"/>
      <c r="H65" s="45">
        <f>SUM(H62,H57,H29)</f>
        <v>195.18600000000001</v>
      </c>
      <c r="I65" s="45">
        <f>SUM(I62,I57,I29)</f>
        <v>0</v>
      </c>
      <c r="J65" s="44"/>
      <c r="K65" s="2"/>
      <c r="L65" s="2"/>
      <c r="M65" s="2"/>
      <c r="N65" s="2"/>
    </row>
    <row r="66" spans="1:14" ht="15.75" customHeight="1" x14ac:dyDescent="0.25">
      <c r="A66" s="80"/>
      <c r="B66" s="81"/>
      <c r="C66" s="81"/>
      <c r="D66" s="81"/>
      <c r="E66" s="81"/>
      <c r="F66" s="81"/>
      <c r="G66" s="81"/>
      <c r="H66" s="81"/>
      <c r="I66" s="81"/>
      <c r="J66" s="81"/>
      <c r="K66" s="82"/>
      <c r="L66" s="2"/>
      <c r="M66" s="2"/>
      <c r="N66" s="2"/>
    </row>
    <row r="67" spans="1:14" ht="22.5" customHeight="1" x14ac:dyDescent="0.25">
      <c r="A67" s="83"/>
      <c r="B67" s="84"/>
      <c r="C67" s="84"/>
      <c r="D67" s="84"/>
      <c r="E67" s="84"/>
      <c r="F67" s="84"/>
      <c r="G67" s="84"/>
      <c r="H67" s="84"/>
      <c r="I67" s="84"/>
      <c r="J67" s="84"/>
      <c r="K67" s="85"/>
      <c r="L67" s="2"/>
      <c r="M67" s="2"/>
      <c r="N67" s="2"/>
    </row>
    <row r="68" spans="1:14" ht="22.5" customHeight="1" x14ac:dyDescent="0.25">
      <c r="A68" s="83"/>
      <c r="B68" s="84"/>
      <c r="C68" s="84"/>
      <c r="D68" s="84"/>
      <c r="E68" s="84"/>
      <c r="F68" s="84"/>
      <c r="G68" s="84"/>
      <c r="H68" s="84"/>
      <c r="I68" s="84"/>
      <c r="J68" s="84"/>
      <c r="K68" s="85"/>
      <c r="L68" s="2"/>
      <c r="M68" s="2"/>
      <c r="N68" s="2"/>
    </row>
    <row r="69" spans="1:14" ht="22.5" customHeight="1" x14ac:dyDescent="0.25">
      <c r="A69" s="86"/>
      <c r="B69" s="87"/>
      <c r="C69" s="87"/>
      <c r="D69" s="87"/>
      <c r="E69" s="87"/>
      <c r="F69" s="87"/>
      <c r="G69" s="87"/>
      <c r="H69" s="87"/>
      <c r="I69" s="87"/>
      <c r="J69" s="87"/>
      <c r="K69" s="88"/>
      <c r="L69" s="2"/>
      <c r="M69" s="2"/>
      <c r="N69" s="2"/>
    </row>
    <row r="70" spans="1:14" ht="15.75" customHeight="1" x14ac:dyDescent="0.2"/>
    <row r="71" spans="1:14" ht="15.75" customHeight="1" x14ac:dyDescent="0.2">
      <c r="B71" s="46"/>
    </row>
    <row r="72" spans="1:14" ht="15.75" customHeight="1" x14ac:dyDescent="0.2"/>
    <row r="73" spans="1:14" ht="15.75" customHeight="1" x14ac:dyDescent="0.2"/>
    <row r="74" spans="1:14" ht="15.75" customHeight="1" x14ac:dyDescent="0.2"/>
    <row r="75" spans="1:14" ht="15.75" customHeight="1" x14ac:dyDescent="0.2"/>
    <row r="76" spans="1:14" ht="15.75" customHeight="1" x14ac:dyDescent="0.2"/>
    <row r="77" spans="1:14" ht="15.75" customHeight="1" x14ac:dyDescent="0.2"/>
    <row r="78" spans="1:14" ht="15.75" customHeight="1" x14ac:dyDescent="0.2"/>
    <row r="79" spans="1:14" ht="15.75" customHeight="1" x14ac:dyDescent="0.2"/>
    <row r="80" spans="1:1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mergeCells count="6">
    <mergeCell ref="A1:J1"/>
    <mergeCell ref="G4:I4"/>
    <mergeCell ref="J4:K4"/>
    <mergeCell ref="C9:G9"/>
    <mergeCell ref="K11:K30"/>
    <mergeCell ref="A66:K69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A656-0D01-41AA-93A4-3581E26F7F45}">
  <dimension ref="A1:O1018"/>
  <sheetViews>
    <sheetView tabSelected="1" zoomScale="91" zoomScaleNormal="91" workbookViewId="0">
      <selection activeCell="G4" sqref="G4:I6"/>
    </sheetView>
  </sheetViews>
  <sheetFormatPr baseColWidth="10" defaultColWidth="11.21875" defaultRowHeight="15" customHeight="1" x14ac:dyDescent="0.2"/>
  <cols>
    <col min="1" max="1" width="49.77734375" style="78" customWidth="1"/>
    <col min="2" max="2" width="33" style="78" customWidth="1"/>
    <col min="3" max="6" width="11.21875" style="78" customWidth="1"/>
    <col min="7" max="7" width="14" style="78" customWidth="1"/>
    <col min="8" max="8" width="15.109375" style="78" customWidth="1"/>
    <col min="9" max="9" width="17.77734375" style="78" customWidth="1"/>
    <col min="10" max="10" width="21.44140625" style="78" customWidth="1"/>
    <col min="11" max="11" width="21.88671875" style="78" customWidth="1"/>
    <col min="12" max="16384" width="11.21875" style="78"/>
  </cols>
  <sheetData>
    <row r="1" spans="1:15" ht="36.75" customHeight="1" x14ac:dyDescent="0.25">
      <c r="A1" s="89" t="s">
        <v>88</v>
      </c>
      <c r="B1" s="90"/>
      <c r="C1" s="90"/>
      <c r="D1" s="90"/>
      <c r="E1" s="90"/>
      <c r="F1" s="90"/>
      <c r="G1" s="90"/>
      <c r="H1" s="90"/>
      <c r="I1" s="90"/>
      <c r="J1" s="91"/>
      <c r="K1" s="1"/>
      <c r="L1" s="2"/>
    </row>
    <row r="2" spans="1:15" ht="15.75" customHeight="1" x14ac:dyDescent="0.25">
      <c r="A2" s="2" t="s">
        <v>31</v>
      </c>
      <c r="B2" s="2"/>
      <c r="C2" s="66"/>
      <c r="D2" s="70"/>
      <c r="E2" s="71"/>
      <c r="F2" s="2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7"/>
      <c r="C3" s="79"/>
      <c r="D3" s="69"/>
      <c r="E3" s="71"/>
      <c r="F3" s="2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33.138179166666667</v>
      </c>
      <c r="B4" s="47"/>
      <c r="C4" s="67"/>
      <c r="D4" s="70"/>
      <c r="E4" s="71"/>
      <c r="F4" s="2"/>
      <c r="G4" s="92" t="s">
        <v>1</v>
      </c>
      <c r="H4" s="93"/>
      <c r="I4" s="94"/>
      <c r="J4" s="92" t="s">
        <v>2</v>
      </c>
      <c r="K4" s="94"/>
      <c r="L4" s="2"/>
      <c r="M4" s="2"/>
      <c r="N4" s="2"/>
      <c r="O4" s="2"/>
    </row>
    <row r="5" spans="1:15" ht="15.75" customHeight="1" x14ac:dyDescent="0.25">
      <c r="A5" s="5" t="s">
        <v>80</v>
      </c>
      <c r="B5" s="47"/>
      <c r="C5" s="66"/>
      <c r="D5" s="70"/>
      <c r="E5" s="71"/>
      <c r="F5" s="2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12</v>
      </c>
      <c r="B6" s="47"/>
      <c r="C6" s="66"/>
      <c r="D6" s="72"/>
      <c r="E6" s="73"/>
      <c r="F6" s="12"/>
      <c r="G6" s="13">
        <f>H65</f>
        <v>274.24700000000001</v>
      </c>
      <c r="H6" s="14">
        <f>G6*1.45</f>
        <v>397.65815000000003</v>
      </c>
      <c r="I6" s="15">
        <f>H6-G6</f>
        <v>123.41115000000002</v>
      </c>
      <c r="J6" s="13">
        <f>ABS(I65)</f>
        <v>0</v>
      </c>
      <c r="K6" s="15">
        <f>H6-ABS(J6)</f>
        <v>397.65815000000003</v>
      </c>
      <c r="L6" s="2"/>
      <c r="M6" s="2"/>
      <c r="N6" s="2"/>
      <c r="O6" s="2"/>
    </row>
    <row r="7" spans="1:15" ht="15.75" customHeight="1" x14ac:dyDescent="0.25">
      <c r="A7" s="2"/>
      <c r="B7" s="64"/>
      <c r="C7" s="66"/>
      <c r="D7" s="70"/>
      <c r="E7" s="71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5.75" customHeight="1" x14ac:dyDescent="0.25">
      <c r="A8" s="16"/>
      <c r="B8" s="64"/>
      <c r="C8" s="65"/>
      <c r="D8" s="2"/>
      <c r="E8" s="2"/>
      <c r="F8" s="2"/>
      <c r="G8" s="2"/>
      <c r="H8" s="2"/>
      <c r="I8" s="2"/>
      <c r="J8" s="2"/>
      <c r="L8" s="2"/>
      <c r="M8" s="2"/>
      <c r="N8" s="2"/>
      <c r="O8" s="2"/>
    </row>
    <row r="9" spans="1:15" ht="15.75" customHeight="1" x14ac:dyDescent="0.25">
      <c r="A9" s="2"/>
      <c r="B9" s="2"/>
      <c r="C9" s="95" t="s">
        <v>8</v>
      </c>
      <c r="D9" s="96"/>
      <c r="E9" s="96"/>
      <c r="F9" s="96"/>
      <c r="G9" s="97"/>
      <c r="H9" s="17" t="s">
        <v>9</v>
      </c>
      <c r="I9" s="17" t="s">
        <v>10</v>
      </c>
      <c r="J9" s="17" t="s">
        <v>11</v>
      </c>
      <c r="K9" s="2"/>
      <c r="L9" s="2"/>
      <c r="M9" s="2"/>
      <c r="N9" s="2"/>
      <c r="O9" s="2"/>
    </row>
    <row r="10" spans="1:15" ht="37.5" customHeight="1" x14ac:dyDescent="0.25">
      <c r="A10" s="18" t="s">
        <v>12</v>
      </c>
      <c r="B10" s="19"/>
      <c r="C10" s="20" t="s">
        <v>13</v>
      </c>
      <c r="D10" s="20" t="s">
        <v>14</v>
      </c>
      <c r="E10" s="21" t="s">
        <v>15</v>
      </c>
      <c r="F10" s="21" t="s">
        <v>16</v>
      </c>
      <c r="G10" s="21"/>
      <c r="H10" s="21"/>
      <c r="I10" s="21"/>
      <c r="J10" s="21"/>
      <c r="K10" s="22"/>
      <c r="L10" s="2"/>
      <c r="M10" s="2"/>
      <c r="N10" s="2"/>
      <c r="O10" s="2"/>
    </row>
    <row r="11" spans="1:15" ht="15.75" customHeight="1" x14ac:dyDescent="0.25">
      <c r="A11" s="23" t="s">
        <v>38</v>
      </c>
      <c r="B11" s="23"/>
      <c r="C11" s="23"/>
      <c r="D11" s="23"/>
      <c r="E11" s="23"/>
      <c r="F11" s="23"/>
      <c r="G11" s="23"/>
      <c r="H11" s="1"/>
      <c r="I11" s="1"/>
      <c r="J11" s="1"/>
      <c r="K11" s="98"/>
      <c r="L11" s="2"/>
      <c r="M11" s="2"/>
      <c r="N11" s="2"/>
      <c r="O11" s="2"/>
    </row>
    <row r="12" spans="1:15" ht="15.75" customHeight="1" x14ac:dyDescent="0.25">
      <c r="A12" s="1" t="s">
        <v>45</v>
      </c>
      <c r="B12" s="1"/>
      <c r="C12" s="24"/>
      <c r="D12" s="25">
        <v>25</v>
      </c>
      <c r="E12" s="26"/>
      <c r="F12" s="26"/>
      <c r="G12" s="25"/>
      <c r="H12" s="27">
        <f t="shared" ref="H12:H14" si="0">C12*D12*E12</f>
        <v>0</v>
      </c>
      <c r="I12" s="27"/>
      <c r="J12" s="28">
        <f>I12-H12</f>
        <v>0</v>
      </c>
      <c r="K12" s="99"/>
      <c r="L12" s="2"/>
      <c r="M12" s="2"/>
      <c r="N12" s="2"/>
      <c r="O12" s="2"/>
    </row>
    <row r="13" spans="1:15" ht="15.75" customHeight="1" x14ac:dyDescent="0.25">
      <c r="A13" s="1" t="s">
        <v>17</v>
      </c>
      <c r="B13" s="1"/>
      <c r="C13" s="29"/>
      <c r="D13" s="25">
        <v>15</v>
      </c>
      <c r="E13" s="29"/>
      <c r="F13" s="26"/>
      <c r="G13" s="25"/>
      <c r="H13" s="27">
        <f t="shared" si="0"/>
        <v>0</v>
      </c>
      <c r="I13" s="27"/>
      <c r="J13" s="28"/>
      <c r="K13" s="99"/>
      <c r="L13" s="2"/>
      <c r="M13" s="2"/>
      <c r="N13" s="2"/>
      <c r="O13" s="2"/>
    </row>
    <row r="14" spans="1:15" ht="15.75" customHeight="1" x14ac:dyDescent="0.25">
      <c r="A14" s="1" t="s">
        <v>18</v>
      </c>
      <c r="B14" s="1"/>
      <c r="C14" s="29"/>
      <c r="D14" s="25">
        <v>13</v>
      </c>
      <c r="E14" s="29"/>
      <c r="F14" s="26"/>
      <c r="G14" s="25"/>
      <c r="H14" s="27">
        <f t="shared" si="0"/>
        <v>0</v>
      </c>
      <c r="I14" s="27"/>
      <c r="J14" s="28">
        <f>I14-H14</f>
        <v>0</v>
      </c>
      <c r="K14" s="99"/>
      <c r="L14" s="2"/>
      <c r="M14" s="2"/>
      <c r="N14" s="2"/>
      <c r="O14" s="2"/>
    </row>
    <row r="15" spans="1:15" ht="15.75" customHeight="1" x14ac:dyDescent="0.25">
      <c r="A15" s="1" t="s">
        <v>19</v>
      </c>
      <c r="B15" s="1"/>
      <c r="C15" s="24"/>
      <c r="D15" s="25">
        <v>2.29</v>
      </c>
      <c r="E15" s="26"/>
      <c r="F15" s="26"/>
      <c r="G15" s="25"/>
      <c r="H15" s="27">
        <f t="shared" ref="H15:H17" si="1">C15*D15*E15*F15</f>
        <v>0</v>
      </c>
      <c r="I15" s="27"/>
      <c r="J15" s="28"/>
      <c r="K15" s="99"/>
      <c r="L15" s="2"/>
      <c r="M15" s="2"/>
      <c r="N15" s="2"/>
      <c r="O15" s="2"/>
    </row>
    <row r="16" spans="1:15" ht="15" customHeight="1" x14ac:dyDescent="0.25">
      <c r="A16" s="30" t="s">
        <v>20</v>
      </c>
      <c r="B16" s="1"/>
      <c r="C16" s="29"/>
      <c r="D16" s="25">
        <v>1.88</v>
      </c>
      <c r="E16" s="29"/>
      <c r="F16" s="29"/>
      <c r="G16" s="25"/>
      <c r="H16" s="27">
        <f t="shared" si="1"/>
        <v>0</v>
      </c>
      <c r="I16" s="27"/>
      <c r="J16" s="28">
        <f t="shared" ref="J16:J17" si="2">I16-H16</f>
        <v>0</v>
      </c>
      <c r="K16" s="99"/>
      <c r="L16" s="2"/>
      <c r="M16" s="2"/>
      <c r="N16" s="2"/>
      <c r="O16" s="2"/>
    </row>
    <row r="17" spans="1:15" ht="15.75" customHeight="1" x14ac:dyDescent="0.25">
      <c r="A17" s="30" t="s">
        <v>21</v>
      </c>
      <c r="B17" s="1"/>
      <c r="C17" s="29"/>
      <c r="D17" s="25">
        <v>1.63</v>
      </c>
      <c r="E17" s="29"/>
      <c r="F17" s="29"/>
      <c r="G17" s="25"/>
      <c r="H17" s="27">
        <f t="shared" si="1"/>
        <v>0</v>
      </c>
      <c r="I17" s="27"/>
      <c r="J17" s="28">
        <f t="shared" si="2"/>
        <v>0</v>
      </c>
      <c r="K17" s="99"/>
      <c r="L17" s="2"/>
      <c r="M17" s="2"/>
      <c r="N17" s="2"/>
      <c r="O17" s="2"/>
    </row>
    <row r="18" spans="1:15" ht="15.75" customHeight="1" x14ac:dyDescent="0.25">
      <c r="A18" s="30" t="s">
        <v>46</v>
      </c>
      <c r="B18" s="1"/>
      <c r="C18" s="26"/>
      <c r="D18" s="25">
        <v>2.5</v>
      </c>
      <c r="E18" s="26"/>
      <c r="F18" s="26"/>
      <c r="G18" s="25"/>
      <c r="H18" s="27">
        <f t="shared" ref="H18:H28" si="3">C18*D18*E18</f>
        <v>0</v>
      </c>
      <c r="I18" s="27"/>
      <c r="J18" s="28"/>
      <c r="K18" s="99"/>
      <c r="L18" s="2"/>
      <c r="M18" s="2"/>
      <c r="N18" s="2"/>
      <c r="O18" s="2"/>
    </row>
    <row r="19" spans="1:15" ht="15.75" customHeight="1" x14ac:dyDescent="0.25">
      <c r="A19" s="23" t="s">
        <v>39</v>
      </c>
      <c r="B19" s="23"/>
      <c r="C19" s="23"/>
      <c r="D19" s="23"/>
      <c r="E19" s="23"/>
      <c r="F19" s="23"/>
      <c r="G19" s="23"/>
      <c r="H19" s="1"/>
      <c r="I19" s="27"/>
      <c r="J19" s="49"/>
      <c r="K19" s="88"/>
      <c r="L19" s="51"/>
      <c r="M19" s="51"/>
      <c r="N19" s="51"/>
      <c r="O19" s="51"/>
    </row>
    <row r="20" spans="1:15" ht="15.75" customHeight="1" x14ac:dyDescent="0.25">
      <c r="A20" s="1" t="s">
        <v>45</v>
      </c>
      <c r="B20" s="1"/>
      <c r="C20" s="24"/>
      <c r="D20" s="25">
        <v>25</v>
      </c>
      <c r="E20" s="26"/>
      <c r="F20" s="26"/>
      <c r="G20" s="25"/>
      <c r="H20" s="27">
        <f t="shared" ref="H20:H22" si="4">C20*D20*E20</f>
        <v>0</v>
      </c>
      <c r="I20" s="27"/>
      <c r="J20" s="49"/>
      <c r="K20" s="88"/>
      <c r="L20" s="51"/>
      <c r="M20" s="51"/>
      <c r="N20" s="51"/>
      <c r="O20" s="51"/>
    </row>
    <row r="21" spans="1:15" ht="15.75" customHeight="1" x14ac:dyDescent="0.25">
      <c r="A21" s="1" t="s">
        <v>17</v>
      </c>
      <c r="B21" s="1"/>
      <c r="C21" s="29">
        <v>1</v>
      </c>
      <c r="D21" s="25">
        <v>15</v>
      </c>
      <c r="E21" s="29">
        <v>2</v>
      </c>
      <c r="F21" s="26"/>
      <c r="G21" s="25"/>
      <c r="H21" s="27">
        <f t="shared" si="4"/>
        <v>30</v>
      </c>
      <c r="I21" s="27"/>
      <c r="J21" s="49"/>
      <c r="K21" s="88"/>
      <c r="L21" s="51"/>
      <c r="M21" s="51"/>
      <c r="N21" s="51"/>
      <c r="O21" s="51"/>
    </row>
    <row r="22" spans="1:15" ht="15.75" customHeight="1" x14ac:dyDescent="0.25">
      <c r="A22" s="1" t="s">
        <v>18</v>
      </c>
      <c r="B22" s="1"/>
      <c r="C22" s="29">
        <v>1</v>
      </c>
      <c r="D22" s="25">
        <v>13</v>
      </c>
      <c r="E22" s="29">
        <v>2</v>
      </c>
      <c r="F22" s="26"/>
      <c r="G22" s="25"/>
      <c r="H22" s="27">
        <f t="shared" si="4"/>
        <v>26</v>
      </c>
      <c r="I22" s="27"/>
      <c r="J22" s="49"/>
      <c r="K22" s="88"/>
      <c r="L22" s="51"/>
      <c r="M22" s="51"/>
      <c r="N22" s="51"/>
      <c r="O22" s="51"/>
    </row>
    <row r="23" spans="1:15" ht="15.75" customHeight="1" x14ac:dyDescent="0.25">
      <c r="A23" s="1" t="s">
        <v>19</v>
      </c>
      <c r="B23" s="1"/>
      <c r="C23" s="24"/>
      <c r="D23" s="25">
        <v>2.29</v>
      </c>
      <c r="E23" s="26"/>
      <c r="F23" s="26"/>
      <c r="G23" s="25"/>
      <c r="H23" s="27">
        <f t="shared" ref="H23:H25" si="5">C23*D23*E23*F23</f>
        <v>0</v>
      </c>
      <c r="I23" s="27"/>
      <c r="J23" s="49"/>
      <c r="K23" s="88"/>
      <c r="L23" s="51"/>
      <c r="M23" s="51"/>
      <c r="N23" s="51"/>
      <c r="O23" s="51"/>
    </row>
    <row r="24" spans="1:15" ht="15.75" customHeight="1" x14ac:dyDescent="0.25">
      <c r="A24" s="30" t="s">
        <v>20</v>
      </c>
      <c r="B24" s="1"/>
      <c r="C24" s="29">
        <v>1</v>
      </c>
      <c r="D24" s="25">
        <v>1.88</v>
      </c>
      <c r="E24" s="29">
        <v>2</v>
      </c>
      <c r="F24" s="29"/>
      <c r="G24" s="25"/>
      <c r="H24" s="27">
        <f t="shared" si="5"/>
        <v>0</v>
      </c>
      <c r="I24" s="27"/>
      <c r="J24" s="49"/>
      <c r="K24" s="88"/>
      <c r="L24" s="51"/>
      <c r="M24" s="51"/>
      <c r="N24" s="51"/>
      <c r="O24" s="51"/>
    </row>
    <row r="25" spans="1:15" ht="15.75" customHeight="1" x14ac:dyDescent="0.25">
      <c r="A25" s="30" t="s">
        <v>21</v>
      </c>
      <c r="B25" s="1"/>
      <c r="C25" s="29">
        <v>1</v>
      </c>
      <c r="D25" s="25">
        <v>1.63</v>
      </c>
      <c r="E25" s="29">
        <v>2</v>
      </c>
      <c r="F25" s="29"/>
      <c r="G25" s="25"/>
      <c r="H25" s="27">
        <f t="shared" si="5"/>
        <v>0</v>
      </c>
      <c r="I25" s="27"/>
      <c r="J25" s="49"/>
      <c r="K25" s="88"/>
      <c r="L25" s="51"/>
      <c r="M25" s="51"/>
      <c r="N25" s="51"/>
      <c r="O25" s="51"/>
    </row>
    <row r="26" spans="1:15" ht="15.75" customHeight="1" x14ac:dyDescent="0.25">
      <c r="A26" s="30" t="s">
        <v>46</v>
      </c>
      <c r="B26" s="1"/>
      <c r="C26" s="26">
        <v>2</v>
      </c>
      <c r="D26" s="25">
        <v>2.5</v>
      </c>
      <c r="E26" s="26">
        <v>2</v>
      </c>
      <c r="F26" s="26"/>
      <c r="G26" s="25"/>
      <c r="H26" s="27">
        <f t="shared" ref="H26" si="6">C26*D26*E26</f>
        <v>10</v>
      </c>
      <c r="I26" s="27"/>
      <c r="J26" s="49"/>
      <c r="K26" s="88"/>
      <c r="L26" s="51"/>
      <c r="M26" s="51"/>
      <c r="N26" s="51"/>
      <c r="O26" s="51"/>
    </row>
    <row r="27" spans="1:15" ht="15.75" customHeight="1" x14ac:dyDescent="0.25">
      <c r="A27" s="1"/>
      <c r="B27" s="1"/>
      <c r="C27" s="26"/>
      <c r="D27" s="25"/>
      <c r="E27" s="26"/>
      <c r="F27" s="26"/>
      <c r="G27" s="25"/>
      <c r="H27" s="27">
        <f t="shared" si="3"/>
        <v>0</v>
      </c>
      <c r="I27" s="27"/>
      <c r="J27" s="28">
        <f t="shared" ref="J27:J28" si="7">I27-H27</f>
        <v>0</v>
      </c>
      <c r="K27" s="99"/>
      <c r="L27" s="2"/>
      <c r="M27" s="2"/>
      <c r="N27" s="2"/>
      <c r="O27" s="2"/>
    </row>
    <row r="28" spans="1:15" ht="15.75" customHeight="1" x14ac:dyDescent="0.25">
      <c r="A28" s="1"/>
      <c r="B28" s="1"/>
      <c r="C28" s="26"/>
      <c r="D28" s="25"/>
      <c r="E28" s="26"/>
      <c r="F28" s="26"/>
      <c r="G28" s="25"/>
      <c r="H28" s="27">
        <f t="shared" si="3"/>
        <v>0</v>
      </c>
      <c r="I28" s="27"/>
      <c r="J28" s="28">
        <f t="shared" si="7"/>
        <v>0</v>
      </c>
      <c r="K28" s="99"/>
      <c r="L28" s="2"/>
      <c r="M28" s="2"/>
      <c r="N28" s="2"/>
      <c r="O28" s="2"/>
    </row>
    <row r="29" spans="1:15" ht="15.75" customHeight="1" x14ac:dyDescent="0.25">
      <c r="A29" s="1"/>
      <c r="B29" s="1"/>
      <c r="C29" s="1"/>
      <c r="D29" s="1"/>
      <c r="E29" s="1"/>
      <c r="F29" s="1"/>
      <c r="G29" s="1"/>
      <c r="H29" s="31">
        <f>SUM(H12:H28)</f>
        <v>66</v>
      </c>
      <c r="I29" s="31">
        <f>SUM(I12:I28)</f>
        <v>0</v>
      </c>
      <c r="J29" s="28"/>
      <c r="K29" s="99"/>
      <c r="L29" s="2"/>
      <c r="M29" s="2"/>
      <c r="N29" s="2"/>
      <c r="O29" s="2"/>
    </row>
    <row r="30" spans="1:15" ht="15.75" customHeight="1" x14ac:dyDescent="0.25">
      <c r="A30" s="23" t="s">
        <v>22</v>
      </c>
      <c r="B30" s="23"/>
      <c r="C30" s="32" t="s">
        <v>23</v>
      </c>
      <c r="D30" s="33" t="s">
        <v>24</v>
      </c>
      <c r="E30" s="33"/>
      <c r="F30" s="23"/>
      <c r="G30" s="23"/>
      <c r="H30" s="28"/>
      <c r="I30" s="28"/>
      <c r="J30" s="28"/>
      <c r="K30" s="100"/>
      <c r="L30" s="2"/>
      <c r="M30" s="2"/>
      <c r="N30" s="2"/>
      <c r="O30" s="2"/>
    </row>
    <row r="31" spans="1:15" ht="52.5" customHeight="1" x14ac:dyDescent="0.25">
      <c r="A31" s="37" t="s">
        <v>89</v>
      </c>
      <c r="B31" s="52"/>
      <c r="C31" s="34">
        <v>4</v>
      </c>
      <c r="D31" s="35">
        <v>8.5</v>
      </c>
      <c r="E31" s="25"/>
      <c r="F31" s="25"/>
      <c r="G31" s="25"/>
      <c r="H31" s="27">
        <f>C31*D31</f>
        <v>34</v>
      </c>
      <c r="I31" s="27"/>
      <c r="J31" s="28">
        <f>I31-H31</f>
        <v>-34</v>
      </c>
      <c r="K31" s="36"/>
      <c r="L31" s="2"/>
      <c r="M31" s="2"/>
      <c r="N31" s="2"/>
      <c r="O31" s="2"/>
    </row>
    <row r="32" spans="1:15" ht="33" customHeight="1" x14ac:dyDescent="0.25">
      <c r="A32" s="37" t="s">
        <v>90</v>
      </c>
      <c r="B32" s="54"/>
      <c r="C32" s="34">
        <v>0.25</v>
      </c>
      <c r="D32" s="35">
        <v>26.5</v>
      </c>
      <c r="E32" s="25"/>
      <c r="F32" s="25"/>
      <c r="G32" s="25"/>
      <c r="H32" s="27">
        <f t="shared" ref="H32:H56" si="8">C32*D32</f>
        <v>6.625</v>
      </c>
      <c r="I32" s="27"/>
      <c r="J32" s="49"/>
      <c r="K32" s="50"/>
      <c r="L32" s="51"/>
      <c r="M32" s="51"/>
      <c r="N32" s="51"/>
      <c r="O32" s="51"/>
    </row>
    <row r="33" spans="1:15" ht="36.75" customHeight="1" x14ac:dyDescent="0.25">
      <c r="A33" s="75" t="s">
        <v>37</v>
      </c>
      <c r="B33" s="56"/>
      <c r="C33" s="34">
        <v>1</v>
      </c>
      <c r="D33" s="35">
        <v>1</v>
      </c>
      <c r="E33" s="25"/>
      <c r="F33" s="25"/>
      <c r="G33" s="25"/>
      <c r="H33" s="27">
        <f t="shared" si="8"/>
        <v>1</v>
      </c>
      <c r="I33" s="27"/>
      <c r="J33" s="49"/>
      <c r="K33" s="50"/>
      <c r="L33" s="51"/>
      <c r="M33" s="51"/>
      <c r="N33" s="51"/>
      <c r="O33" s="51"/>
    </row>
    <row r="34" spans="1:15" ht="21" customHeight="1" x14ac:dyDescent="0.25">
      <c r="A34" s="48" t="s">
        <v>86</v>
      </c>
      <c r="B34" s="56"/>
      <c r="C34" s="34">
        <v>4</v>
      </c>
      <c r="D34" s="35">
        <v>0.3</v>
      </c>
      <c r="E34" s="25"/>
      <c r="F34" s="25"/>
      <c r="G34" s="25"/>
      <c r="H34" s="27">
        <f t="shared" si="8"/>
        <v>1.2</v>
      </c>
      <c r="I34" s="27"/>
      <c r="J34" s="49"/>
      <c r="K34" s="50"/>
      <c r="L34" s="51"/>
      <c r="M34" s="51"/>
      <c r="N34" s="51"/>
      <c r="O34" s="51"/>
    </row>
    <row r="35" spans="1:15" ht="27" customHeight="1" x14ac:dyDescent="0.25">
      <c r="A35" s="48" t="s">
        <v>40</v>
      </c>
      <c r="B35" s="56"/>
      <c r="C35" s="34">
        <v>2</v>
      </c>
      <c r="D35" s="35">
        <v>0.65</v>
      </c>
      <c r="E35" s="25"/>
      <c r="F35" s="25"/>
      <c r="G35" s="25"/>
      <c r="H35" s="27">
        <f t="shared" si="8"/>
        <v>1.3</v>
      </c>
      <c r="I35" s="27"/>
      <c r="J35" s="49"/>
      <c r="K35" s="50"/>
      <c r="L35" s="51"/>
      <c r="M35" s="51"/>
      <c r="N35" s="51"/>
      <c r="O35" s="51"/>
    </row>
    <row r="36" spans="1:15" ht="39.75" customHeight="1" x14ac:dyDescent="0.25">
      <c r="A36" s="75" t="s">
        <v>87</v>
      </c>
      <c r="B36" s="56"/>
      <c r="C36" s="34">
        <v>1</v>
      </c>
      <c r="D36" s="35">
        <v>3</v>
      </c>
      <c r="E36" s="25"/>
      <c r="F36" s="25"/>
      <c r="G36" s="25"/>
      <c r="H36" s="27">
        <f t="shared" si="8"/>
        <v>3</v>
      </c>
      <c r="I36" s="27"/>
      <c r="J36" s="49"/>
      <c r="K36" s="50"/>
      <c r="L36" s="51"/>
      <c r="M36" s="51"/>
      <c r="N36" s="51"/>
      <c r="O36" s="51"/>
    </row>
    <row r="37" spans="1:15" ht="49.5" customHeight="1" x14ac:dyDescent="0.25">
      <c r="A37" s="101" t="s">
        <v>91</v>
      </c>
      <c r="B37" s="56"/>
      <c r="C37" s="38">
        <v>0.25</v>
      </c>
      <c r="D37" s="58">
        <v>325</v>
      </c>
      <c r="E37" s="25"/>
      <c r="F37" s="25"/>
      <c r="G37" s="25"/>
      <c r="H37" s="57">
        <f t="shared" si="8"/>
        <v>81.25</v>
      </c>
      <c r="I37" s="27"/>
      <c r="J37" s="49"/>
      <c r="K37" s="50"/>
      <c r="L37" s="51"/>
      <c r="M37" s="51"/>
      <c r="N37" s="51"/>
      <c r="O37" s="51"/>
    </row>
    <row r="38" spans="1:15" ht="33" customHeight="1" x14ac:dyDescent="0.25">
      <c r="A38" s="75"/>
      <c r="B38" s="56"/>
      <c r="C38" s="34"/>
      <c r="D38" s="35"/>
      <c r="E38" s="25"/>
      <c r="F38" s="25"/>
      <c r="G38" s="25"/>
      <c r="H38" s="27">
        <f t="shared" si="8"/>
        <v>0</v>
      </c>
      <c r="I38" s="27"/>
      <c r="J38" s="49"/>
      <c r="K38" s="50"/>
      <c r="L38" s="51"/>
      <c r="M38" s="51"/>
      <c r="N38" s="51"/>
      <c r="O38" s="51"/>
    </row>
    <row r="39" spans="1:15" ht="24" customHeight="1" x14ac:dyDescent="0.25">
      <c r="A39" s="102"/>
      <c r="B39" s="56"/>
      <c r="C39" s="38"/>
      <c r="D39" s="58"/>
      <c r="E39" s="25"/>
      <c r="F39" s="25"/>
      <c r="G39" s="25"/>
      <c r="H39" s="27">
        <f t="shared" si="8"/>
        <v>0</v>
      </c>
      <c r="I39" s="27"/>
      <c r="J39" s="49"/>
      <c r="K39" s="50"/>
      <c r="L39" s="51"/>
      <c r="M39" s="51"/>
      <c r="N39" s="51"/>
      <c r="O39" s="51"/>
    </row>
    <row r="40" spans="1:15" ht="15.75" customHeight="1" x14ac:dyDescent="0.25">
      <c r="A40" s="48"/>
      <c r="B40" s="59"/>
      <c r="C40" s="60"/>
      <c r="D40" s="35"/>
      <c r="E40" s="25"/>
      <c r="F40" s="25"/>
      <c r="G40" s="25"/>
      <c r="H40" s="27">
        <f>C40*D40</f>
        <v>0</v>
      </c>
      <c r="I40" s="27"/>
      <c r="J40" s="49"/>
      <c r="K40" s="50"/>
      <c r="L40" s="51"/>
      <c r="M40" s="51"/>
      <c r="N40" s="51"/>
      <c r="O40" s="51"/>
    </row>
    <row r="41" spans="1:15" ht="15.75" customHeight="1" x14ac:dyDescent="0.25">
      <c r="A41" s="48"/>
      <c r="B41" s="56"/>
      <c r="C41" s="60"/>
      <c r="D41" s="35"/>
      <c r="E41" s="25"/>
      <c r="F41" s="25"/>
      <c r="G41" s="25"/>
      <c r="H41" s="27">
        <f t="shared" si="8"/>
        <v>0</v>
      </c>
      <c r="I41" s="27"/>
      <c r="J41" s="49"/>
      <c r="K41" s="50"/>
      <c r="L41" s="51"/>
      <c r="M41" s="51"/>
      <c r="N41" s="51"/>
      <c r="O41" s="51"/>
    </row>
    <row r="42" spans="1:15" ht="15.75" customHeight="1" x14ac:dyDescent="0.25">
      <c r="A42" s="48"/>
      <c r="B42" s="56"/>
      <c r="C42" s="34"/>
      <c r="D42" s="35"/>
      <c r="E42" s="25"/>
      <c r="F42" s="25"/>
      <c r="G42" s="25"/>
      <c r="H42" s="27">
        <f t="shared" si="8"/>
        <v>0</v>
      </c>
      <c r="I42" s="27"/>
      <c r="J42" s="49"/>
      <c r="K42" s="50"/>
      <c r="L42" s="51"/>
      <c r="M42" s="51"/>
      <c r="N42" s="51"/>
      <c r="O42" s="51"/>
    </row>
    <row r="43" spans="1:15" ht="15.75" customHeight="1" x14ac:dyDescent="0.25">
      <c r="A43" s="48"/>
      <c r="B43" s="56"/>
      <c r="C43" s="34"/>
      <c r="D43" s="35"/>
      <c r="E43" s="25"/>
      <c r="F43" s="25"/>
      <c r="G43" s="25"/>
      <c r="H43" s="27">
        <f t="shared" si="8"/>
        <v>0</v>
      </c>
      <c r="I43" s="27"/>
      <c r="J43" s="49"/>
      <c r="K43" s="50"/>
      <c r="L43" s="51"/>
      <c r="M43" s="51"/>
      <c r="N43" s="51"/>
      <c r="O43" s="51"/>
    </row>
    <row r="44" spans="1:15" ht="15.75" customHeight="1" x14ac:dyDescent="0.25">
      <c r="A44" s="48"/>
      <c r="B44" s="56"/>
      <c r="C44" s="34"/>
      <c r="D44" s="35"/>
      <c r="E44" s="25"/>
      <c r="F44" s="25"/>
      <c r="G44" s="25"/>
      <c r="H44" s="27">
        <f t="shared" si="8"/>
        <v>0</v>
      </c>
      <c r="I44" s="27"/>
      <c r="J44" s="49"/>
      <c r="K44" s="50"/>
      <c r="L44" s="51"/>
      <c r="M44" s="51"/>
      <c r="N44" s="51"/>
      <c r="O44" s="51"/>
    </row>
    <row r="45" spans="1:15" ht="15.75" customHeight="1" x14ac:dyDescent="0.25">
      <c r="A45" s="48"/>
      <c r="B45" s="56"/>
      <c r="C45" s="34"/>
      <c r="D45" s="35"/>
      <c r="E45" s="25"/>
      <c r="F45" s="25"/>
      <c r="G45" s="25"/>
      <c r="H45" s="27">
        <f t="shared" si="8"/>
        <v>0</v>
      </c>
      <c r="I45" s="27"/>
      <c r="J45" s="49"/>
      <c r="K45" s="50"/>
      <c r="L45" s="51"/>
      <c r="M45" s="51"/>
      <c r="N45" s="51"/>
      <c r="O45" s="51"/>
    </row>
    <row r="46" spans="1:15" ht="39" customHeight="1" x14ac:dyDescent="0.25">
      <c r="A46" s="103"/>
      <c r="B46" s="53"/>
      <c r="C46" s="38"/>
      <c r="D46" s="39"/>
      <c r="E46" s="25"/>
      <c r="F46" s="25"/>
      <c r="G46" s="25"/>
      <c r="H46" s="27">
        <f>C46*D46</f>
        <v>0</v>
      </c>
      <c r="I46" s="27"/>
      <c r="J46" s="28"/>
      <c r="K46" s="36"/>
      <c r="L46" s="2"/>
      <c r="M46" s="2"/>
      <c r="N46" s="2"/>
      <c r="O46" s="2"/>
    </row>
    <row r="47" spans="1:15" ht="33" customHeight="1" x14ac:dyDescent="0.25">
      <c r="A47" s="37"/>
      <c r="B47" s="53"/>
      <c r="C47" s="38"/>
      <c r="D47" s="39"/>
      <c r="E47" s="25"/>
      <c r="F47" s="25"/>
      <c r="G47" s="25"/>
      <c r="H47" s="27">
        <f t="shared" si="8"/>
        <v>0</v>
      </c>
      <c r="I47" s="27"/>
      <c r="J47" s="28"/>
      <c r="K47" s="36"/>
      <c r="L47" s="2"/>
      <c r="M47" s="2"/>
      <c r="N47" s="2"/>
      <c r="O47" s="2"/>
    </row>
    <row r="48" spans="1:15" ht="15.75" customHeight="1" x14ac:dyDescent="0.25">
      <c r="A48" s="48"/>
      <c r="B48" s="56"/>
      <c r="C48" s="34"/>
      <c r="D48" s="35"/>
      <c r="E48" s="25"/>
      <c r="F48" s="25"/>
      <c r="G48" s="25"/>
      <c r="H48" s="27">
        <f t="shared" si="8"/>
        <v>0</v>
      </c>
      <c r="I48" s="27"/>
      <c r="J48" s="28"/>
      <c r="K48" s="36"/>
      <c r="L48" s="2"/>
      <c r="M48" s="2"/>
      <c r="N48" s="2"/>
      <c r="O48" s="2"/>
    </row>
    <row r="49" spans="1:15" ht="15.75" customHeight="1" x14ac:dyDescent="0.25">
      <c r="A49" s="37"/>
      <c r="B49" s="53"/>
      <c r="C49" s="38"/>
      <c r="D49" s="39"/>
      <c r="E49" s="25"/>
      <c r="F49" s="25"/>
      <c r="G49" s="25"/>
      <c r="H49" s="27">
        <f t="shared" si="8"/>
        <v>0</v>
      </c>
      <c r="I49" s="27"/>
      <c r="J49" s="28"/>
      <c r="K49" s="36"/>
      <c r="L49" s="2"/>
      <c r="M49" s="2"/>
      <c r="N49" s="2"/>
      <c r="O49" s="2"/>
    </row>
    <row r="50" spans="1:15" ht="15.75" customHeight="1" x14ac:dyDescent="0.25">
      <c r="A50" s="37"/>
      <c r="B50" s="53"/>
      <c r="C50" s="38"/>
      <c r="D50" s="39"/>
      <c r="E50" s="25"/>
      <c r="F50" s="25"/>
      <c r="G50" s="25"/>
      <c r="H50" s="27">
        <f t="shared" si="8"/>
        <v>0</v>
      </c>
      <c r="I50" s="27"/>
      <c r="J50" s="28">
        <f t="shared" ref="J50:J56" si="9">I50-H50</f>
        <v>0</v>
      </c>
      <c r="K50" s="36"/>
      <c r="L50" s="2"/>
      <c r="M50" s="2"/>
      <c r="N50" s="2"/>
      <c r="O50" s="2"/>
    </row>
    <row r="51" spans="1:15" ht="15.75" customHeight="1" x14ac:dyDescent="0.25">
      <c r="A51" s="37"/>
      <c r="B51" s="52"/>
      <c r="C51" s="38"/>
      <c r="D51" s="39"/>
      <c r="E51" s="25"/>
      <c r="F51" s="25"/>
      <c r="G51" s="25"/>
      <c r="H51" s="27">
        <f t="shared" si="8"/>
        <v>0</v>
      </c>
      <c r="I51" s="27"/>
      <c r="J51" s="28">
        <f t="shared" si="9"/>
        <v>0</v>
      </c>
      <c r="K51" s="36"/>
      <c r="L51" s="2"/>
      <c r="M51" s="2"/>
      <c r="N51" s="2"/>
      <c r="O51" s="2"/>
    </row>
    <row r="52" spans="1:15" ht="15.75" customHeight="1" x14ac:dyDescent="0.25">
      <c r="A52" s="37"/>
      <c r="B52" s="52"/>
      <c r="C52" s="38"/>
      <c r="D52" s="39"/>
      <c r="E52" s="25"/>
      <c r="F52" s="25"/>
      <c r="G52" s="25"/>
      <c r="H52" s="27">
        <f t="shared" si="8"/>
        <v>0</v>
      </c>
      <c r="I52" s="27"/>
      <c r="J52" s="28">
        <f t="shared" si="9"/>
        <v>0</v>
      </c>
      <c r="K52" s="36"/>
      <c r="L52" s="2"/>
      <c r="M52" s="2"/>
      <c r="N52" s="2"/>
      <c r="O52" s="2"/>
    </row>
    <row r="53" spans="1:15" ht="15.75" customHeight="1" x14ac:dyDescent="0.25">
      <c r="A53" s="30"/>
      <c r="B53" s="52"/>
      <c r="C53" s="40"/>
      <c r="D53" s="41"/>
      <c r="E53" s="25"/>
      <c r="F53" s="25"/>
      <c r="G53" s="25"/>
      <c r="H53" s="27">
        <f t="shared" si="8"/>
        <v>0</v>
      </c>
      <c r="I53" s="27"/>
      <c r="J53" s="28">
        <f t="shared" si="9"/>
        <v>0</v>
      </c>
      <c r="K53" s="36"/>
      <c r="L53" s="2"/>
      <c r="M53" s="2"/>
      <c r="N53" s="2"/>
      <c r="O53" s="2"/>
    </row>
    <row r="54" spans="1:15" ht="15.75" customHeight="1" x14ac:dyDescent="0.25">
      <c r="A54" s="30"/>
      <c r="B54" s="52"/>
      <c r="C54" s="40"/>
      <c r="D54" s="41"/>
      <c r="E54" s="25"/>
      <c r="F54" s="25"/>
      <c r="G54" s="25"/>
      <c r="H54" s="27">
        <f t="shared" si="8"/>
        <v>0</v>
      </c>
      <c r="I54" s="27"/>
      <c r="J54" s="28">
        <f t="shared" si="9"/>
        <v>0</v>
      </c>
      <c r="K54" s="36"/>
      <c r="L54" s="2"/>
      <c r="M54" s="2"/>
      <c r="N54" s="2"/>
      <c r="O54" s="2"/>
    </row>
    <row r="55" spans="1:15" ht="15.75" customHeight="1" x14ac:dyDescent="0.25">
      <c r="A55" s="30"/>
      <c r="B55" s="1"/>
      <c r="C55" s="40"/>
      <c r="D55" s="41"/>
      <c r="E55" s="25"/>
      <c r="F55" s="25"/>
      <c r="G55" s="25"/>
      <c r="H55" s="27">
        <f t="shared" si="8"/>
        <v>0</v>
      </c>
      <c r="I55" s="27"/>
      <c r="J55" s="28">
        <f t="shared" si="9"/>
        <v>0</v>
      </c>
      <c r="K55" s="36"/>
      <c r="L55" s="2"/>
      <c r="M55" s="2"/>
      <c r="N55" s="2"/>
      <c r="O55" s="2"/>
    </row>
    <row r="56" spans="1:15" ht="15.75" customHeight="1" x14ac:dyDescent="0.25">
      <c r="A56" s="23"/>
      <c r="B56" s="1"/>
      <c r="C56" s="40"/>
      <c r="D56" s="41"/>
      <c r="E56" s="25"/>
      <c r="F56" s="25"/>
      <c r="G56" s="25"/>
      <c r="H56" s="27">
        <f t="shared" si="8"/>
        <v>0</v>
      </c>
      <c r="I56" s="27"/>
      <c r="J56" s="28">
        <f t="shared" si="9"/>
        <v>0</v>
      </c>
      <c r="K56" s="36"/>
      <c r="L56" s="2"/>
      <c r="M56" s="2"/>
      <c r="N56" s="2"/>
      <c r="O56" s="2"/>
    </row>
    <row r="57" spans="1:15" ht="15.75" customHeight="1" x14ac:dyDescent="0.25">
      <c r="A57" s="1"/>
      <c r="B57" s="1"/>
      <c r="C57" s="1"/>
      <c r="D57" s="1"/>
      <c r="E57" s="1"/>
      <c r="F57" s="1"/>
      <c r="G57" s="1"/>
      <c r="H57" s="42">
        <f>SUM(H31:H56)</f>
        <v>128.375</v>
      </c>
      <c r="I57" s="42">
        <f>SUM(I31:I56)</f>
        <v>0</v>
      </c>
      <c r="J57" s="1"/>
      <c r="K57" s="36"/>
      <c r="L57" s="2"/>
      <c r="M57" s="2"/>
      <c r="N57" s="2"/>
      <c r="O57" s="2"/>
    </row>
    <row r="58" spans="1:15" ht="15.75" customHeight="1" x14ac:dyDescent="0.25">
      <c r="A58" s="1"/>
      <c r="B58" s="1"/>
      <c r="C58" s="1"/>
      <c r="D58" s="1"/>
      <c r="E58" s="1"/>
      <c r="F58" s="1"/>
      <c r="G58" s="1"/>
      <c r="H58" s="28"/>
      <c r="I58" s="28"/>
      <c r="J58" s="1"/>
      <c r="K58" s="36"/>
      <c r="L58" s="2"/>
      <c r="M58" s="2"/>
      <c r="N58" s="2"/>
      <c r="O58" s="2"/>
    </row>
    <row r="59" spans="1:15" ht="15.75" customHeight="1" x14ac:dyDescent="0.25">
      <c r="A59" s="23" t="s">
        <v>25</v>
      </c>
      <c r="B59" s="23"/>
      <c r="C59" s="32" t="s">
        <v>26</v>
      </c>
      <c r="D59" s="33" t="s">
        <v>14</v>
      </c>
      <c r="E59" s="33" t="s">
        <v>27</v>
      </c>
      <c r="F59" s="33" t="s">
        <v>15</v>
      </c>
      <c r="G59" s="1"/>
      <c r="H59" s="28"/>
      <c r="I59" s="28"/>
      <c r="J59" s="1"/>
      <c r="K59" s="36"/>
      <c r="L59" s="2"/>
      <c r="M59" s="2"/>
      <c r="N59" s="2"/>
      <c r="O59" s="2"/>
    </row>
    <row r="60" spans="1:15" ht="15.75" customHeight="1" x14ac:dyDescent="0.25">
      <c r="A60" s="1"/>
      <c r="B60" s="1"/>
      <c r="C60" s="38">
        <v>256</v>
      </c>
      <c r="D60" s="25">
        <v>3.9</v>
      </c>
      <c r="E60" s="25">
        <v>0.04</v>
      </c>
      <c r="F60" s="38">
        <v>2</v>
      </c>
      <c r="G60" s="25"/>
      <c r="H60" s="27">
        <f t="shared" ref="H60:H61" si="10">C60*D60*E60*F60</f>
        <v>79.872</v>
      </c>
      <c r="I60" s="27"/>
      <c r="J60" s="28">
        <f t="shared" ref="J60:J61" si="11">I60-H60</f>
        <v>-79.872</v>
      </c>
      <c r="K60" s="36"/>
      <c r="L60" s="2"/>
      <c r="M60" s="2"/>
      <c r="N60" s="2"/>
      <c r="O60" s="2"/>
    </row>
    <row r="61" spans="1:15" ht="15.75" customHeight="1" x14ac:dyDescent="0.25">
      <c r="A61" s="1" t="s">
        <v>28</v>
      </c>
      <c r="B61" s="1"/>
      <c r="C61" s="38"/>
      <c r="D61" s="43"/>
      <c r="E61" s="43"/>
      <c r="F61" s="38"/>
      <c r="G61" s="25"/>
      <c r="H61" s="27">
        <f t="shared" si="10"/>
        <v>0</v>
      </c>
      <c r="I61" s="27"/>
      <c r="J61" s="28">
        <f t="shared" si="11"/>
        <v>0</v>
      </c>
      <c r="K61" s="36"/>
      <c r="L61" s="2"/>
      <c r="M61" s="2"/>
      <c r="N61" s="2"/>
      <c r="O61" s="2"/>
    </row>
    <row r="62" spans="1:15" ht="15.75" customHeight="1" x14ac:dyDescent="0.25">
      <c r="A62" s="1"/>
      <c r="B62" s="1"/>
      <c r="C62" s="1"/>
      <c r="D62" s="1"/>
      <c r="E62" s="1"/>
      <c r="F62" s="1"/>
      <c r="G62" s="1"/>
      <c r="H62" s="42">
        <f t="shared" ref="H62:I62" si="12">SUM(H60:H61)</f>
        <v>79.872</v>
      </c>
      <c r="I62" s="42">
        <f t="shared" si="12"/>
        <v>0</v>
      </c>
      <c r="J62" s="1"/>
      <c r="K62" s="36"/>
      <c r="L62" s="2"/>
      <c r="M62" s="2"/>
      <c r="N62" s="2"/>
      <c r="O62" s="2"/>
    </row>
    <row r="63" spans="1:15" ht="15.75" customHeight="1" x14ac:dyDescent="0.25">
      <c r="A63" s="1"/>
      <c r="B63" s="1"/>
      <c r="C63" s="1"/>
      <c r="D63" s="1"/>
      <c r="E63" s="1"/>
      <c r="F63" s="1"/>
      <c r="G63" s="1"/>
      <c r="H63" s="28"/>
      <c r="I63" s="28"/>
      <c r="J63" s="1"/>
      <c r="K63" s="36"/>
      <c r="L63" s="2"/>
      <c r="M63" s="2"/>
      <c r="N63" s="2"/>
      <c r="O63" s="2"/>
    </row>
    <row r="64" spans="1:15" ht="15.75" customHeight="1" x14ac:dyDescent="0.25">
      <c r="A64" s="1"/>
      <c r="B64" s="1"/>
      <c r="C64" s="1"/>
      <c r="D64" s="1"/>
      <c r="E64" s="1"/>
      <c r="F64" s="1"/>
      <c r="G64" s="1"/>
      <c r="H64" s="28"/>
      <c r="I64" s="28"/>
      <c r="J64" s="1"/>
      <c r="K64" s="36"/>
      <c r="L64" s="2"/>
      <c r="M64" s="2"/>
      <c r="N64" s="2"/>
      <c r="O64" s="2"/>
    </row>
    <row r="65" spans="1:14" ht="15.75" customHeight="1" x14ac:dyDescent="0.3">
      <c r="A65" s="44" t="s">
        <v>29</v>
      </c>
      <c r="B65" s="44"/>
      <c r="C65" s="44"/>
      <c r="D65" s="44"/>
      <c r="E65" s="44"/>
      <c r="F65" s="44"/>
      <c r="G65" s="44"/>
      <c r="H65" s="45">
        <f>SUM(H62,H57,H29)</f>
        <v>274.24700000000001</v>
      </c>
      <c r="I65" s="45">
        <f>SUM(I62,I57,I29)</f>
        <v>0</v>
      </c>
      <c r="J65" s="44"/>
      <c r="K65" s="2"/>
      <c r="L65" s="2"/>
      <c r="M65" s="2"/>
      <c r="N65" s="2"/>
    </row>
    <row r="66" spans="1:14" ht="15.75" customHeight="1" x14ac:dyDescent="0.25">
      <c r="A66" s="80"/>
      <c r="B66" s="81"/>
      <c r="C66" s="81"/>
      <c r="D66" s="81"/>
      <c r="E66" s="81"/>
      <c r="F66" s="81"/>
      <c r="G66" s="81"/>
      <c r="H66" s="81"/>
      <c r="I66" s="81"/>
      <c r="J66" s="81"/>
      <c r="K66" s="82"/>
      <c r="L66" s="2"/>
      <c r="M66" s="2"/>
      <c r="N66" s="2"/>
    </row>
    <row r="67" spans="1:14" ht="22.5" customHeight="1" x14ac:dyDescent="0.25">
      <c r="A67" s="83"/>
      <c r="B67" s="84"/>
      <c r="C67" s="84"/>
      <c r="D67" s="84"/>
      <c r="E67" s="84"/>
      <c r="F67" s="84"/>
      <c r="G67" s="84"/>
      <c r="H67" s="84"/>
      <c r="I67" s="84"/>
      <c r="J67" s="84"/>
      <c r="K67" s="85"/>
      <c r="L67" s="2"/>
      <c r="M67" s="2"/>
      <c r="N67" s="2"/>
    </row>
    <row r="68" spans="1:14" ht="22.5" customHeight="1" x14ac:dyDescent="0.25">
      <c r="A68" s="83"/>
      <c r="B68" s="84"/>
      <c r="C68" s="84"/>
      <c r="D68" s="84"/>
      <c r="E68" s="84"/>
      <c r="F68" s="84"/>
      <c r="G68" s="84"/>
      <c r="H68" s="84"/>
      <c r="I68" s="84"/>
      <c r="J68" s="84"/>
      <c r="K68" s="85"/>
      <c r="L68" s="2"/>
      <c r="M68" s="2"/>
      <c r="N68" s="2"/>
    </row>
    <row r="69" spans="1:14" ht="22.5" customHeight="1" x14ac:dyDescent="0.25">
      <c r="A69" s="86"/>
      <c r="B69" s="87"/>
      <c r="C69" s="87"/>
      <c r="D69" s="87"/>
      <c r="E69" s="87"/>
      <c r="F69" s="87"/>
      <c r="G69" s="87"/>
      <c r="H69" s="87"/>
      <c r="I69" s="87"/>
      <c r="J69" s="87"/>
      <c r="K69" s="88"/>
      <c r="L69" s="2"/>
      <c r="M69" s="2"/>
      <c r="N69" s="2"/>
    </row>
    <row r="70" spans="1:14" ht="15.75" customHeight="1" x14ac:dyDescent="0.2"/>
    <row r="71" spans="1:14" ht="15.75" customHeight="1" x14ac:dyDescent="0.2">
      <c r="B71" s="46"/>
    </row>
    <row r="72" spans="1:14" ht="15.75" customHeight="1" x14ac:dyDescent="0.2"/>
    <row r="73" spans="1:14" ht="15.75" customHeight="1" x14ac:dyDescent="0.2"/>
    <row r="74" spans="1:14" ht="15.75" customHeight="1" x14ac:dyDescent="0.2"/>
    <row r="75" spans="1:14" ht="15.75" customHeight="1" x14ac:dyDescent="0.2"/>
    <row r="76" spans="1:14" ht="15.75" customHeight="1" x14ac:dyDescent="0.2"/>
    <row r="77" spans="1:14" ht="15.75" customHeight="1" x14ac:dyDescent="0.2"/>
    <row r="78" spans="1:14" ht="15.75" customHeight="1" x14ac:dyDescent="0.2"/>
    <row r="79" spans="1:14" ht="15.75" customHeight="1" x14ac:dyDescent="0.2"/>
    <row r="80" spans="1:1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mergeCells count="6">
    <mergeCell ref="A1:J1"/>
    <mergeCell ref="G4:I4"/>
    <mergeCell ref="J4:K4"/>
    <mergeCell ref="C9:G9"/>
    <mergeCell ref="K11:K30"/>
    <mergeCell ref="A66:K69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PUERTA</vt:lpstr>
      <vt:lpstr>PAREDES</vt:lpstr>
      <vt:lpstr>TECHO</vt:lpstr>
      <vt:lpstr>BOTAGUAS</vt:lpstr>
      <vt:lpstr>CERAMICA</vt:lpstr>
      <vt:lpstr>CERAMICA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Guardado</dc:creator>
  <cp:lastModifiedBy>Ingrid</cp:lastModifiedBy>
  <dcterms:created xsi:type="dcterms:W3CDTF">2021-02-02T14:32:24Z</dcterms:created>
  <dcterms:modified xsi:type="dcterms:W3CDTF">2021-09-09T01:05:21Z</dcterms:modified>
</cp:coreProperties>
</file>