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FD46F9C3-785D-4E0B-9432-9C70DB69E0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CHO" sheetId="8" r:id="rId1"/>
  </sheets>
  <calcPr calcId="191029"/>
</workbook>
</file>

<file path=xl/calcChain.xml><?xml version="1.0" encoding="utf-8"?>
<calcChain xmlns="http://schemas.openxmlformats.org/spreadsheetml/2006/main">
  <c r="H24" i="8" l="1"/>
  <c r="H25" i="8"/>
  <c r="H27" i="8"/>
  <c r="H28" i="8"/>
  <c r="H29" i="8"/>
  <c r="H30" i="8"/>
  <c r="H31" i="8"/>
  <c r="H32" i="8"/>
  <c r="H33" i="8"/>
  <c r="H34" i="8"/>
  <c r="I60" i="8" l="1"/>
  <c r="H59" i="8"/>
  <c r="J59" i="8" s="1"/>
  <c r="H58" i="8"/>
  <c r="J58" i="8" s="1"/>
  <c r="I55" i="8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23" i="8"/>
  <c r="I21" i="8"/>
  <c r="H20" i="8"/>
  <c r="J20" i="8" s="1"/>
  <c r="H19" i="8"/>
  <c r="J19" i="8" s="1"/>
  <c r="H18" i="8"/>
  <c r="H17" i="8"/>
  <c r="J17" i="8" s="1"/>
  <c r="H16" i="8"/>
  <c r="J16" i="8" s="1"/>
  <c r="H15" i="8"/>
  <c r="H14" i="8"/>
  <c r="J14" i="8" s="1"/>
  <c r="H13" i="8"/>
  <c r="H12" i="8"/>
  <c r="J12" i="8" l="1"/>
  <c r="H21" i="8"/>
  <c r="J23" i="8"/>
  <c r="H55" i="8"/>
  <c r="I63" i="8"/>
  <c r="J6" i="8" s="1"/>
  <c r="H60" i="8"/>
  <c r="H63" i="8" l="1"/>
  <c r="G6" i="8" s="1"/>
  <c r="H6" i="8" s="1"/>
  <c r="I6" i="8" l="1"/>
  <c r="K6" i="8"/>
  <c r="A4" i="8"/>
</calcChain>
</file>

<file path=xl/sharedStrings.xml><?xml version="1.0" encoding="utf-8"?>
<sst xmlns="http://schemas.openxmlformats.org/spreadsheetml/2006/main" count="55" uniqueCount="53">
  <si>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</si>
  <si>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</si>
  <si>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</si>
  <si>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</si>
  <si>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</si>
  <si>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</si>
  <si>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</si>
  <si>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</si>
  <si>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</si>
  <si>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</si>
  <si>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</si>
  <si>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</si>
  <si>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</si>
  <si>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</si>
  <si>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</si>
  <si>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</si>
  <si>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</si>
  <si>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</si>
  <si>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</si>
  <si>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</si>
  <si>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</si>
  <si>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</si>
  <si>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</si>
  <si>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</si>
  <si>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</si>
  <si>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</si>
  <si>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</si>
  <si>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</si>
  <si>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</si>
  <si>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</si>
  <si>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u</t>
  </si>
  <si>
    <t>Ç</t>
  </si>
  <si>
    <t>GL THINNER CORRIENTE</t>
  </si>
  <si>
    <t xml:space="preserve">LB WIPE DE </t>
  </si>
  <si>
    <t>DISCO DE 4 1/2</t>
  </si>
  <si>
    <t>LB ELECTRODO 3/32</t>
  </si>
  <si>
    <t>GL ANTICORROSIVO 2000</t>
  </si>
  <si>
    <t>BROCHA DE 3 PLG</t>
  </si>
  <si>
    <t>MANO DE OBRA FABRICACION</t>
  </si>
  <si>
    <t>INSTALACION DE LAMINA EN TECHO DE CISTERNA</t>
  </si>
  <si>
    <t>DISCO DE 9</t>
  </si>
  <si>
    <t>GL PINTURA anticorrosivo industrial 4000 gris</t>
  </si>
  <si>
    <t>BROCA DE COBALTO 1/2 PULG PARA ACEROS.  SKU# 71855</t>
  </si>
  <si>
    <t>BROCA PARA CONCRETO 3/8 X 10 X 12 PULG SDS PLUS</t>
  </si>
  <si>
    <t>HIERRO REDONDO CORRUGADO 3/8 PULG X 6 METROS GRADO 40. SKU# 8009 (para pineado)</t>
  </si>
  <si>
    <t>TUBO ESTRUCTURAL CUADRADO 3 PLG CHAPA 16 (1.50 MM) 6 M. CODIGO 10367611 ( Postes)</t>
  </si>
  <si>
    <t>TUBO ESTRUCTURAL CUADRADO 2 PLG CHAPA 16 (1.50 MM) 6 M. CODIGO 10421611 (cuadricula)</t>
  </si>
  <si>
    <t>Disco de esmerilar de 4 1/2plg</t>
  </si>
  <si>
    <t>cepillo de copa de alambre</t>
  </si>
  <si>
    <t>visita</t>
  </si>
  <si>
    <t>viaticos</t>
  </si>
  <si>
    <t>LÁMINA LAGRIMADA 3/32 PLG (2.38 MM) 4X8 PIE</t>
  </si>
  <si>
    <t>freund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</si>
</sst>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</numFmts>
  <fonts count="19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22"/>
      <color rgb="FF1F497D"/>
      <name val="Calibri"/>
      <family val="2"/>
    </font>
    <font>
      <sz val="12"/>
      <color theme="1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5">
    <xf numFmtId="0" fontId="0" fillId="0" borderId="0"/>
    <xf numFmtId="0" fontId="13" fillId="0" borderId="28"/>
    <xf numFmtId="44" fontId="13" fillId="0" borderId="28" applyFont="0" applyFill="0" applyBorder="0" applyAlignment="0" applyProtection="0"/>
    <xf numFmtId="0" fontId="3" fillId="0" borderId="28"/>
    <xf numFmtId="44" fontId="3" fillId="0" borderId="28" applyFont="0" applyFill="0" applyBorder="0" applyAlignment="0" applyProtection="0"/>
    <xf numFmtId="0" fontId="2" fillId="0" borderId="28"/>
    <xf numFmtId="43" fontId="2" fillId="0" borderId="28" applyFont="0" applyFill="0" applyBorder="0" applyAlignment="0" applyProtection="0"/>
    <xf numFmtId="44" fontId="2" fillId="0" borderId="28" applyFont="0" applyFill="0" applyBorder="0" applyAlignment="0" applyProtection="0"/>
    <xf numFmtId="0" fontId="17" fillId="0" borderId="28"/>
    <xf numFmtId="44" fontId="13" fillId="0" borderId="28" applyFont="0" applyFill="0" applyBorder="0" applyAlignment="0" applyProtection="0"/>
    <xf numFmtId="0" fontId="1" fillId="0" borderId="28"/>
    <xf numFmtId="44" fontId="1" fillId="0" borderId="28" applyFont="0" applyFill="0" applyBorder="0" applyAlignment="0" applyProtection="0"/>
    <xf numFmtId="0" fontId="1" fillId="0" borderId="28"/>
    <xf numFmtId="43" fontId="1" fillId="0" borderId="28" applyFont="0" applyFill="0" applyBorder="0" applyAlignment="0" applyProtection="0"/>
    <xf numFmtId="44" fontId="1" fillId="0" borderId="28" applyFont="0" applyFill="0" applyBorder="0" applyAlignment="0" applyProtection="0"/>
  </cellStyleXfs>
  <cellXfs count="102">
    <xf numFmtId="0" fontId="0" fillId="0" borderId="0" xfId="0" applyFont="1" applyAlignment="1"/>
    <xf numFmtId="0" fontId="5" fillId="2" borderId="4" xfId="0" applyFont="1" applyFill="1" applyBorder="1"/>
    <xf numFmtId="0" fontId="5" fillId="3" borderId="4" xfId="0" applyFont="1" applyFill="1" applyBorder="1"/>
    <xf numFmtId="0" fontId="6" fillId="4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0" fontId="6" fillId="3" borderId="4" xfId="0" applyFont="1" applyFill="1" applyBorder="1"/>
    <xf numFmtId="165" fontId="5" fillId="7" borderId="11" xfId="0" applyNumberFormat="1" applyFont="1" applyFill="1" applyBorder="1"/>
    <xf numFmtId="165" fontId="7" fillId="7" borderId="12" xfId="0" applyNumberFormat="1" applyFont="1" applyFill="1" applyBorder="1" applyAlignment="1"/>
    <xf numFmtId="165" fontId="5" fillId="7" borderId="13" xfId="0" applyNumberFormat="1" applyFont="1" applyFill="1" applyBorder="1"/>
    <xf numFmtId="166" fontId="5" fillId="3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left" vertical="top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6" fillId="2" borderId="4" xfId="0" applyFont="1" applyFill="1" applyBorder="1"/>
    <xf numFmtId="0" fontId="7" fillId="11" borderId="18" xfId="0" applyFont="1" applyFill="1" applyBorder="1"/>
    <xf numFmtId="165" fontId="5" fillId="11" borderId="18" xfId="0" applyNumberFormat="1" applyFont="1" applyFill="1" applyBorder="1"/>
    <xf numFmtId="0" fontId="5" fillId="11" borderId="18" xfId="0" applyFont="1" applyFill="1" applyBorder="1"/>
    <xf numFmtId="165" fontId="5" fillId="3" borderId="18" xfId="0" applyNumberFormat="1" applyFont="1" applyFill="1" applyBorder="1"/>
    <xf numFmtId="165" fontId="5" fillId="2" borderId="4" xfId="0" applyNumberFormat="1" applyFont="1" applyFill="1" applyBorder="1"/>
    <xf numFmtId="0" fontId="7" fillId="11" borderId="18" xfId="0" applyFont="1" applyFill="1" applyBorder="1" applyAlignment="1"/>
    <xf numFmtId="0" fontId="5" fillId="2" borderId="4" xfId="0" applyFont="1" applyFill="1" applyBorder="1" applyAlignment="1">
      <alignment wrapText="1"/>
    </xf>
    <xf numFmtId="165" fontId="5" fillId="8" borderId="4" xfId="0" applyNumberFormat="1" applyFont="1" applyFill="1" applyBorder="1"/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/>
    </xf>
    <xf numFmtId="167" fontId="7" fillId="11" borderId="18" xfId="0" applyNumberFormat="1" applyFont="1" applyFill="1" applyBorder="1" applyAlignment="1"/>
    <xf numFmtId="0" fontId="6" fillId="10" borderId="4" xfId="0" applyFont="1" applyFill="1" applyBorder="1" applyAlignment="1">
      <alignment horizontal="center" vertical="center" textRotation="255"/>
    </xf>
    <xf numFmtId="0" fontId="7" fillId="2" borderId="4" xfId="0" applyFont="1" applyFill="1" applyBorder="1" applyAlignment="1">
      <alignment wrapText="1"/>
    </xf>
    <xf numFmtId="0" fontId="7" fillId="11" borderId="18" xfId="0" applyFont="1" applyFill="1" applyBorder="1" applyAlignment="1">
      <alignment horizontal="center" vertical="center"/>
    </xf>
    <xf numFmtId="165" fontId="7" fillId="11" borderId="18" xfId="0" applyNumberFormat="1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165" fontId="5" fillId="12" borderId="4" xfId="0" applyNumberFormat="1" applyFont="1" applyFill="1" applyBorder="1"/>
    <xf numFmtId="165" fontId="7" fillId="11" borderId="18" xfId="0" applyNumberFormat="1" applyFont="1" applyFill="1" applyBorder="1" applyAlignment="1"/>
    <xf numFmtId="0" fontId="10" fillId="13" borderId="4" xfId="0" applyFont="1" applyFill="1" applyBorder="1"/>
    <xf numFmtId="165" fontId="10" fillId="13" borderId="4" xfId="0" applyNumberFormat="1" applyFont="1" applyFill="1" applyBorder="1"/>
    <xf numFmtId="0" fontId="5" fillId="0" borderId="0" xfId="0" applyFont="1" applyAlignment="1">
      <alignment horizontal="center" vertical="center"/>
    </xf>
    <xf numFmtId="14" fontId="7" fillId="3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vertical="center" wrapText="1"/>
    </xf>
    <xf numFmtId="0" fontId="7" fillId="2" borderId="28" xfId="0" applyFont="1" applyFill="1" applyBorder="1" applyAlignment="1"/>
    <xf numFmtId="165" fontId="5" fillId="2" borderId="28" xfId="0" applyNumberFormat="1" applyFont="1" applyFill="1" applyBorder="1"/>
    <xf numFmtId="0" fontId="6" fillId="10" borderId="28" xfId="0" applyFont="1" applyFill="1" applyBorder="1" applyAlignment="1">
      <alignment horizontal="center" vertical="center" textRotation="255"/>
    </xf>
    <xf numFmtId="0" fontId="5" fillId="3" borderId="28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165" fontId="5" fillId="3" borderId="18" xfId="0" applyNumberFormat="1" applyFont="1" applyFill="1" applyBorder="1" applyAlignment="1">
      <alignment vertical="center"/>
    </xf>
    <xf numFmtId="167" fontId="7" fillId="11" borderId="18" xfId="0" applyNumberFormat="1" applyFont="1" applyFill="1" applyBorder="1" applyAlignment="1">
      <alignment vertical="center"/>
    </xf>
    <xf numFmtId="0" fontId="12" fillId="2" borderId="28" xfId="0" applyFont="1" applyFill="1" applyBorder="1" applyAlignment="1"/>
    <xf numFmtId="0" fontId="15" fillId="2" borderId="28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/>
    </xf>
    <xf numFmtId="0" fontId="13" fillId="15" borderId="28" xfId="1" applyFill="1" applyAlignment="1">
      <alignment horizontal="center" vertical="center" wrapText="1"/>
    </xf>
    <xf numFmtId="0" fontId="13" fillId="15" borderId="28" xfId="1" applyFill="1" applyAlignment="1">
      <alignment vertical="center" wrapText="1"/>
    </xf>
    <xf numFmtId="0" fontId="0" fillId="0" borderId="0" xfId="0" applyFont="1" applyAlignment="1"/>
    <xf numFmtId="0" fontId="5" fillId="3" borderId="4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/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/>
    <xf numFmtId="0" fontId="7" fillId="2" borderId="4" xfId="0" applyFont="1" applyFill="1" applyBorder="1" applyAlignment="1"/>
    <xf numFmtId="0" fontId="7" fillId="2" borderId="28" xfId="0" applyFont="1" applyFill="1" applyBorder="1" applyAlignment="1">
      <alignment wrapText="1"/>
    </xf>
    <xf numFmtId="0" fontId="0" fillId="0" borderId="0" xfId="0" applyFont="1" applyAlignment="1"/>
    <xf numFmtId="0" fontId="7" fillId="2" borderId="28" xfId="0" applyFont="1" applyFill="1" applyBorder="1" applyAlignment="1">
      <alignment vertical="center" wrapText="1"/>
    </xf>
    <xf numFmtId="0" fontId="7" fillId="2" borderId="28" xfId="0" applyFont="1" applyFill="1" applyBorder="1" applyAlignment="1">
      <alignment vertical="center"/>
    </xf>
    <xf numFmtId="0" fontId="11" fillId="14" borderId="21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0" fillId="0" borderId="0" xfId="0" applyFont="1" applyAlignment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8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6" fillId="10" borderId="17" xfId="0" applyFont="1" applyFill="1" applyBorder="1" applyAlignment="1">
      <alignment horizontal="center" vertical="center" textRotation="255"/>
    </xf>
    <xf numFmtId="0" fontId="4" fillId="0" borderId="19" xfId="0" applyFont="1" applyBorder="1"/>
    <xf numFmtId="0" fontId="4" fillId="0" borderId="20" xfId="0" applyFont="1" applyBorder="1"/>
  </cellXfs>
  <cellStyles count="15">
    <cellStyle name="Millares 2" xfId="6" xr:uid="{E15A8799-E2AC-4D89-9AEB-671FC5174B18}"/>
    <cellStyle name="Millares 2 2" xfId="13" xr:uid="{58ED02D8-9C79-4C03-8E88-67DBA97B6FBB}"/>
    <cellStyle name="Moneda 2" xfId="4" xr:uid="{1312EFF1-845C-4A4D-AB2A-46C9DA45B827}"/>
    <cellStyle name="Moneda 2 2" xfId="7" xr:uid="{AEB3D9BB-7416-410C-BAE6-82E224ACF962}"/>
    <cellStyle name="Moneda 2 2 2" xfId="14" xr:uid="{C3A19DB9-7271-4CB5-8001-9ED039E97400}"/>
    <cellStyle name="Moneda 2 3" xfId="11" xr:uid="{58839AD6-2E50-48BA-A899-CC7B938304B6}"/>
    <cellStyle name="Moneda 3" xfId="2" xr:uid="{6C09C13A-A474-472B-BF1B-CC95EF4FF2B4}"/>
    <cellStyle name="Moneda 3 2" xfId="9" xr:uid="{630CC2C5-9734-422E-81CA-4EEFB9304965}"/>
    <cellStyle name="Normal" xfId="0" builtinId="0"/>
    <cellStyle name="Normal 2" xfId="3" xr:uid="{A619713F-B883-4175-8EEC-829B4C08A644}"/>
    <cellStyle name="Normal 2 2" xfId="5" xr:uid="{BA7D4BBD-F2C2-4E98-8389-A427628F09FF}"/>
    <cellStyle name="Normal 2 2 2" xfId="12" xr:uid="{3AFDC373-CA2F-42FC-99C3-0D14AAB643B0}"/>
    <cellStyle name="Normal 2 3" xfId="10" xr:uid="{0C82B5B3-8476-4DDE-9A80-C53530523C77}"/>
    <cellStyle name="Normal 3" xfId="1" xr:uid="{3A6D8005-9949-45C2-A01A-AD352BD447E1}"/>
    <cellStyle name="Normal 4" xfId="8" xr:uid="{520FFBA0-D8D1-4B1D-9084-0B9199E66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ABAAE223-508C-47E7-A49B-677A8C467C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32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6" name="image2.png" descr="Recorte de pantalla">
          <a:extLst>
            <a:ext uri="{FF2B5EF4-FFF2-40B4-BE49-F238E27FC236}">
              <a16:creationId xmlns:a16="http://schemas.microsoft.com/office/drawing/2014/main" id="{070E0198-C131-45E9-B6B2-3BC3A9B2C6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20401"/>
          <a:ext cx="57150" cy="0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1482665</xdr:colOff>
      <xdr:row>7</xdr:row>
      <xdr:rowOff>125803</xdr:rowOff>
    </xdr:from>
    <xdr:to>
      <xdr:col>11</xdr:col>
      <xdr:colOff>740883</xdr:colOff>
      <xdr:row>30</xdr:row>
      <xdr:rowOff>386001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1A99A2EC-278A-4FCF-9E94-A459BF0AE6F9}"/>
            </a:ext>
          </a:extLst>
        </xdr:cNvPr>
        <xdr:cNvGrpSpPr/>
      </xdr:nvGrpSpPr>
      <xdr:grpSpPr>
        <a:xfrm>
          <a:off x="14932802" y="1790061"/>
          <a:ext cx="4502202" cy="6038000"/>
          <a:chOff x="14932802" y="1790061"/>
          <a:chExt cx="4502202" cy="6038000"/>
        </a:xfrm>
      </xdr:grpSpPr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5DB991FD-F2D8-4136-AAA5-26468BBDF158}"/>
              </a:ext>
            </a:extLst>
          </xdr:cNvPr>
          <xdr:cNvGrpSpPr/>
        </xdr:nvGrpSpPr>
        <xdr:grpSpPr>
          <a:xfrm>
            <a:off x="14932802" y="1790061"/>
            <a:ext cx="4502202" cy="6038000"/>
            <a:chOff x="4268278" y="862642"/>
            <a:chExt cx="4505954" cy="6020640"/>
          </a:xfrm>
        </xdr:grpSpPr>
        <xdr:grpSp>
          <xdr:nvGrpSpPr>
            <xdr:cNvPr id="23" name="Grupo 22">
              <a:extLst>
                <a:ext uri="{FF2B5EF4-FFF2-40B4-BE49-F238E27FC236}">
                  <a16:creationId xmlns:a16="http://schemas.microsoft.com/office/drawing/2014/main" id="{4FD7F69D-9A24-4523-89C1-E0358BDED39D}"/>
                </a:ext>
              </a:extLst>
            </xdr:cNvPr>
            <xdr:cNvGrpSpPr/>
          </xdr:nvGrpSpPr>
          <xdr:grpSpPr>
            <a:xfrm>
              <a:off x="4268278" y="862642"/>
              <a:ext cx="4505954" cy="6020640"/>
              <a:chOff x="4268278" y="862642"/>
              <a:chExt cx="4505954" cy="6020640"/>
            </a:xfrm>
          </xdr:grpSpPr>
          <xdr:pic>
            <xdr:nvPicPr>
              <xdr:cNvPr id="8" name="Imagen 7">
                <a:extLst>
                  <a:ext uri="{FF2B5EF4-FFF2-40B4-BE49-F238E27FC236}">
                    <a16:creationId xmlns:a16="http://schemas.microsoft.com/office/drawing/2014/main" id="{417D161D-27A4-40FD-999E-2FDDE4C362F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4268278" y="862642"/>
                <a:ext cx="4505954" cy="6020640"/>
              </a:xfrm>
              <a:prstGeom prst="rect">
                <a:avLst/>
              </a:prstGeom>
            </xdr:spPr>
          </xdr:pic>
          <xdr:grpSp>
            <xdr:nvGrpSpPr>
              <xdr:cNvPr id="17" name="Grupo 16">
                <a:extLst>
                  <a:ext uri="{FF2B5EF4-FFF2-40B4-BE49-F238E27FC236}">
                    <a16:creationId xmlns:a16="http://schemas.microsoft.com/office/drawing/2014/main" id="{8F1623BC-4E56-4DCA-BBA5-49FC33992C9B}"/>
                  </a:ext>
                </a:extLst>
              </xdr:cNvPr>
              <xdr:cNvGrpSpPr/>
            </xdr:nvGrpSpPr>
            <xdr:grpSpPr>
              <a:xfrm>
                <a:off x="4986231" y="2145366"/>
                <a:ext cx="341702" cy="4710274"/>
                <a:chOff x="4986344" y="2180186"/>
                <a:chExt cx="341702" cy="4767110"/>
              </a:xfrm>
            </xdr:grpSpPr>
            <xdr:sp macro="" textlink="">
              <xdr:nvSpPr>
                <xdr:cNvPr id="15" name="Rectángulo 14">
                  <a:extLst>
                    <a:ext uri="{FF2B5EF4-FFF2-40B4-BE49-F238E27FC236}">
                      <a16:creationId xmlns:a16="http://schemas.microsoft.com/office/drawing/2014/main" id="{731A6C46-E92C-4E97-AF8C-1AB363204B89}"/>
                    </a:ext>
                  </a:extLst>
                </xdr:cNvPr>
                <xdr:cNvSpPr/>
              </xdr:nvSpPr>
              <xdr:spPr>
                <a:xfrm rot="21443761">
                  <a:off x="4986344" y="2180186"/>
                  <a:ext cx="122872" cy="4761633"/>
                </a:xfrm>
                <a:custGeom>
                  <a:avLst/>
                  <a:gdLst>
                    <a:gd name="connsiteX0" fmla="*/ 0 w 125802"/>
                    <a:gd name="connsiteY0" fmla="*/ 0 h 4244242"/>
                    <a:gd name="connsiteX1" fmla="*/ 125802 w 125802"/>
                    <a:gd name="connsiteY1" fmla="*/ 0 h 4244242"/>
                    <a:gd name="connsiteX2" fmla="*/ 125802 w 125802"/>
                    <a:gd name="connsiteY2" fmla="*/ 4244242 h 4244242"/>
                    <a:gd name="connsiteX3" fmla="*/ 0 w 125802"/>
                    <a:gd name="connsiteY3" fmla="*/ 4244242 h 4244242"/>
                    <a:gd name="connsiteX4" fmla="*/ 0 w 125802"/>
                    <a:gd name="connsiteY4" fmla="*/ 0 h 4244242"/>
                    <a:gd name="connsiteX0" fmla="*/ 0 w 208789"/>
                    <a:gd name="connsiteY0" fmla="*/ 0 h 4244242"/>
                    <a:gd name="connsiteX1" fmla="*/ 208789 w 208789"/>
                    <a:gd name="connsiteY1" fmla="*/ 9733 h 4244242"/>
                    <a:gd name="connsiteX2" fmla="*/ 125802 w 208789"/>
                    <a:gd name="connsiteY2" fmla="*/ 4244242 h 4244242"/>
                    <a:gd name="connsiteX3" fmla="*/ 0 w 208789"/>
                    <a:gd name="connsiteY3" fmla="*/ 4244242 h 4244242"/>
                    <a:gd name="connsiteX4" fmla="*/ 0 w 208789"/>
                    <a:gd name="connsiteY4" fmla="*/ 0 h 4244242"/>
                    <a:gd name="connsiteX0" fmla="*/ 77312 w 208789"/>
                    <a:gd name="connsiteY0" fmla="*/ 0 h 4240726"/>
                    <a:gd name="connsiteX1" fmla="*/ 208789 w 208789"/>
                    <a:gd name="connsiteY1" fmla="*/ 6217 h 4240726"/>
                    <a:gd name="connsiteX2" fmla="*/ 125802 w 208789"/>
                    <a:gd name="connsiteY2" fmla="*/ 4240726 h 4240726"/>
                    <a:gd name="connsiteX3" fmla="*/ 0 w 208789"/>
                    <a:gd name="connsiteY3" fmla="*/ 4240726 h 4240726"/>
                    <a:gd name="connsiteX4" fmla="*/ 77312 w 208789"/>
                    <a:gd name="connsiteY4" fmla="*/ 0 h 4240726"/>
                    <a:gd name="connsiteX0" fmla="*/ 92718 w 224195"/>
                    <a:gd name="connsiteY0" fmla="*/ 0 h 4240726"/>
                    <a:gd name="connsiteX1" fmla="*/ 224195 w 224195"/>
                    <a:gd name="connsiteY1" fmla="*/ 6217 h 4240726"/>
                    <a:gd name="connsiteX2" fmla="*/ 141208 w 224195"/>
                    <a:gd name="connsiteY2" fmla="*/ 4240726 h 4240726"/>
                    <a:gd name="connsiteX3" fmla="*/ 0 w 224195"/>
                    <a:gd name="connsiteY3" fmla="*/ 4186392 h 4240726"/>
                    <a:gd name="connsiteX4" fmla="*/ 92718 w 224195"/>
                    <a:gd name="connsiteY4" fmla="*/ 0 h 4240726"/>
                    <a:gd name="connsiteX0" fmla="*/ 92718 w 224195"/>
                    <a:gd name="connsiteY0" fmla="*/ 0 h 4266945"/>
                    <a:gd name="connsiteX1" fmla="*/ 224195 w 224195"/>
                    <a:gd name="connsiteY1" fmla="*/ 6217 h 4266945"/>
                    <a:gd name="connsiteX2" fmla="*/ 62544 w 224195"/>
                    <a:gd name="connsiteY2" fmla="*/ 4266945 h 4266945"/>
                    <a:gd name="connsiteX3" fmla="*/ 0 w 224195"/>
                    <a:gd name="connsiteY3" fmla="*/ 4186392 h 4266945"/>
                    <a:gd name="connsiteX4" fmla="*/ 92718 w 224195"/>
                    <a:gd name="connsiteY4" fmla="*/ 0 h 4266945"/>
                    <a:gd name="connsiteX0" fmla="*/ 0 w 225000"/>
                    <a:gd name="connsiteY0" fmla="*/ 0 h 4569166"/>
                    <a:gd name="connsiteX1" fmla="*/ 225000 w 225000"/>
                    <a:gd name="connsiteY1" fmla="*/ 308438 h 4569166"/>
                    <a:gd name="connsiteX2" fmla="*/ 63349 w 225000"/>
                    <a:gd name="connsiteY2" fmla="*/ 4569166 h 4569166"/>
                    <a:gd name="connsiteX3" fmla="*/ 805 w 225000"/>
                    <a:gd name="connsiteY3" fmla="*/ 4488613 h 4569166"/>
                    <a:gd name="connsiteX4" fmla="*/ 0 w 225000"/>
                    <a:gd name="connsiteY4" fmla="*/ 0 h 4569166"/>
                    <a:gd name="connsiteX0" fmla="*/ 0 w 153373"/>
                    <a:gd name="connsiteY0" fmla="*/ 0 h 4569166"/>
                    <a:gd name="connsiteX1" fmla="*/ 153373 w 153373"/>
                    <a:gd name="connsiteY1" fmla="*/ 48932 h 4569166"/>
                    <a:gd name="connsiteX2" fmla="*/ 63349 w 153373"/>
                    <a:gd name="connsiteY2" fmla="*/ 4569166 h 4569166"/>
                    <a:gd name="connsiteX3" fmla="*/ 805 w 153373"/>
                    <a:gd name="connsiteY3" fmla="*/ 4488613 h 4569166"/>
                    <a:gd name="connsiteX4" fmla="*/ 0 w 153373"/>
                    <a:gd name="connsiteY4" fmla="*/ 0 h 4569166"/>
                    <a:gd name="connsiteX0" fmla="*/ 0 w 112015"/>
                    <a:gd name="connsiteY0" fmla="*/ 0 h 4569166"/>
                    <a:gd name="connsiteX1" fmla="*/ 112015 w 112015"/>
                    <a:gd name="connsiteY1" fmla="*/ 41092 h 4569166"/>
                    <a:gd name="connsiteX2" fmla="*/ 63349 w 112015"/>
                    <a:gd name="connsiteY2" fmla="*/ 4569166 h 4569166"/>
                    <a:gd name="connsiteX3" fmla="*/ 805 w 112015"/>
                    <a:gd name="connsiteY3" fmla="*/ 4488613 h 4569166"/>
                    <a:gd name="connsiteX4" fmla="*/ 0 w 112015"/>
                    <a:gd name="connsiteY4" fmla="*/ 0 h 4569166"/>
                    <a:gd name="connsiteX0" fmla="*/ 0 w 77686"/>
                    <a:gd name="connsiteY0" fmla="*/ 0 h 4569166"/>
                    <a:gd name="connsiteX1" fmla="*/ 77686 w 77686"/>
                    <a:gd name="connsiteY1" fmla="*/ 9734 h 4569166"/>
                    <a:gd name="connsiteX2" fmla="*/ 63349 w 77686"/>
                    <a:gd name="connsiteY2" fmla="*/ 4569166 h 4569166"/>
                    <a:gd name="connsiteX3" fmla="*/ 805 w 77686"/>
                    <a:gd name="connsiteY3" fmla="*/ 4488613 h 4569166"/>
                    <a:gd name="connsiteX4" fmla="*/ 0 w 77686"/>
                    <a:gd name="connsiteY4" fmla="*/ 0 h 4569166"/>
                    <a:gd name="connsiteX0" fmla="*/ 0 w 122554"/>
                    <a:gd name="connsiteY0" fmla="*/ 0 h 4761904"/>
                    <a:gd name="connsiteX1" fmla="*/ 122554 w 122554"/>
                    <a:gd name="connsiteY1" fmla="*/ 202472 h 4761904"/>
                    <a:gd name="connsiteX2" fmla="*/ 108217 w 122554"/>
                    <a:gd name="connsiteY2" fmla="*/ 4761904 h 4761904"/>
                    <a:gd name="connsiteX3" fmla="*/ 45673 w 122554"/>
                    <a:gd name="connsiteY3" fmla="*/ 4681351 h 4761904"/>
                    <a:gd name="connsiteX4" fmla="*/ 0 w 122554"/>
                    <a:gd name="connsiteY4" fmla="*/ 0 h 4761904"/>
                    <a:gd name="connsiteX0" fmla="*/ 0 w 124451"/>
                    <a:gd name="connsiteY0" fmla="*/ 0 h 4761904"/>
                    <a:gd name="connsiteX1" fmla="*/ 124451 w 124451"/>
                    <a:gd name="connsiteY1" fmla="*/ 29739 h 4761904"/>
                    <a:gd name="connsiteX2" fmla="*/ 108217 w 124451"/>
                    <a:gd name="connsiteY2" fmla="*/ 4761904 h 4761904"/>
                    <a:gd name="connsiteX3" fmla="*/ 45673 w 124451"/>
                    <a:gd name="connsiteY3" fmla="*/ 4681351 h 4761904"/>
                    <a:gd name="connsiteX4" fmla="*/ 0 w 124451"/>
                    <a:gd name="connsiteY4" fmla="*/ 0 h 4761904"/>
                    <a:gd name="connsiteX0" fmla="*/ 0 w 109225"/>
                    <a:gd name="connsiteY0" fmla="*/ 0 h 4761904"/>
                    <a:gd name="connsiteX1" fmla="*/ 100664 w 109225"/>
                    <a:gd name="connsiteY1" fmla="*/ 28657 h 4761904"/>
                    <a:gd name="connsiteX2" fmla="*/ 108217 w 109225"/>
                    <a:gd name="connsiteY2" fmla="*/ 4761904 h 4761904"/>
                    <a:gd name="connsiteX3" fmla="*/ 45673 w 109225"/>
                    <a:gd name="connsiteY3" fmla="*/ 4681351 h 4761904"/>
                    <a:gd name="connsiteX4" fmla="*/ 0 w 109225"/>
                    <a:gd name="connsiteY4" fmla="*/ 0 h 4761904"/>
                    <a:gd name="connsiteX0" fmla="*/ 0 w 109225"/>
                    <a:gd name="connsiteY0" fmla="*/ 0 h 4761904"/>
                    <a:gd name="connsiteX1" fmla="*/ 100664 w 109225"/>
                    <a:gd name="connsiteY1" fmla="*/ 28657 h 4761904"/>
                    <a:gd name="connsiteX2" fmla="*/ 108217 w 109225"/>
                    <a:gd name="connsiteY2" fmla="*/ 4761904 h 4761904"/>
                    <a:gd name="connsiteX3" fmla="*/ 28102 w 109225"/>
                    <a:gd name="connsiteY3" fmla="*/ 4674593 h 4761904"/>
                    <a:gd name="connsiteX4" fmla="*/ 0 w 109225"/>
                    <a:gd name="connsiteY4" fmla="*/ 0 h 4761904"/>
                    <a:gd name="connsiteX0" fmla="*/ 19205 w 128430"/>
                    <a:gd name="connsiteY0" fmla="*/ 0 h 4761904"/>
                    <a:gd name="connsiteX1" fmla="*/ 119869 w 128430"/>
                    <a:gd name="connsiteY1" fmla="*/ 28657 h 4761904"/>
                    <a:gd name="connsiteX2" fmla="*/ 127422 w 128430"/>
                    <a:gd name="connsiteY2" fmla="*/ 4761904 h 4761904"/>
                    <a:gd name="connsiteX3" fmla="*/ 2 w 128430"/>
                    <a:gd name="connsiteY3" fmla="*/ 4666482 h 4761904"/>
                    <a:gd name="connsiteX4" fmla="*/ 19205 w 128430"/>
                    <a:gd name="connsiteY4" fmla="*/ 0 h 4761904"/>
                    <a:gd name="connsiteX0" fmla="*/ 19205 w 119869"/>
                    <a:gd name="connsiteY0" fmla="*/ 0 h 4730276"/>
                    <a:gd name="connsiteX1" fmla="*/ 119869 w 119869"/>
                    <a:gd name="connsiteY1" fmla="*/ 28657 h 4730276"/>
                    <a:gd name="connsiteX2" fmla="*/ 87145 w 119869"/>
                    <a:gd name="connsiteY2" fmla="*/ 4730276 h 4730276"/>
                    <a:gd name="connsiteX3" fmla="*/ 2 w 119869"/>
                    <a:gd name="connsiteY3" fmla="*/ 4666482 h 4730276"/>
                    <a:gd name="connsiteX4" fmla="*/ 19205 w 119869"/>
                    <a:gd name="connsiteY4" fmla="*/ 0 h 4730276"/>
                    <a:gd name="connsiteX0" fmla="*/ 19205 w 122872"/>
                    <a:gd name="connsiteY0" fmla="*/ 0 h 4761633"/>
                    <a:gd name="connsiteX1" fmla="*/ 119869 w 122872"/>
                    <a:gd name="connsiteY1" fmla="*/ 28657 h 4761633"/>
                    <a:gd name="connsiteX2" fmla="*/ 121475 w 122872"/>
                    <a:gd name="connsiteY2" fmla="*/ 4761633 h 4761633"/>
                    <a:gd name="connsiteX3" fmla="*/ 2 w 122872"/>
                    <a:gd name="connsiteY3" fmla="*/ 4666482 h 4761633"/>
                    <a:gd name="connsiteX4" fmla="*/ 19205 w 122872"/>
                    <a:gd name="connsiteY4" fmla="*/ 0 h 476163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122872" h="4761633">
                      <a:moveTo>
                        <a:pt x="19205" y="0"/>
                      </a:moveTo>
                      <a:lnTo>
                        <a:pt x="119869" y="28657"/>
                      </a:lnTo>
                      <a:cubicBezTo>
                        <a:pt x="114458" y="1606045"/>
                        <a:pt x="126886" y="3184245"/>
                        <a:pt x="121475" y="4761633"/>
                      </a:cubicBezTo>
                      <a:lnTo>
                        <a:pt x="2" y="4666482"/>
                      </a:lnTo>
                      <a:cubicBezTo>
                        <a:pt x="-266" y="3170278"/>
                        <a:pt x="19473" y="1496204"/>
                        <a:pt x="19205" y="0"/>
                      </a:cubicBezTo>
                      <a:close/>
                    </a:path>
                  </a:pathLst>
                </a:custGeom>
                <a:solidFill>
                  <a:schemeClr val="tx2">
                    <a:lumMod val="65000"/>
                    <a:lumOff val="35000"/>
                  </a:schemeClr>
                </a:solidFill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SV" sz="1100"/>
                </a:p>
              </xdr:txBody>
            </xdr:sp>
            <xdr:sp macro="" textlink="">
              <xdr:nvSpPr>
                <xdr:cNvPr id="16" name="Rectángulo 15">
                  <a:extLst>
                    <a:ext uri="{FF2B5EF4-FFF2-40B4-BE49-F238E27FC236}">
                      <a16:creationId xmlns:a16="http://schemas.microsoft.com/office/drawing/2014/main" id="{C41E7334-A138-4B55-BA1E-B58CC6A187F0}"/>
                    </a:ext>
                  </a:extLst>
                </xdr:cNvPr>
                <xdr:cNvSpPr/>
              </xdr:nvSpPr>
              <xdr:spPr>
                <a:xfrm>
                  <a:off x="5012529" y="2214560"/>
                  <a:ext cx="315517" cy="4732736"/>
                </a:xfrm>
                <a:custGeom>
                  <a:avLst/>
                  <a:gdLst>
                    <a:gd name="connsiteX0" fmla="*/ 0 w 119063"/>
                    <a:gd name="connsiteY0" fmla="*/ 0 h 720328"/>
                    <a:gd name="connsiteX1" fmla="*/ 119063 w 119063"/>
                    <a:gd name="connsiteY1" fmla="*/ 0 h 720328"/>
                    <a:gd name="connsiteX2" fmla="*/ 119063 w 119063"/>
                    <a:gd name="connsiteY2" fmla="*/ 720328 h 720328"/>
                    <a:gd name="connsiteX3" fmla="*/ 0 w 119063"/>
                    <a:gd name="connsiteY3" fmla="*/ 720328 h 720328"/>
                    <a:gd name="connsiteX4" fmla="*/ 0 w 119063"/>
                    <a:gd name="connsiteY4" fmla="*/ 0 h 720328"/>
                    <a:gd name="connsiteX0" fmla="*/ 0 w 119063"/>
                    <a:gd name="connsiteY0" fmla="*/ 0 h 720328"/>
                    <a:gd name="connsiteX1" fmla="*/ 119063 w 119063"/>
                    <a:gd name="connsiteY1" fmla="*/ 0 h 720328"/>
                    <a:gd name="connsiteX2" fmla="*/ 119063 w 119063"/>
                    <a:gd name="connsiteY2" fmla="*/ 672703 h 720328"/>
                    <a:gd name="connsiteX3" fmla="*/ 0 w 119063"/>
                    <a:gd name="connsiteY3" fmla="*/ 720328 h 720328"/>
                    <a:gd name="connsiteX4" fmla="*/ 0 w 119063"/>
                    <a:gd name="connsiteY4" fmla="*/ 0 h 720328"/>
                    <a:gd name="connsiteX0" fmla="*/ 0 w 220266"/>
                    <a:gd name="connsiteY0" fmla="*/ 0 h 2702718"/>
                    <a:gd name="connsiteX1" fmla="*/ 220266 w 220266"/>
                    <a:gd name="connsiteY1" fmla="*/ 1982390 h 2702718"/>
                    <a:gd name="connsiteX2" fmla="*/ 220266 w 220266"/>
                    <a:gd name="connsiteY2" fmla="*/ 2655093 h 2702718"/>
                    <a:gd name="connsiteX3" fmla="*/ 101203 w 220266"/>
                    <a:gd name="connsiteY3" fmla="*/ 2702718 h 2702718"/>
                    <a:gd name="connsiteX4" fmla="*/ 0 w 220266"/>
                    <a:gd name="connsiteY4" fmla="*/ 0 h 2702718"/>
                    <a:gd name="connsiteX0" fmla="*/ 0 w 220266"/>
                    <a:gd name="connsiteY0" fmla="*/ 440532 h 3143250"/>
                    <a:gd name="connsiteX1" fmla="*/ 77391 w 220266"/>
                    <a:gd name="connsiteY1" fmla="*/ 0 h 3143250"/>
                    <a:gd name="connsiteX2" fmla="*/ 220266 w 220266"/>
                    <a:gd name="connsiteY2" fmla="*/ 3095625 h 3143250"/>
                    <a:gd name="connsiteX3" fmla="*/ 101203 w 220266"/>
                    <a:gd name="connsiteY3" fmla="*/ 3143250 h 3143250"/>
                    <a:gd name="connsiteX4" fmla="*/ 0 w 220266"/>
                    <a:gd name="connsiteY4" fmla="*/ 440532 h 3143250"/>
                    <a:gd name="connsiteX0" fmla="*/ 0 w 238125"/>
                    <a:gd name="connsiteY0" fmla="*/ 0 h 3298031"/>
                    <a:gd name="connsiteX1" fmla="*/ 95250 w 238125"/>
                    <a:gd name="connsiteY1" fmla="*/ 154781 h 3298031"/>
                    <a:gd name="connsiteX2" fmla="*/ 238125 w 238125"/>
                    <a:gd name="connsiteY2" fmla="*/ 3250406 h 3298031"/>
                    <a:gd name="connsiteX3" fmla="*/ 119062 w 238125"/>
                    <a:gd name="connsiteY3" fmla="*/ 3298031 h 3298031"/>
                    <a:gd name="connsiteX4" fmla="*/ 0 w 238125"/>
                    <a:gd name="connsiteY4" fmla="*/ 0 h 3298031"/>
                    <a:gd name="connsiteX0" fmla="*/ 0 w 297657"/>
                    <a:gd name="connsiteY0" fmla="*/ 0 h 4542235"/>
                    <a:gd name="connsiteX1" fmla="*/ 154782 w 297657"/>
                    <a:gd name="connsiteY1" fmla="*/ 1398985 h 4542235"/>
                    <a:gd name="connsiteX2" fmla="*/ 297657 w 297657"/>
                    <a:gd name="connsiteY2" fmla="*/ 4494610 h 4542235"/>
                    <a:gd name="connsiteX3" fmla="*/ 178594 w 297657"/>
                    <a:gd name="connsiteY3" fmla="*/ 4542235 h 4542235"/>
                    <a:gd name="connsiteX4" fmla="*/ 0 w 297657"/>
                    <a:gd name="connsiteY4" fmla="*/ 0 h 4542235"/>
                    <a:gd name="connsiteX0" fmla="*/ 0 w 297657"/>
                    <a:gd name="connsiteY0" fmla="*/ 11906 h 4554141"/>
                    <a:gd name="connsiteX1" fmla="*/ 113110 w 297657"/>
                    <a:gd name="connsiteY1" fmla="*/ 0 h 4554141"/>
                    <a:gd name="connsiteX2" fmla="*/ 297657 w 297657"/>
                    <a:gd name="connsiteY2" fmla="*/ 4506516 h 4554141"/>
                    <a:gd name="connsiteX3" fmla="*/ 178594 w 297657"/>
                    <a:gd name="connsiteY3" fmla="*/ 4554141 h 4554141"/>
                    <a:gd name="connsiteX4" fmla="*/ 0 w 297657"/>
                    <a:gd name="connsiteY4" fmla="*/ 11906 h 4554141"/>
                    <a:gd name="connsiteX0" fmla="*/ 0 w 297657"/>
                    <a:gd name="connsiteY0" fmla="*/ 0 h 4702970"/>
                    <a:gd name="connsiteX1" fmla="*/ 113110 w 297657"/>
                    <a:gd name="connsiteY1" fmla="*/ 148829 h 4702970"/>
                    <a:gd name="connsiteX2" fmla="*/ 297657 w 297657"/>
                    <a:gd name="connsiteY2" fmla="*/ 4655345 h 4702970"/>
                    <a:gd name="connsiteX3" fmla="*/ 178594 w 297657"/>
                    <a:gd name="connsiteY3" fmla="*/ 4702970 h 4702970"/>
                    <a:gd name="connsiteX4" fmla="*/ 0 w 297657"/>
                    <a:gd name="connsiteY4" fmla="*/ 0 h 4702970"/>
                    <a:gd name="connsiteX0" fmla="*/ 0 w 297657"/>
                    <a:gd name="connsiteY0" fmla="*/ 0 h 4702970"/>
                    <a:gd name="connsiteX1" fmla="*/ 107157 w 297657"/>
                    <a:gd name="connsiteY1" fmla="*/ 0 h 4702970"/>
                    <a:gd name="connsiteX2" fmla="*/ 297657 w 297657"/>
                    <a:gd name="connsiteY2" fmla="*/ 4655345 h 4702970"/>
                    <a:gd name="connsiteX3" fmla="*/ 178594 w 297657"/>
                    <a:gd name="connsiteY3" fmla="*/ 4702970 h 4702970"/>
                    <a:gd name="connsiteX4" fmla="*/ 0 w 297657"/>
                    <a:gd name="connsiteY4" fmla="*/ 0 h 4702970"/>
                    <a:gd name="connsiteX0" fmla="*/ 0 w 315517"/>
                    <a:gd name="connsiteY0" fmla="*/ 0 h 4702970"/>
                    <a:gd name="connsiteX1" fmla="*/ 125017 w 315517"/>
                    <a:gd name="connsiteY1" fmla="*/ 0 h 4702970"/>
                    <a:gd name="connsiteX2" fmla="*/ 315517 w 315517"/>
                    <a:gd name="connsiteY2" fmla="*/ 4655345 h 4702970"/>
                    <a:gd name="connsiteX3" fmla="*/ 196454 w 315517"/>
                    <a:gd name="connsiteY3" fmla="*/ 4702970 h 4702970"/>
                    <a:gd name="connsiteX4" fmla="*/ 0 w 315517"/>
                    <a:gd name="connsiteY4" fmla="*/ 0 h 4702970"/>
                    <a:gd name="connsiteX0" fmla="*/ 0 w 315517"/>
                    <a:gd name="connsiteY0" fmla="*/ 0 h 4697017"/>
                    <a:gd name="connsiteX1" fmla="*/ 125017 w 315517"/>
                    <a:gd name="connsiteY1" fmla="*/ 0 h 4697017"/>
                    <a:gd name="connsiteX2" fmla="*/ 315517 w 315517"/>
                    <a:gd name="connsiteY2" fmla="*/ 4655345 h 4697017"/>
                    <a:gd name="connsiteX3" fmla="*/ 214314 w 315517"/>
                    <a:gd name="connsiteY3" fmla="*/ 4697017 h 4697017"/>
                    <a:gd name="connsiteX4" fmla="*/ 0 w 315517"/>
                    <a:gd name="connsiteY4" fmla="*/ 0 h 4697017"/>
                    <a:gd name="connsiteX0" fmla="*/ 0 w 315517"/>
                    <a:gd name="connsiteY0" fmla="*/ 0 h 4732736"/>
                    <a:gd name="connsiteX1" fmla="*/ 125017 w 315517"/>
                    <a:gd name="connsiteY1" fmla="*/ 0 h 4732736"/>
                    <a:gd name="connsiteX2" fmla="*/ 315517 w 315517"/>
                    <a:gd name="connsiteY2" fmla="*/ 4655345 h 4732736"/>
                    <a:gd name="connsiteX3" fmla="*/ 208361 w 315517"/>
                    <a:gd name="connsiteY3" fmla="*/ 4732736 h 4732736"/>
                    <a:gd name="connsiteX4" fmla="*/ 0 w 315517"/>
                    <a:gd name="connsiteY4" fmla="*/ 0 h 4732736"/>
                    <a:gd name="connsiteX0" fmla="*/ 0 w 315517"/>
                    <a:gd name="connsiteY0" fmla="*/ 0 h 4732736"/>
                    <a:gd name="connsiteX1" fmla="*/ 125017 w 315517"/>
                    <a:gd name="connsiteY1" fmla="*/ 0 h 4732736"/>
                    <a:gd name="connsiteX2" fmla="*/ 315517 w 315517"/>
                    <a:gd name="connsiteY2" fmla="*/ 4655345 h 4732736"/>
                    <a:gd name="connsiteX3" fmla="*/ 190502 w 315517"/>
                    <a:gd name="connsiteY3" fmla="*/ 4732736 h 4732736"/>
                    <a:gd name="connsiteX4" fmla="*/ 0 w 315517"/>
                    <a:gd name="connsiteY4" fmla="*/ 0 h 4732736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315517" h="4732736">
                      <a:moveTo>
                        <a:pt x="0" y="0"/>
                      </a:moveTo>
                      <a:lnTo>
                        <a:pt x="125017" y="0"/>
                      </a:lnTo>
                      <a:lnTo>
                        <a:pt x="315517" y="4655345"/>
                      </a:lnTo>
                      <a:lnTo>
                        <a:pt x="190502" y="4732736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chemeClr val="tx2">
                    <a:lumMod val="65000"/>
                    <a:lumOff val="35000"/>
                  </a:schemeClr>
                </a:solidFill>
                <a:ln>
                  <a:solidFill>
                    <a:schemeClr val="tx2">
                      <a:lumMod val="50000"/>
                      <a:lumOff val="50000"/>
                    </a:schemeClr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SV" sz="1100"/>
                </a:p>
              </xdr:txBody>
            </xdr:sp>
          </xdr:grpSp>
        </xdr:grpSp>
        <xdr:grpSp>
          <xdr:nvGrpSpPr>
            <xdr:cNvPr id="22" name="Grupo 21">
              <a:extLst>
                <a:ext uri="{FF2B5EF4-FFF2-40B4-BE49-F238E27FC236}">
                  <a16:creationId xmlns:a16="http://schemas.microsoft.com/office/drawing/2014/main" id="{139E84C3-0F99-4EF9-88EC-230A808C07A5}"/>
                </a:ext>
              </a:extLst>
            </xdr:cNvPr>
            <xdr:cNvGrpSpPr/>
          </xdr:nvGrpSpPr>
          <xdr:grpSpPr>
            <a:xfrm>
              <a:off x="7916534" y="2421915"/>
              <a:ext cx="375248" cy="3937911"/>
              <a:chOff x="7916534" y="2421915"/>
              <a:chExt cx="375248" cy="3937911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28EEF0D9-08FC-4690-B398-95DFE8B42643}"/>
                  </a:ext>
                </a:extLst>
              </xdr:cNvPr>
              <xdr:cNvSpPr/>
            </xdr:nvSpPr>
            <xdr:spPr>
              <a:xfrm rot="385259">
                <a:off x="7916534" y="6119363"/>
                <a:ext cx="375248" cy="240463"/>
              </a:xfrm>
              <a:custGeom>
                <a:avLst/>
                <a:gdLst>
                  <a:gd name="connsiteX0" fmla="*/ 0 w 914400"/>
                  <a:gd name="connsiteY0" fmla="*/ 0 h 914400"/>
                  <a:gd name="connsiteX1" fmla="*/ 914400 w 914400"/>
                  <a:gd name="connsiteY1" fmla="*/ 0 h 914400"/>
                  <a:gd name="connsiteX2" fmla="*/ 914400 w 914400"/>
                  <a:gd name="connsiteY2" fmla="*/ 914400 h 914400"/>
                  <a:gd name="connsiteX3" fmla="*/ 0 w 914400"/>
                  <a:gd name="connsiteY3" fmla="*/ 914400 h 914400"/>
                  <a:gd name="connsiteX4" fmla="*/ 0 w 914400"/>
                  <a:gd name="connsiteY4" fmla="*/ 0 h 914400"/>
                  <a:gd name="connsiteX0" fmla="*/ 0 w 932372"/>
                  <a:gd name="connsiteY0" fmla="*/ 107831 h 914400"/>
                  <a:gd name="connsiteX1" fmla="*/ 932372 w 932372"/>
                  <a:gd name="connsiteY1" fmla="*/ 0 h 914400"/>
                  <a:gd name="connsiteX2" fmla="*/ 932372 w 932372"/>
                  <a:gd name="connsiteY2" fmla="*/ 914400 h 914400"/>
                  <a:gd name="connsiteX3" fmla="*/ 17972 w 932372"/>
                  <a:gd name="connsiteY3" fmla="*/ 914400 h 914400"/>
                  <a:gd name="connsiteX4" fmla="*/ 0 w 932372"/>
                  <a:gd name="connsiteY4" fmla="*/ 107831 h 914400"/>
                  <a:gd name="connsiteX0" fmla="*/ 0 w 932372"/>
                  <a:gd name="connsiteY0" fmla="*/ 89860 h 896429"/>
                  <a:gd name="connsiteX1" fmla="*/ 276405 w 932372"/>
                  <a:gd name="connsiteY1" fmla="*/ 0 h 896429"/>
                  <a:gd name="connsiteX2" fmla="*/ 932372 w 932372"/>
                  <a:gd name="connsiteY2" fmla="*/ 896429 h 896429"/>
                  <a:gd name="connsiteX3" fmla="*/ 17972 w 932372"/>
                  <a:gd name="connsiteY3" fmla="*/ 896429 h 896429"/>
                  <a:gd name="connsiteX4" fmla="*/ 0 w 932372"/>
                  <a:gd name="connsiteY4" fmla="*/ 89860 h 896429"/>
                  <a:gd name="connsiteX0" fmla="*/ 0 w 465107"/>
                  <a:gd name="connsiteY0" fmla="*/ 89860 h 896429"/>
                  <a:gd name="connsiteX1" fmla="*/ 276405 w 465107"/>
                  <a:gd name="connsiteY1" fmla="*/ 0 h 896429"/>
                  <a:gd name="connsiteX2" fmla="*/ 465107 w 465107"/>
                  <a:gd name="connsiteY2" fmla="*/ 186547 h 896429"/>
                  <a:gd name="connsiteX3" fmla="*/ 17972 w 465107"/>
                  <a:gd name="connsiteY3" fmla="*/ 896429 h 896429"/>
                  <a:gd name="connsiteX4" fmla="*/ 0 w 465107"/>
                  <a:gd name="connsiteY4" fmla="*/ 89860 h 896429"/>
                  <a:gd name="connsiteX0" fmla="*/ 0 w 465107"/>
                  <a:gd name="connsiteY0" fmla="*/ 89860 h 384236"/>
                  <a:gd name="connsiteX1" fmla="*/ 276405 w 465107"/>
                  <a:gd name="connsiteY1" fmla="*/ 0 h 384236"/>
                  <a:gd name="connsiteX2" fmla="*/ 465107 w 465107"/>
                  <a:gd name="connsiteY2" fmla="*/ 186547 h 384236"/>
                  <a:gd name="connsiteX3" fmla="*/ 161746 w 465107"/>
                  <a:gd name="connsiteY3" fmla="*/ 384236 h 384236"/>
                  <a:gd name="connsiteX4" fmla="*/ 0 w 465107"/>
                  <a:gd name="connsiteY4" fmla="*/ 89860 h 384236"/>
                  <a:gd name="connsiteX0" fmla="*/ 0 w 465107"/>
                  <a:gd name="connsiteY0" fmla="*/ 17973 h 312349"/>
                  <a:gd name="connsiteX1" fmla="*/ 321335 w 465107"/>
                  <a:gd name="connsiteY1" fmla="*/ 0 h 312349"/>
                  <a:gd name="connsiteX2" fmla="*/ 465107 w 465107"/>
                  <a:gd name="connsiteY2" fmla="*/ 114660 h 312349"/>
                  <a:gd name="connsiteX3" fmla="*/ 161746 w 465107"/>
                  <a:gd name="connsiteY3" fmla="*/ 312349 h 312349"/>
                  <a:gd name="connsiteX4" fmla="*/ 0 w 465107"/>
                  <a:gd name="connsiteY4" fmla="*/ 17973 h 312349"/>
                  <a:gd name="connsiteX0" fmla="*/ 0 w 420178"/>
                  <a:gd name="connsiteY0" fmla="*/ 71888 h 312349"/>
                  <a:gd name="connsiteX1" fmla="*/ 276406 w 420178"/>
                  <a:gd name="connsiteY1" fmla="*/ 0 h 312349"/>
                  <a:gd name="connsiteX2" fmla="*/ 420178 w 420178"/>
                  <a:gd name="connsiteY2" fmla="*/ 114660 h 312349"/>
                  <a:gd name="connsiteX3" fmla="*/ 116817 w 420178"/>
                  <a:gd name="connsiteY3" fmla="*/ 312349 h 312349"/>
                  <a:gd name="connsiteX4" fmla="*/ 0 w 420178"/>
                  <a:gd name="connsiteY4" fmla="*/ 71888 h 312349"/>
                  <a:gd name="connsiteX0" fmla="*/ 0 w 420178"/>
                  <a:gd name="connsiteY0" fmla="*/ 71888 h 240463"/>
                  <a:gd name="connsiteX1" fmla="*/ 276406 w 420178"/>
                  <a:gd name="connsiteY1" fmla="*/ 0 h 240463"/>
                  <a:gd name="connsiteX2" fmla="*/ 420178 w 420178"/>
                  <a:gd name="connsiteY2" fmla="*/ 114660 h 240463"/>
                  <a:gd name="connsiteX3" fmla="*/ 197689 w 420178"/>
                  <a:gd name="connsiteY3" fmla="*/ 240463 h 240463"/>
                  <a:gd name="connsiteX4" fmla="*/ 0 w 420178"/>
                  <a:gd name="connsiteY4" fmla="*/ 71888 h 240463"/>
                  <a:gd name="connsiteX0" fmla="*/ 0 w 375248"/>
                  <a:gd name="connsiteY0" fmla="*/ 116818 h 240463"/>
                  <a:gd name="connsiteX1" fmla="*/ 231476 w 375248"/>
                  <a:gd name="connsiteY1" fmla="*/ 0 h 240463"/>
                  <a:gd name="connsiteX2" fmla="*/ 375248 w 375248"/>
                  <a:gd name="connsiteY2" fmla="*/ 114660 h 240463"/>
                  <a:gd name="connsiteX3" fmla="*/ 152759 w 375248"/>
                  <a:gd name="connsiteY3" fmla="*/ 240463 h 240463"/>
                  <a:gd name="connsiteX4" fmla="*/ 0 w 375248"/>
                  <a:gd name="connsiteY4" fmla="*/ 116818 h 2404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375248" h="240463">
                    <a:moveTo>
                      <a:pt x="0" y="116818"/>
                    </a:moveTo>
                    <a:lnTo>
                      <a:pt x="231476" y="0"/>
                    </a:lnTo>
                    <a:lnTo>
                      <a:pt x="375248" y="114660"/>
                    </a:lnTo>
                    <a:lnTo>
                      <a:pt x="152759" y="240463"/>
                    </a:lnTo>
                    <a:lnTo>
                      <a:pt x="0" y="116818"/>
                    </a:lnTo>
                    <a:close/>
                  </a:path>
                </a:pathLst>
              </a:custGeom>
              <a:solidFill>
                <a:schemeClr val="tx2">
                  <a:lumMod val="65000"/>
                  <a:lumOff val="35000"/>
                </a:schemeClr>
              </a:solidFill>
              <a:ln>
                <a:solidFill>
                  <a:schemeClr val="tx2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SV" sz="1100"/>
              </a:p>
            </xdr:txBody>
          </xdr:sp>
          <xdr:sp macro="" textlink="">
            <xdr:nvSpPr>
              <xdr:cNvPr id="20" name="Rectángulo 15">
                <a:extLst>
                  <a:ext uri="{FF2B5EF4-FFF2-40B4-BE49-F238E27FC236}">
                    <a16:creationId xmlns:a16="http://schemas.microsoft.com/office/drawing/2014/main" id="{FC5D8D9F-22E7-4099-8F4A-87EF1A98AF5E}"/>
                  </a:ext>
                </a:extLst>
              </xdr:cNvPr>
              <xdr:cNvSpPr/>
            </xdr:nvSpPr>
            <xdr:spPr>
              <a:xfrm>
                <a:off x="8086381" y="2421915"/>
                <a:ext cx="202405" cy="3871217"/>
              </a:xfrm>
              <a:custGeom>
                <a:avLst/>
                <a:gdLst>
                  <a:gd name="connsiteX0" fmla="*/ 0 w 119063"/>
                  <a:gd name="connsiteY0" fmla="*/ 0 h 720328"/>
                  <a:gd name="connsiteX1" fmla="*/ 119063 w 119063"/>
                  <a:gd name="connsiteY1" fmla="*/ 0 h 720328"/>
                  <a:gd name="connsiteX2" fmla="*/ 119063 w 119063"/>
                  <a:gd name="connsiteY2" fmla="*/ 720328 h 720328"/>
                  <a:gd name="connsiteX3" fmla="*/ 0 w 119063"/>
                  <a:gd name="connsiteY3" fmla="*/ 720328 h 720328"/>
                  <a:gd name="connsiteX4" fmla="*/ 0 w 119063"/>
                  <a:gd name="connsiteY4" fmla="*/ 0 h 720328"/>
                  <a:gd name="connsiteX0" fmla="*/ 0 w 119063"/>
                  <a:gd name="connsiteY0" fmla="*/ 0 h 720328"/>
                  <a:gd name="connsiteX1" fmla="*/ 119063 w 119063"/>
                  <a:gd name="connsiteY1" fmla="*/ 0 h 720328"/>
                  <a:gd name="connsiteX2" fmla="*/ 119063 w 119063"/>
                  <a:gd name="connsiteY2" fmla="*/ 672703 h 720328"/>
                  <a:gd name="connsiteX3" fmla="*/ 0 w 119063"/>
                  <a:gd name="connsiteY3" fmla="*/ 720328 h 720328"/>
                  <a:gd name="connsiteX4" fmla="*/ 0 w 119063"/>
                  <a:gd name="connsiteY4" fmla="*/ 0 h 720328"/>
                  <a:gd name="connsiteX0" fmla="*/ 0 w 220266"/>
                  <a:gd name="connsiteY0" fmla="*/ 0 h 2702718"/>
                  <a:gd name="connsiteX1" fmla="*/ 220266 w 220266"/>
                  <a:gd name="connsiteY1" fmla="*/ 1982390 h 2702718"/>
                  <a:gd name="connsiteX2" fmla="*/ 220266 w 220266"/>
                  <a:gd name="connsiteY2" fmla="*/ 2655093 h 2702718"/>
                  <a:gd name="connsiteX3" fmla="*/ 101203 w 220266"/>
                  <a:gd name="connsiteY3" fmla="*/ 2702718 h 2702718"/>
                  <a:gd name="connsiteX4" fmla="*/ 0 w 220266"/>
                  <a:gd name="connsiteY4" fmla="*/ 0 h 2702718"/>
                  <a:gd name="connsiteX0" fmla="*/ 0 w 220266"/>
                  <a:gd name="connsiteY0" fmla="*/ 440532 h 3143250"/>
                  <a:gd name="connsiteX1" fmla="*/ 77391 w 220266"/>
                  <a:gd name="connsiteY1" fmla="*/ 0 h 3143250"/>
                  <a:gd name="connsiteX2" fmla="*/ 220266 w 220266"/>
                  <a:gd name="connsiteY2" fmla="*/ 3095625 h 3143250"/>
                  <a:gd name="connsiteX3" fmla="*/ 101203 w 220266"/>
                  <a:gd name="connsiteY3" fmla="*/ 3143250 h 3143250"/>
                  <a:gd name="connsiteX4" fmla="*/ 0 w 220266"/>
                  <a:gd name="connsiteY4" fmla="*/ 440532 h 3143250"/>
                  <a:gd name="connsiteX0" fmla="*/ 0 w 238125"/>
                  <a:gd name="connsiteY0" fmla="*/ 0 h 3298031"/>
                  <a:gd name="connsiteX1" fmla="*/ 95250 w 238125"/>
                  <a:gd name="connsiteY1" fmla="*/ 154781 h 3298031"/>
                  <a:gd name="connsiteX2" fmla="*/ 238125 w 238125"/>
                  <a:gd name="connsiteY2" fmla="*/ 3250406 h 3298031"/>
                  <a:gd name="connsiteX3" fmla="*/ 119062 w 238125"/>
                  <a:gd name="connsiteY3" fmla="*/ 3298031 h 3298031"/>
                  <a:gd name="connsiteX4" fmla="*/ 0 w 238125"/>
                  <a:gd name="connsiteY4" fmla="*/ 0 h 3298031"/>
                  <a:gd name="connsiteX0" fmla="*/ 0 w 297657"/>
                  <a:gd name="connsiteY0" fmla="*/ 0 h 4542235"/>
                  <a:gd name="connsiteX1" fmla="*/ 154782 w 297657"/>
                  <a:gd name="connsiteY1" fmla="*/ 1398985 h 4542235"/>
                  <a:gd name="connsiteX2" fmla="*/ 297657 w 297657"/>
                  <a:gd name="connsiteY2" fmla="*/ 4494610 h 4542235"/>
                  <a:gd name="connsiteX3" fmla="*/ 178594 w 297657"/>
                  <a:gd name="connsiteY3" fmla="*/ 4542235 h 4542235"/>
                  <a:gd name="connsiteX4" fmla="*/ 0 w 297657"/>
                  <a:gd name="connsiteY4" fmla="*/ 0 h 4542235"/>
                  <a:gd name="connsiteX0" fmla="*/ 0 w 297657"/>
                  <a:gd name="connsiteY0" fmla="*/ 11906 h 4554141"/>
                  <a:gd name="connsiteX1" fmla="*/ 113110 w 297657"/>
                  <a:gd name="connsiteY1" fmla="*/ 0 h 4554141"/>
                  <a:gd name="connsiteX2" fmla="*/ 297657 w 297657"/>
                  <a:gd name="connsiteY2" fmla="*/ 4506516 h 4554141"/>
                  <a:gd name="connsiteX3" fmla="*/ 178594 w 297657"/>
                  <a:gd name="connsiteY3" fmla="*/ 4554141 h 4554141"/>
                  <a:gd name="connsiteX4" fmla="*/ 0 w 297657"/>
                  <a:gd name="connsiteY4" fmla="*/ 11906 h 4554141"/>
                  <a:gd name="connsiteX0" fmla="*/ 0 w 297657"/>
                  <a:gd name="connsiteY0" fmla="*/ 0 h 4702970"/>
                  <a:gd name="connsiteX1" fmla="*/ 113110 w 297657"/>
                  <a:gd name="connsiteY1" fmla="*/ 148829 h 4702970"/>
                  <a:gd name="connsiteX2" fmla="*/ 297657 w 297657"/>
                  <a:gd name="connsiteY2" fmla="*/ 4655345 h 4702970"/>
                  <a:gd name="connsiteX3" fmla="*/ 178594 w 297657"/>
                  <a:gd name="connsiteY3" fmla="*/ 4702970 h 4702970"/>
                  <a:gd name="connsiteX4" fmla="*/ 0 w 297657"/>
                  <a:gd name="connsiteY4" fmla="*/ 0 h 4702970"/>
                  <a:gd name="connsiteX0" fmla="*/ 0 w 297657"/>
                  <a:gd name="connsiteY0" fmla="*/ 0 h 4702970"/>
                  <a:gd name="connsiteX1" fmla="*/ 107157 w 297657"/>
                  <a:gd name="connsiteY1" fmla="*/ 0 h 4702970"/>
                  <a:gd name="connsiteX2" fmla="*/ 297657 w 297657"/>
                  <a:gd name="connsiteY2" fmla="*/ 4655345 h 4702970"/>
                  <a:gd name="connsiteX3" fmla="*/ 178594 w 297657"/>
                  <a:gd name="connsiteY3" fmla="*/ 4702970 h 4702970"/>
                  <a:gd name="connsiteX4" fmla="*/ 0 w 297657"/>
                  <a:gd name="connsiteY4" fmla="*/ 0 h 4702970"/>
                  <a:gd name="connsiteX0" fmla="*/ 0 w 315517"/>
                  <a:gd name="connsiteY0" fmla="*/ 0 h 4702970"/>
                  <a:gd name="connsiteX1" fmla="*/ 125017 w 315517"/>
                  <a:gd name="connsiteY1" fmla="*/ 0 h 4702970"/>
                  <a:gd name="connsiteX2" fmla="*/ 315517 w 315517"/>
                  <a:gd name="connsiteY2" fmla="*/ 4655345 h 4702970"/>
                  <a:gd name="connsiteX3" fmla="*/ 196454 w 315517"/>
                  <a:gd name="connsiteY3" fmla="*/ 4702970 h 4702970"/>
                  <a:gd name="connsiteX4" fmla="*/ 0 w 315517"/>
                  <a:gd name="connsiteY4" fmla="*/ 0 h 4702970"/>
                  <a:gd name="connsiteX0" fmla="*/ 0 w 315517"/>
                  <a:gd name="connsiteY0" fmla="*/ 0 h 4697017"/>
                  <a:gd name="connsiteX1" fmla="*/ 125017 w 315517"/>
                  <a:gd name="connsiteY1" fmla="*/ 0 h 4697017"/>
                  <a:gd name="connsiteX2" fmla="*/ 315517 w 315517"/>
                  <a:gd name="connsiteY2" fmla="*/ 4655345 h 4697017"/>
                  <a:gd name="connsiteX3" fmla="*/ 214314 w 315517"/>
                  <a:gd name="connsiteY3" fmla="*/ 4697017 h 4697017"/>
                  <a:gd name="connsiteX4" fmla="*/ 0 w 315517"/>
                  <a:gd name="connsiteY4" fmla="*/ 0 h 4697017"/>
                  <a:gd name="connsiteX0" fmla="*/ 0 w 315517"/>
                  <a:gd name="connsiteY0" fmla="*/ 0 h 4732736"/>
                  <a:gd name="connsiteX1" fmla="*/ 125017 w 315517"/>
                  <a:gd name="connsiteY1" fmla="*/ 0 h 4732736"/>
                  <a:gd name="connsiteX2" fmla="*/ 315517 w 315517"/>
                  <a:gd name="connsiteY2" fmla="*/ 4655345 h 4732736"/>
                  <a:gd name="connsiteX3" fmla="*/ 208361 w 315517"/>
                  <a:gd name="connsiteY3" fmla="*/ 4732736 h 4732736"/>
                  <a:gd name="connsiteX4" fmla="*/ 0 w 315517"/>
                  <a:gd name="connsiteY4" fmla="*/ 0 h 4732736"/>
                  <a:gd name="connsiteX0" fmla="*/ 0 w 315517"/>
                  <a:gd name="connsiteY0" fmla="*/ 0 h 4732736"/>
                  <a:gd name="connsiteX1" fmla="*/ 125017 w 315517"/>
                  <a:gd name="connsiteY1" fmla="*/ 0 h 4732736"/>
                  <a:gd name="connsiteX2" fmla="*/ 315517 w 315517"/>
                  <a:gd name="connsiteY2" fmla="*/ 4655345 h 4732736"/>
                  <a:gd name="connsiteX3" fmla="*/ 190502 w 315517"/>
                  <a:gd name="connsiteY3" fmla="*/ 4732736 h 4732736"/>
                  <a:gd name="connsiteX4" fmla="*/ 0 w 315517"/>
                  <a:gd name="connsiteY4" fmla="*/ 0 h 4732736"/>
                  <a:gd name="connsiteX0" fmla="*/ 0 w 392907"/>
                  <a:gd name="connsiteY0" fmla="*/ 0 h 4732736"/>
                  <a:gd name="connsiteX1" fmla="*/ 392907 w 392907"/>
                  <a:gd name="connsiteY1" fmla="*/ 821531 h 4732736"/>
                  <a:gd name="connsiteX2" fmla="*/ 315517 w 392907"/>
                  <a:gd name="connsiteY2" fmla="*/ 4655345 h 4732736"/>
                  <a:gd name="connsiteX3" fmla="*/ 190502 w 392907"/>
                  <a:gd name="connsiteY3" fmla="*/ 4732736 h 4732736"/>
                  <a:gd name="connsiteX4" fmla="*/ 0 w 392907"/>
                  <a:gd name="connsiteY4" fmla="*/ 0 h 4732736"/>
                  <a:gd name="connsiteX0" fmla="*/ 65482 w 202405"/>
                  <a:gd name="connsiteY0" fmla="*/ 0 h 3923111"/>
                  <a:gd name="connsiteX1" fmla="*/ 202405 w 202405"/>
                  <a:gd name="connsiteY1" fmla="*/ 11906 h 3923111"/>
                  <a:gd name="connsiteX2" fmla="*/ 125015 w 202405"/>
                  <a:gd name="connsiteY2" fmla="*/ 3845720 h 3923111"/>
                  <a:gd name="connsiteX3" fmla="*/ 0 w 202405"/>
                  <a:gd name="connsiteY3" fmla="*/ 3923111 h 3923111"/>
                  <a:gd name="connsiteX4" fmla="*/ 65482 w 202405"/>
                  <a:gd name="connsiteY4" fmla="*/ 0 h 392311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02405" h="3923111">
                    <a:moveTo>
                      <a:pt x="65482" y="0"/>
                    </a:moveTo>
                    <a:lnTo>
                      <a:pt x="202405" y="11906"/>
                    </a:lnTo>
                    <a:lnTo>
                      <a:pt x="125015" y="3845720"/>
                    </a:lnTo>
                    <a:lnTo>
                      <a:pt x="0" y="3923111"/>
                    </a:lnTo>
                    <a:lnTo>
                      <a:pt x="65482" y="0"/>
                    </a:lnTo>
                    <a:close/>
                  </a:path>
                </a:pathLst>
              </a:custGeom>
              <a:solidFill>
                <a:schemeClr val="tx2">
                  <a:lumMod val="65000"/>
                  <a:lumOff val="35000"/>
                </a:schemeClr>
              </a:solidFill>
              <a:ln>
                <a:solidFill>
                  <a:schemeClr val="tx2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SV" sz="1100"/>
              </a:p>
            </xdr:txBody>
          </xdr:sp>
          <xdr:sp macro="" textlink="">
            <xdr:nvSpPr>
              <xdr:cNvPr id="21" name="Rectángulo 20">
                <a:extLst>
                  <a:ext uri="{FF2B5EF4-FFF2-40B4-BE49-F238E27FC236}">
                    <a16:creationId xmlns:a16="http://schemas.microsoft.com/office/drawing/2014/main" id="{4C5D09E1-3C66-4CFD-97CE-BA82454ABB63}"/>
                  </a:ext>
                </a:extLst>
              </xdr:cNvPr>
              <xdr:cNvSpPr/>
            </xdr:nvSpPr>
            <xdr:spPr>
              <a:xfrm>
                <a:off x="8021555" y="2447633"/>
                <a:ext cx="128049" cy="3817637"/>
              </a:xfrm>
              <a:custGeom>
                <a:avLst/>
                <a:gdLst>
                  <a:gd name="connsiteX0" fmla="*/ 0 w 166688"/>
                  <a:gd name="connsiteY0" fmla="*/ 0 h 2113359"/>
                  <a:gd name="connsiteX1" fmla="*/ 166688 w 166688"/>
                  <a:gd name="connsiteY1" fmla="*/ 0 h 2113359"/>
                  <a:gd name="connsiteX2" fmla="*/ 166688 w 166688"/>
                  <a:gd name="connsiteY2" fmla="*/ 2113359 h 2113359"/>
                  <a:gd name="connsiteX3" fmla="*/ 0 w 166688"/>
                  <a:gd name="connsiteY3" fmla="*/ 2113359 h 2113359"/>
                  <a:gd name="connsiteX4" fmla="*/ 0 w 166688"/>
                  <a:gd name="connsiteY4" fmla="*/ 0 h 2113359"/>
                  <a:gd name="connsiteX0" fmla="*/ 0 w 184548"/>
                  <a:gd name="connsiteY0" fmla="*/ 0 h 2303859"/>
                  <a:gd name="connsiteX1" fmla="*/ 166688 w 184548"/>
                  <a:gd name="connsiteY1" fmla="*/ 0 h 2303859"/>
                  <a:gd name="connsiteX2" fmla="*/ 184548 w 184548"/>
                  <a:gd name="connsiteY2" fmla="*/ 2303859 h 2303859"/>
                  <a:gd name="connsiteX3" fmla="*/ 0 w 184548"/>
                  <a:gd name="connsiteY3" fmla="*/ 2113359 h 2303859"/>
                  <a:gd name="connsiteX4" fmla="*/ 0 w 184548"/>
                  <a:gd name="connsiteY4" fmla="*/ 0 h 2303859"/>
                  <a:gd name="connsiteX0" fmla="*/ 0 w 184548"/>
                  <a:gd name="connsiteY0" fmla="*/ 0 h 2303859"/>
                  <a:gd name="connsiteX1" fmla="*/ 166688 w 184548"/>
                  <a:gd name="connsiteY1" fmla="*/ 0 h 2303859"/>
                  <a:gd name="connsiteX2" fmla="*/ 184548 w 184548"/>
                  <a:gd name="connsiteY2" fmla="*/ 2303859 h 2303859"/>
                  <a:gd name="connsiteX3" fmla="*/ 83344 w 184548"/>
                  <a:gd name="connsiteY3" fmla="*/ 2190749 h 2303859"/>
                  <a:gd name="connsiteX4" fmla="*/ 0 w 184548"/>
                  <a:gd name="connsiteY4" fmla="*/ 0 h 2303859"/>
                  <a:gd name="connsiteX0" fmla="*/ 0 w 226219"/>
                  <a:gd name="connsiteY0" fmla="*/ 1631156 h 3935015"/>
                  <a:gd name="connsiteX1" fmla="*/ 226219 w 226219"/>
                  <a:gd name="connsiteY1" fmla="*/ 0 h 3935015"/>
                  <a:gd name="connsiteX2" fmla="*/ 184548 w 226219"/>
                  <a:gd name="connsiteY2" fmla="*/ 3935015 h 3935015"/>
                  <a:gd name="connsiteX3" fmla="*/ 83344 w 226219"/>
                  <a:gd name="connsiteY3" fmla="*/ 3821905 h 3935015"/>
                  <a:gd name="connsiteX4" fmla="*/ 0 w 226219"/>
                  <a:gd name="connsiteY4" fmla="*/ 1631156 h 3935015"/>
                  <a:gd name="connsiteX0" fmla="*/ 29766 w 142875"/>
                  <a:gd name="connsiteY0" fmla="*/ 71437 h 3935015"/>
                  <a:gd name="connsiteX1" fmla="*/ 142875 w 142875"/>
                  <a:gd name="connsiteY1" fmla="*/ 0 h 3935015"/>
                  <a:gd name="connsiteX2" fmla="*/ 101204 w 142875"/>
                  <a:gd name="connsiteY2" fmla="*/ 3935015 h 3935015"/>
                  <a:gd name="connsiteX3" fmla="*/ 0 w 142875"/>
                  <a:gd name="connsiteY3" fmla="*/ 3821905 h 3935015"/>
                  <a:gd name="connsiteX4" fmla="*/ 29766 w 142875"/>
                  <a:gd name="connsiteY4" fmla="*/ 71437 h 3935015"/>
                  <a:gd name="connsiteX0" fmla="*/ 29766 w 142875"/>
                  <a:gd name="connsiteY0" fmla="*/ 5953 h 3869531"/>
                  <a:gd name="connsiteX1" fmla="*/ 142875 w 142875"/>
                  <a:gd name="connsiteY1" fmla="*/ 0 h 3869531"/>
                  <a:gd name="connsiteX2" fmla="*/ 101204 w 142875"/>
                  <a:gd name="connsiteY2" fmla="*/ 3869531 h 3869531"/>
                  <a:gd name="connsiteX3" fmla="*/ 0 w 142875"/>
                  <a:gd name="connsiteY3" fmla="*/ 3756421 h 3869531"/>
                  <a:gd name="connsiteX4" fmla="*/ 29766 w 142875"/>
                  <a:gd name="connsiteY4" fmla="*/ 5953 h 3869531"/>
                  <a:gd name="connsiteX0" fmla="*/ 17860 w 130969"/>
                  <a:gd name="connsiteY0" fmla="*/ 5953 h 3869531"/>
                  <a:gd name="connsiteX1" fmla="*/ 130969 w 130969"/>
                  <a:gd name="connsiteY1" fmla="*/ 0 h 3869531"/>
                  <a:gd name="connsiteX2" fmla="*/ 89298 w 130969"/>
                  <a:gd name="connsiteY2" fmla="*/ 3869531 h 3869531"/>
                  <a:gd name="connsiteX3" fmla="*/ 0 w 130969"/>
                  <a:gd name="connsiteY3" fmla="*/ 3774280 h 3869531"/>
                  <a:gd name="connsiteX4" fmla="*/ 17860 w 130969"/>
                  <a:gd name="connsiteY4" fmla="*/ 5953 h 386953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30969" h="3869531">
                    <a:moveTo>
                      <a:pt x="17860" y="5953"/>
                    </a:moveTo>
                    <a:lnTo>
                      <a:pt x="130969" y="0"/>
                    </a:lnTo>
                    <a:lnTo>
                      <a:pt x="89298" y="3869531"/>
                    </a:lnTo>
                    <a:lnTo>
                      <a:pt x="0" y="3774280"/>
                    </a:lnTo>
                    <a:cubicBezTo>
                      <a:pt x="5953" y="2518171"/>
                      <a:pt x="11907" y="1262062"/>
                      <a:pt x="17860" y="5953"/>
                    </a:cubicBezTo>
                    <a:close/>
                  </a:path>
                </a:pathLst>
              </a:custGeom>
              <a:solidFill>
                <a:schemeClr val="tx2">
                  <a:lumMod val="65000"/>
                  <a:lumOff val="35000"/>
                </a:schemeClr>
              </a:solidFill>
              <a:ln>
                <a:solidFill>
                  <a:schemeClr val="tx2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SV" sz="1100"/>
              </a:p>
            </xdr:txBody>
          </xdr:sp>
        </xdr:grpSp>
      </xdr:grpSp>
      <xdr:sp macro="" textlink="">
        <xdr:nvSpPr>
          <xdr:cNvPr id="25" name="Rectángulo 24">
            <a:extLst>
              <a:ext uri="{FF2B5EF4-FFF2-40B4-BE49-F238E27FC236}">
                <a16:creationId xmlns:a16="http://schemas.microsoft.com/office/drawing/2014/main" id="{42E8D311-2617-4969-8F1B-562C971B52BD}"/>
              </a:ext>
            </a:extLst>
          </xdr:cNvPr>
          <xdr:cNvSpPr/>
        </xdr:nvSpPr>
        <xdr:spPr>
          <a:xfrm>
            <a:off x="15551767" y="3096746"/>
            <a:ext cx="3416536" cy="302122"/>
          </a:xfrm>
          <a:custGeom>
            <a:avLst/>
            <a:gdLst>
              <a:gd name="connsiteX0" fmla="*/ 0 w 3374823"/>
              <a:gd name="connsiteY0" fmla="*/ 0 h 352407"/>
              <a:gd name="connsiteX1" fmla="*/ 3374823 w 3374823"/>
              <a:gd name="connsiteY1" fmla="*/ 0 h 352407"/>
              <a:gd name="connsiteX2" fmla="*/ 3374823 w 3374823"/>
              <a:gd name="connsiteY2" fmla="*/ 352407 h 352407"/>
              <a:gd name="connsiteX3" fmla="*/ 0 w 3374823"/>
              <a:gd name="connsiteY3" fmla="*/ 352407 h 352407"/>
              <a:gd name="connsiteX4" fmla="*/ 0 w 3374823"/>
              <a:gd name="connsiteY4" fmla="*/ 0 h 352407"/>
              <a:gd name="connsiteX0" fmla="*/ 0 w 3374823"/>
              <a:gd name="connsiteY0" fmla="*/ 0 h 352407"/>
              <a:gd name="connsiteX1" fmla="*/ 3374823 w 3374823"/>
              <a:gd name="connsiteY1" fmla="*/ 0 h 352407"/>
              <a:gd name="connsiteX2" fmla="*/ 3374823 w 3374823"/>
              <a:gd name="connsiteY2" fmla="*/ 352407 h 352407"/>
              <a:gd name="connsiteX3" fmla="*/ 24299 w 3374823"/>
              <a:gd name="connsiteY3" fmla="*/ 119142 h 352407"/>
              <a:gd name="connsiteX4" fmla="*/ 0 w 3374823"/>
              <a:gd name="connsiteY4" fmla="*/ 0 h 352407"/>
              <a:gd name="connsiteX0" fmla="*/ 0 w 3418560"/>
              <a:gd name="connsiteY0" fmla="*/ 0 h 352407"/>
              <a:gd name="connsiteX1" fmla="*/ 3418560 w 3418560"/>
              <a:gd name="connsiteY1" fmla="*/ 238125 h 352407"/>
              <a:gd name="connsiteX2" fmla="*/ 3374823 w 3418560"/>
              <a:gd name="connsiteY2" fmla="*/ 352407 h 352407"/>
              <a:gd name="connsiteX3" fmla="*/ 24299 w 3418560"/>
              <a:gd name="connsiteY3" fmla="*/ 119142 h 352407"/>
              <a:gd name="connsiteX4" fmla="*/ 0 w 3418560"/>
              <a:gd name="connsiteY4" fmla="*/ 0 h 352407"/>
              <a:gd name="connsiteX0" fmla="*/ 0 w 3418560"/>
              <a:gd name="connsiteY0" fmla="*/ 0 h 352407"/>
              <a:gd name="connsiteX1" fmla="*/ 3418560 w 3418560"/>
              <a:gd name="connsiteY1" fmla="*/ 238125 h 352407"/>
              <a:gd name="connsiteX2" fmla="*/ 3413701 w 3418560"/>
              <a:gd name="connsiteY2" fmla="*/ 352407 h 352407"/>
              <a:gd name="connsiteX3" fmla="*/ 24299 w 3418560"/>
              <a:gd name="connsiteY3" fmla="*/ 119142 h 352407"/>
              <a:gd name="connsiteX4" fmla="*/ 0 w 3418560"/>
              <a:gd name="connsiteY4" fmla="*/ 0 h 352407"/>
              <a:gd name="connsiteX0" fmla="*/ 0 w 3418560"/>
              <a:gd name="connsiteY0" fmla="*/ 0 h 352407"/>
              <a:gd name="connsiteX1" fmla="*/ 3418560 w 3418560"/>
              <a:gd name="connsiteY1" fmla="*/ 238125 h 352407"/>
              <a:gd name="connsiteX2" fmla="*/ 3413701 w 3418560"/>
              <a:gd name="connsiteY2" fmla="*/ 352407 h 352407"/>
              <a:gd name="connsiteX3" fmla="*/ 4860 w 3418560"/>
              <a:gd name="connsiteY3" fmla="*/ 167739 h 352407"/>
              <a:gd name="connsiteX4" fmla="*/ 0 w 3418560"/>
              <a:gd name="connsiteY4" fmla="*/ 0 h 352407"/>
              <a:gd name="connsiteX0" fmla="*/ 0 w 3428279"/>
              <a:gd name="connsiteY0" fmla="*/ 0 h 323249"/>
              <a:gd name="connsiteX1" fmla="*/ 3428279 w 3428279"/>
              <a:gd name="connsiteY1" fmla="*/ 208967 h 323249"/>
              <a:gd name="connsiteX2" fmla="*/ 3423420 w 3428279"/>
              <a:gd name="connsiteY2" fmla="*/ 323249 h 323249"/>
              <a:gd name="connsiteX3" fmla="*/ 14579 w 3428279"/>
              <a:gd name="connsiteY3" fmla="*/ 138581 h 323249"/>
              <a:gd name="connsiteX4" fmla="*/ 0 w 3428279"/>
              <a:gd name="connsiteY4" fmla="*/ 0 h 323249"/>
              <a:gd name="connsiteX0" fmla="*/ 0 w 3428280"/>
              <a:gd name="connsiteY0" fmla="*/ 0 h 352407"/>
              <a:gd name="connsiteX1" fmla="*/ 3428279 w 3428280"/>
              <a:gd name="connsiteY1" fmla="*/ 208967 h 352407"/>
              <a:gd name="connsiteX2" fmla="*/ 3428280 w 3428280"/>
              <a:gd name="connsiteY2" fmla="*/ 352407 h 352407"/>
              <a:gd name="connsiteX3" fmla="*/ 14579 w 3428280"/>
              <a:gd name="connsiteY3" fmla="*/ 138581 h 352407"/>
              <a:gd name="connsiteX4" fmla="*/ 0 w 3428280"/>
              <a:gd name="connsiteY4" fmla="*/ 0 h 352407"/>
              <a:gd name="connsiteX0" fmla="*/ 0 w 3428280"/>
              <a:gd name="connsiteY0" fmla="*/ 0 h 352407"/>
              <a:gd name="connsiteX1" fmla="*/ 3418560 w 3428280"/>
              <a:gd name="connsiteY1" fmla="*/ 218687 h 352407"/>
              <a:gd name="connsiteX2" fmla="*/ 3428280 w 3428280"/>
              <a:gd name="connsiteY2" fmla="*/ 352407 h 352407"/>
              <a:gd name="connsiteX3" fmla="*/ 14579 w 3428280"/>
              <a:gd name="connsiteY3" fmla="*/ 138581 h 352407"/>
              <a:gd name="connsiteX4" fmla="*/ 0 w 3428280"/>
              <a:gd name="connsiteY4" fmla="*/ 0 h 352407"/>
              <a:gd name="connsiteX0" fmla="*/ 0 w 3428280"/>
              <a:gd name="connsiteY0" fmla="*/ 0 h 352407"/>
              <a:gd name="connsiteX1" fmla="*/ 3418560 w 3428280"/>
              <a:gd name="connsiteY1" fmla="*/ 218687 h 352407"/>
              <a:gd name="connsiteX2" fmla="*/ 3428280 w 3428280"/>
              <a:gd name="connsiteY2" fmla="*/ 352407 h 352407"/>
              <a:gd name="connsiteX3" fmla="*/ 19438 w 3428280"/>
              <a:gd name="connsiteY3" fmla="*/ 177459 h 352407"/>
              <a:gd name="connsiteX4" fmla="*/ 0 w 3428280"/>
              <a:gd name="connsiteY4" fmla="*/ 0 h 3524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3428280" h="352407">
                <a:moveTo>
                  <a:pt x="0" y="0"/>
                </a:moveTo>
                <a:lnTo>
                  <a:pt x="3418560" y="218687"/>
                </a:lnTo>
                <a:cubicBezTo>
                  <a:pt x="3418560" y="266500"/>
                  <a:pt x="3428280" y="304594"/>
                  <a:pt x="3428280" y="352407"/>
                </a:cubicBezTo>
                <a:lnTo>
                  <a:pt x="19438" y="177459"/>
                </a:lnTo>
                <a:lnTo>
                  <a:pt x="0" y="0"/>
                </a:lnTo>
                <a:close/>
              </a:path>
            </a:pathLst>
          </a:custGeom>
          <a:solidFill>
            <a:schemeClr val="tx2">
              <a:lumMod val="65000"/>
              <a:lumOff val="35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SV" sz="1100"/>
          </a:p>
        </xdr:txBody>
      </xdr:sp>
      <xdr:sp macro="" textlink="">
        <xdr:nvSpPr>
          <xdr:cNvPr id="26" name="Rectángulo 25">
            <a:extLst>
              <a:ext uri="{FF2B5EF4-FFF2-40B4-BE49-F238E27FC236}">
                <a16:creationId xmlns:a16="http://schemas.microsoft.com/office/drawing/2014/main" id="{59104FF5-2D57-4FB4-9E90-04B36D155C77}"/>
              </a:ext>
            </a:extLst>
          </xdr:cNvPr>
          <xdr:cNvSpPr/>
        </xdr:nvSpPr>
        <xdr:spPr>
          <a:xfrm>
            <a:off x="15789892" y="3247024"/>
            <a:ext cx="2918807" cy="319993"/>
          </a:xfrm>
          <a:custGeom>
            <a:avLst/>
            <a:gdLst>
              <a:gd name="connsiteX0" fmla="*/ 0 w 2901237"/>
              <a:gd name="connsiteY0" fmla="*/ 0 h 335319"/>
              <a:gd name="connsiteX1" fmla="*/ 2901237 w 2901237"/>
              <a:gd name="connsiteY1" fmla="*/ 0 h 335319"/>
              <a:gd name="connsiteX2" fmla="*/ 2901237 w 2901237"/>
              <a:gd name="connsiteY2" fmla="*/ 335319 h 335319"/>
              <a:gd name="connsiteX3" fmla="*/ 0 w 2901237"/>
              <a:gd name="connsiteY3" fmla="*/ 335319 h 335319"/>
              <a:gd name="connsiteX4" fmla="*/ 0 w 2901237"/>
              <a:gd name="connsiteY4" fmla="*/ 0 h 335319"/>
              <a:gd name="connsiteX0" fmla="*/ 0 w 2901237"/>
              <a:gd name="connsiteY0" fmla="*/ 0 h 335319"/>
              <a:gd name="connsiteX1" fmla="*/ 2872079 w 2901237"/>
              <a:gd name="connsiteY1" fmla="*/ 160370 h 335319"/>
              <a:gd name="connsiteX2" fmla="*/ 2901237 w 2901237"/>
              <a:gd name="connsiteY2" fmla="*/ 335319 h 335319"/>
              <a:gd name="connsiteX3" fmla="*/ 0 w 2901237"/>
              <a:gd name="connsiteY3" fmla="*/ 335319 h 335319"/>
              <a:gd name="connsiteX4" fmla="*/ 0 w 2901237"/>
              <a:gd name="connsiteY4" fmla="*/ 0 h 335319"/>
              <a:gd name="connsiteX0" fmla="*/ 0 w 2886658"/>
              <a:gd name="connsiteY0" fmla="*/ 0 h 335319"/>
              <a:gd name="connsiteX1" fmla="*/ 2872079 w 2886658"/>
              <a:gd name="connsiteY1" fmla="*/ 160370 h 335319"/>
              <a:gd name="connsiteX2" fmla="*/ 2886658 w 2886658"/>
              <a:gd name="connsiteY2" fmla="*/ 335319 h 335319"/>
              <a:gd name="connsiteX3" fmla="*/ 0 w 2886658"/>
              <a:gd name="connsiteY3" fmla="*/ 335319 h 335319"/>
              <a:gd name="connsiteX4" fmla="*/ 0 w 2886658"/>
              <a:gd name="connsiteY4" fmla="*/ 0 h 335319"/>
              <a:gd name="connsiteX0" fmla="*/ 0 w 2886658"/>
              <a:gd name="connsiteY0" fmla="*/ 0 h 335319"/>
              <a:gd name="connsiteX1" fmla="*/ 2886658 w 2886658"/>
              <a:gd name="connsiteY1" fmla="*/ 170089 h 335319"/>
              <a:gd name="connsiteX2" fmla="*/ 2886658 w 2886658"/>
              <a:gd name="connsiteY2" fmla="*/ 335319 h 335319"/>
              <a:gd name="connsiteX3" fmla="*/ 0 w 2886658"/>
              <a:gd name="connsiteY3" fmla="*/ 335319 h 335319"/>
              <a:gd name="connsiteX4" fmla="*/ 0 w 2886658"/>
              <a:gd name="connsiteY4" fmla="*/ 0 h 335319"/>
              <a:gd name="connsiteX0" fmla="*/ 0 w 2886658"/>
              <a:gd name="connsiteY0" fmla="*/ 0 h 335319"/>
              <a:gd name="connsiteX1" fmla="*/ 2886658 w 2886658"/>
              <a:gd name="connsiteY1" fmla="*/ 155510 h 335319"/>
              <a:gd name="connsiteX2" fmla="*/ 2886658 w 2886658"/>
              <a:gd name="connsiteY2" fmla="*/ 335319 h 335319"/>
              <a:gd name="connsiteX3" fmla="*/ 0 w 2886658"/>
              <a:gd name="connsiteY3" fmla="*/ 335319 h 335319"/>
              <a:gd name="connsiteX4" fmla="*/ 0 w 2886658"/>
              <a:gd name="connsiteY4" fmla="*/ 0 h 335319"/>
              <a:gd name="connsiteX0" fmla="*/ 0 w 2886658"/>
              <a:gd name="connsiteY0" fmla="*/ 0 h 335319"/>
              <a:gd name="connsiteX1" fmla="*/ 2886658 w 2886658"/>
              <a:gd name="connsiteY1" fmla="*/ 155510 h 335319"/>
              <a:gd name="connsiteX2" fmla="*/ 2886658 w 2886658"/>
              <a:gd name="connsiteY2" fmla="*/ 335319 h 335319"/>
              <a:gd name="connsiteX3" fmla="*/ 0 w 2886658"/>
              <a:gd name="connsiteY3" fmla="*/ 301301 h 335319"/>
              <a:gd name="connsiteX4" fmla="*/ 0 w 2886658"/>
              <a:gd name="connsiteY4" fmla="*/ 0 h 335319"/>
              <a:gd name="connsiteX0" fmla="*/ 9719 w 2896377"/>
              <a:gd name="connsiteY0" fmla="*/ 0 h 335319"/>
              <a:gd name="connsiteX1" fmla="*/ 2896377 w 2896377"/>
              <a:gd name="connsiteY1" fmla="*/ 155510 h 335319"/>
              <a:gd name="connsiteX2" fmla="*/ 2896377 w 2896377"/>
              <a:gd name="connsiteY2" fmla="*/ 335319 h 335319"/>
              <a:gd name="connsiteX3" fmla="*/ 0 w 2896377"/>
              <a:gd name="connsiteY3" fmla="*/ 208967 h 335319"/>
              <a:gd name="connsiteX4" fmla="*/ 9719 w 2896377"/>
              <a:gd name="connsiteY4" fmla="*/ 0 h 335319"/>
              <a:gd name="connsiteX0" fmla="*/ 9719 w 2896377"/>
              <a:gd name="connsiteY0" fmla="*/ 0 h 335319"/>
              <a:gd name="connsiteX1" fmla="*/ 2896377 w 2896377"/>
              <a:gd name="connsiteY1" fmla="*/ 155510 h 335319"/>
              <a:gd name="connsiteX2" fmla="*/ 2896377 w 2896377"/>
              <a:gd name="connsiteY2" fmla="*/ 335319 h 335319"/>
              <a:gd name="connsiteX3" fmla="*/ 0 w 2896377"/>
              <a:gd name="connsiteY3" fmla="*/ 160370 h 335319"/>
              <a:gd name="connsiteX4" fmla="*/ 9719 w 2896377"/>
              <a:gd name="connsiteY4" fmla="*/ 0 h 335319"/>
              <a:gd name="connsiteX0" fmla="*/ 0 w 2915816"/>
              <a:gd name="connsiteY0" fmla="*/ 0 h 320740"/>
              <a:gd name="connsiteX1" fmla="*/ 2915816 w 2915816"/>
              <a:gd name="connsiteY1" fmla="*/ 140931 h 320740"/>
              <a:gd name="connsiteX2" fmla="*/ 2915816 w 2915816"/>
              <a:gd name="connsiteY2" fmla="*/ 320740 h 320740"/>
              <a:gd name="connsiteX3" fmla="*/ 19439 w 2915816"/>
              <a:gd name="connsiteY3" fmla="*/ 145791 h 320740"/>
              <a:gd name="connsiteX4" fmla="*/ 0 w 2915816"/>
              <a:gd name="connsiteY4" fmla="*/ 0 h 3207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15816" h="320740">
                <a:moveTo>
                  <a:pt x="0" y="0"/>
                </a:moveTo>
                <a:lnTo>
                  <a:pt x="2915816" y="140931"/>
                </a:lnTo>
                <a:lnTo>
                  <a:pt x="2915816" y="320740"/>
                </a:lnTo>
                <a:lnTo>
                  <a:pt x="19439" y="145791"/>
                </a:lnTo>
                <a:lnTo>
                  <a:pt x="0" y="0"/>
                </a:lnTo>
                <a:close/>
              </a:path>
            </a:pathLst>
          </a:custGeom>
          <a:solidFill>
            <a:schemeClr val="tx2">
              <a:lumMod val="85000"/>
              <a:lumOff val="15000"/>
            </a:schemeClr>
          </a:solidFill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SV" sz="1100"/>
          </a:p>
        </xdr:txBody>
      </xdr:sp>
    </xdr:grpSp>
    <xdr:clientData/>
  </xdr:twoCellAnchor>
  <xdr:twoCellAnchor>
    <xdr:from>
      <xdr:col>9</xdr:col>
      <xdr:colOff>732570</xdr:colOff>
      <xdr:row>30</xdr:row>
      <xdr:rowOff>197240</xdr:rowOff>
    </xdr:from>
    <xdr:to>
      <xdr:col>9</xdr:col>
      <xdr:colOff>1107070</xdr:colOff>
      <xdr:row>30</xdr:row>
      <xdr:rowOff>440406</xdr:rowOff>
    </xdr:to>
    <xdr:sp macro="" textlink="">
      <xdr:nvSpPr>
        <xdr:cNvPr id="27" name="Rectángulo 8">
          <a:extLst>
            <a:ext uri="{FF2B5EF4-FFF2-40B4-BE49-F238E27FC236}">
              <a16:creationId xmlns:a16="http://schemas.microsoft.com/office/drawing/2014/main" id="{DD9BAFDE-0568-4A8A-80EF-F2AB3E2983ED}"/>
            </a:ext>
          </a:extLst>
        </xdr:cNvPr>
        <xdr:cNvSpPr/>
      </xdr:nvSpPr>
      <xdr:spPr>
        <a:xfrm rot="385259">
          <a:off x="15710633" y="7704131"/>
          <a:ext cx="374500" cy="243166"/>
        </a:xfrm>
        <a:custGeom>
          <a:avLst/>
          <a:gdLst>
            <a:gd name="connsiteX0" fmla="*/ 0 w 914400"/>
            <a:gd name="connsiteY0" fmla="*/ 0 h 914400"/>
            <a:gd name="connsiteX1" fmla="*/ 914400 w 914400"/>
            <a:gd name="connsiteY1" fmla="*/ 0 h 914400"/>
            <a:gd name="connsiteX2" fmla="*/ 914400 w 914400"/>
            <a:gd name="connsiteY2" fmla="*/ 914400 h 914400"/>
            <a:gd name="connsiteX3" fmla="*/ 0 w 914400"/>
            <a:gd name="connsiteY3" fmla="*/ 914400 h 914400"/>
            <a:gd name="connsiteX4" fmla="*/ 0 w 914400"/>
            <a:gd name="connsiteY4" fmla="*/ 0 h 914400"/>
            <a:gd name="connsiteX0" fmla="*/ 0 w 932372"/>
            <a:gd name="connsiteY0" fmla="*/ 107831 h 914400"/>
            <a:gd name="connsiteX1" fmla="*/ 932372 w 932372"/>
            <a:gd name="connsiteY1" fmla="*/ 0 h 914400"/>
            <a:gd name="connsiteX2" fmla="*/ 932372 w 932372"/>
            <a:gd name="connsiteY2" fmla="*/ 914400 h 914400"/>
            <a:gd name="connsiteX3" fmla="*/ 17972 w 932372"/>
            <a:gd name="connsiteY3" fmla="*/ 914400 h 914400"/>
            <a:gd name="connsiteX4" fmla="*/ 0 w 932372"/>
            <a:gd name="connsiteY4" fmla="*/ 107831 h 914400"/>
            <a:gd name="connsiteX0" fmla="*/ 0 w 932372"/>
            <a:gd name="connsiteY0" fmla="*/ 89860 h 896429"/>
            <a:gd name="connsiteX1" fmla="*/ 276405 w 932372"/>
            <a:gd name="connsiteY1" fmla="*/ 0 h 896429"/>
            <a:gd name="connsiteX2" fmla="*/ 932372 w 932372"/>
            <a:gd name="connsiteY2" fmla="*/ 896429 h 896429"/>
            <a:gd name="connsiteX3" fmla="*/ 17972 w 932372"/>
            <a:gd name="connsiteY3" fmla="*/ 896429 h 896429"/>
            <a:gd name="connsiteX4" fmla="*/ 0 w 932372"/>
            <a:gd name="connsiteY4" fmla="*/ 89860 h 896429"/>
            <a:gd name="connsiteX0" fmla="*/ 0 w 465107"/>
            <a:gd name="connsiteY0" fmla="*/ 89860 h 896429"/>
            <a:gd name="connsiteX1" fmla="*/ 276405 w 465107"/>
            <a:gd name="connsiteY1" fmla="*/ 0 h 896429"/>
            <a:gd name="connsiteX2" fmla="*/ 465107 w 465107"/>
            <a:gd name="connsiteY2" fmla="*/ 186547 h 896429"/>
            <a:gd name="connsiteX3" fmla="*/ 17972 w 465107"/>
            <a:gd name="connsiteY3" fmla="*/ 896429 h 896429"/>
            <a:gd name="connsiteX4" fmla="*/ 0 w 465107"/>
            <a:gd name="connsiteY4" fmla="*/ 89860 h 896429"/>
            <a:gd name="connsiteX0" fmla="*/ 0 w 465107"/>
            <a:gd name="connsiteY0" fmla="*/ 89860 h 384236"/>
            <a:gd name="connsiteX1" fmla="*/ 276405 w 465107"/>
            <a:gd name="connsiteY1" fmla="*/ 0 h 384236"/>
            <a:gd name="connsiteX2" fmla="*/ 465107 w 465107"/>
            <a:gd name="connsiteY2" fmla="*/ 186547 h 384236"/>
            <a:gd name="connsiteX3" fmla="*/ 161746 w 465107"/>
            <a:gd name="connsiteY3" fmla="*/ 384236 h 384236"/>
            <a:gd name="connsiteX4" fmla="*/ 0 w 465107"/>
            <a:gd name="connsiteY4" fmla="*/ 89860 h 384236"/>
            <a:gd name="connsiteX0" fmla="*/ 0 w 465107"/>
            <a:gd name="connsiteY0" fmla="*/ 17973 h 312349"/>
            <a:gd name="connsiteX1" fmla="*/ 321335 w 465107"/>
            <a:gd name="connsiteY1" fmla="*/ 0 h 312349"/>
            <a:gd name="connsiteX2" fmla="*/ 465107 w 465107"/>
            <a:gd name="connsiteY2" fmla="*/ 114660 h 312349"/>
            <a:gd name="connsiteX3" fmla="*/ 161746 w 465107"/>
            <a:gd name="connsiteY3" fmla="*/ 312349 h 312349"/>
            <a:gd name="connsiteX4" fmla="*/ 0 w 465107"/>
            <a:gd name="connsiteY4" fmla="*/ 17973 h 312349"/>
            <a:gd name="connsiteX0" fmla="*/ 0 w 420178"/>
            <a:gd name="connsiteY0" fmla="*/ 71888 h 312349"/>
            <a:gd name="connsiteX1" fmla="*/ 276406 w 420178"/>
            <a:gd name="connsiteY1" fmla="*/ 0 h 312349"/>
            <a:gd name="connsiteX2" fmla="*/ 420178 w 420178"/>
            <a:gd name="connsiteY2" fmla="*/ 114660 h 312349"/>
            <a:gd name="connsiteX3" fmla="*/ 116817 w 420178"/>
            <a:gd name="connsiteY3" fmla="*/ 312349 h 312349"/>
            <a:gd name="connsiteX4" fmla="*/ 0 w 420178"/>
            <a:gd name="connsiteY4" fmla="*/ 71888 h 312349"/>
            <a:gd name="connsiteX0" fmla="*/ 0 w 420178"/>
            <a:gd name="connsiteY0" fmla="*/ 71888 h 240463"/>
            <a:gd name="connsiteX1" fmla="*/ 276406 w 420178"/>
            <a:gd name="connsiteY1" fmla="*/ 0 h 240463"/>
            <a:gd name="connsiteX2" fmla="*/ 420178 w 420178"/>
            <a:gd name="connsiteY2" fmla="*/ 114660 h 240463"/>
            <a:gd name="connsiteX3" fmla="*/ 197689 w 420178"/>
            <a:gd name="connsiteY3" fmla="*/ 240463 h 240463"/>
            <a:gd name="connsiteX4" fmla="*/ 0 w 420178"/>
            <a:gd name="connsiteY4" fmla="*/ 71888 h 240463"/>
            <a:gd name="connsiteX0" fmla="*/ 0 w 375248"/>
            <a:gd name="connsiteY0" fmla="*/ 116818 h 240463"/>
            <a:gd name="connsiteX1" fmla="*/ 231476 w 375248"/>
            <a:gd name="connsiteY1" fmla="*/ 0 h 240463"/>
            <a:gd name="connsiteX2" fmla="*/ 375248 w 375248"/>
            <a:gd name="connsiteY2" fmla="*/ 114660 h 240463"/>
            <a:gd name="connsiteX3" fmla="*/ 152759 w 375248"/>
            <a:gd name="connsiteY3" fmla="*/ 240463 h 240463"/>
            <a:gd name="connsiteX4" fmla="*/ 0 w 375248"/>
            <a:gd name="connsiteY4" fmla="*/ 116818 h 2404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75248" h="240463">
              <a:moveTo>
                <a:pt x="0" y="116818"/>
              </a:moveTo>
              <a:lnTo>
                <a:pt x="231476" y="0"/>
              </a:lnTo>
              <a:lnTo>
                <a:pt x="375248" y="114660"/>
              </a:lnTo>
              <a:lnTo>
                <a:pt x="152759" y="240463"/>
              </a:lnTo>
              <a:lnTo>
                <a:pt x="0" y="116818"/>
              </a:lnTo>
              <a:close/>
            </a:path>
          </a:pathLst>
        </a:custGeom>
        <a:solidFill>
          <a:schemeClr val="tx2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SV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EA2B-E330-44FF-BD98-0FEFC488AE5A}">
  <dimension ref="A1:O1016"/>
  <sheetViews>
    <sheetView tabSelected="1" zoomScale="91" zoomScaleNormal="91" workbookViewId="0">
      <selection activeCell="G4" sqref="G4:I6"/>
    </sheetView>
  </sheetViews>
  <sheetFormatPr baseColWidth="10" defaultColWidth="11.21875" defaultRowHeight="15" customHeight="1" x14ac:dyDescent="0.2"/>
  <cols>
    <col min="1" max="1" width="49.77734375" style="65" customWidth="1"/>
    <col min="2" max="2" width="33" style="65" customWidth="1"/>
    <col min="3" max="6" width="11.21875" style="65" customWidth="1"/>
    <col min="7" max="7" width="14" style="65" customWidth="1"/>
    <col min="8" max="8" width="15.109375" style="65" customWidth="1"/>
    <col min="9" max="9" width="17.77734375" style="65" customWidth="1"/>
    <col min="10" max="10" width="21.44140625" style="65" customWidth="1"/>
    <col min="11" max="11" width="21.88671875" style="65" customWidth="1"/>
    <col min="12" max="16384" width="11.21875" style="65"/>
  </cols>
  <sheetData>
    <row r="1" spans="1:15" ht="36.75" customHeight="1" x14ac:dyDescent="0.25">
      <c r="A1" s="90" t="s">
        <v>39</v>
      </c>
      <c r="B1" s="91"/>
      <c r="C1" s="91"/>
      <c r="D1" s="91"/>
      <c r="E1" s="91"/>
      <c r="F1" s="91"/>
      <c r="G1" s="91"/>
      <c r="H1" s="91"/>
      <c r="I1" s="91"/>
      <c r="J1" s="92"/>
      <c r="K1" s="1"/>
      <c r="L1" s="2"/>
    </row>
    <row r="2" spans="1:15" ht="15.75" customHeight="1" x14ac:dyDescent="0.25">
      <c r="A2" s="2" t="s">
        <v>31</v>
      </c>
      <c r="B2" s="2"/>
      <c r="C2" s="68"/>
      <c r="D2" s="72"/>
      <c r="E2" s="73"/>
      <c r="F2" s="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70"/>
      <c r="D3" s="71"/>
      <c r="E3" s="73"/>
      <c r="F3" s="2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1446.345</v>
      </c>
      <c r="B4" s="47"/>
      <c r="C4" s="69"/>
      <c r="D4" s="72"/>
      <c r="E4" s="73"/>
      <c r="F4" s="2"/>
      <c r="G4" s="93" t="s">
        <v>1</v>
      </c>
      <c r="H4" s="94"/>
      <c r="I4" s="95"/>
      <c r="J4" s="93" t="s">
        <v>2</v>
      </c>
      <c r="K4" s="95"/>
      <c r="L4" s="2"/>
      <c r="M4" s="2"/>
      <c r="N4" s="2"/>
      <c r="O4" s="2"/>
    </row>
    <row r="5" spans="1:15" ht="15.75" customHeight="1" x14ac:dyDescent="0.25">
      <c r="A5" s="5" t="s">
        <v>30</v>
      </c>
      <c r="B5" s="47"/>
      <c r="C5" s="68"/>
      <c r="D5" s="72"/>
      <c r="E5" s="73"/>
      <c r="F5" s="2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47"/>
      <c r="C6" s="68"/>
      <c r="D6" s="74"/>
      <c r="E6" s="75"/>
      <c r="F6" s="12"/>
      <c r="G6" s="13">
        <f>H63</f>
        <v>964.23</v>
      </c>
      <c r="H6" s="14">
        <f>G6*1.5</f>
        <v>1446.345</v>
      </c>
      <c r="I6" s="15">
        <f>H6-G6</f>
        <v>482.11500000000001</v>
      </c>
      <c r="J6" s="13">
        <f>ABS(I63)</f>
        <v>0</v>
      </c>
      <c r="K6" s="15">
        <f>H6-ABS(J6)</f>
        <v>1446.345</v>
      </c>
      <c r="L6" s="2"/>
      <c r="M6" s="2"/>
      <c r="N6" s="2"/>
      <c r="O6" s="2"/>
    </row>
    <row r="7" spans="1:15" ht="15.75" customHeight="1" x14ac:dyDescent="0.25">
      <c r="A7" s="2"/>
      <c r="B7" s="66"/>
      <c r="C7" s="68"/>
      <c r="D7" s="72"/>
      <c r="E7" s="73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16"/>
      <c r="B8" s="66"/>
      <c r="C8" s="67"/>
      <c r="D8" s="2"/>
      <c r="E8" s="2"/>
      <c r="F8" s="2"/>
      <c r="G8" s="2"/>
      <c r="H8" s="2"/>
      <c r="I8" s="2"/>
      <c r="J8" s="2"/>
      <c r="L8" s="2"/>
      <c r="M8" s="2"/>
      <c r="N8" s="2"/>
      <c r="O8" s="2"/>
    </row>
    <row r="9" spans="1:15" ht="15.75" customHeight="1" x14ac:dyDescent="0.25">
      <c r="A9" s="2"/>
      <c r="B9" s="2"/>
      <c r="C9" s="96" t="s">
        <v>8</v>
      </c>
      <c r="D9" s="97"/>
      <c r="E9" s="97"/>
      <c r="F9" s="97"/>
      <c r="G9" s="98"/>
      <c r="H9" s="17" t="s">
        <v>9</v>
      </c>
      <c r="I9" s="17" t="s">
        <v>10</v>
      </c>
      <c r="J9" s="17" t="s">
        <v>11</v>
      </c>
      <c r="K9" s="2"/>
      <c r="L9" s="2"/>
      <c r="M9" s="2"/>
      <c r="N9" s="2"/>
      <c r="O9" s="2"/>
    </row>
    <row r="10" spans="1:15" ht="37.5" customHeight="1" x14ac:dyDescent="0.25">
      <c r="A10" s="18" t="s">
        <v>12</v>
      </c>
      <c r="B10" s="19"/>
      <c r="C10" s="20" t="s">
        <v>13</v>
      </c>
      <c r="D10" s="20" t="s">
        <v>14</v>
      </c>
      <c r="E10" s="21" t="s">
        <v>15</v>
      </c>
      <c r="F10" s="21" t="s">
        <v>16</v>
      </c>
      <c r="G10" s="21"/>
      <c r="H10" s="21"/>
      <c r="I10" s="21"/>
      <c r="J10" s="21"/>
      <c r="K10" s="22"/>
      <c r="L10" s="2"/>
      <c r="M10" s="2"/>
      <c r="N10" s="2"/>
      <c r="O10" s="2"/>
    </row>
    <row r="11" spans="1:15" ht="15.75" customHeight="1" x14ac:dyDescent="0.25">
      <c r="A11" s="23" t="s">
        <v>38</v>
      </c>
      <c r="B11" s="23"/>
      <c r="C11" s="23"/>
      <c r="D11" s="23"/>
      <c r="E11" s="23"/>
      <c r="F11" s="23"/>
      <c r="G11" s="23"/>
      <c r="H11" s="1"/>
      <c r="I11" s="1"/>
      <c r="J11" s="1"/>
      <c r="K11" s="99"/>
      <c r="L11" s="2"/>
      <c r="M11" s="2"/>
      <c r="N11" s="2"/>
      <c r="O11" s="2"/>
    </row>
    <row r="12" spans="1:15" ht="15.75" customHeight="1" x14ac:dyDescent="0.25">
      <c r="A12" s="1" t="s">
        <v>49</v>
      </c>
      <c r="B12" s="1"/>
      <c r="C12" s="24"/>
      <c r="D12" s="25">
        <v>25</v>
      </c>
      <c r="E12" s="26"/>
      <c r="F12" s="26"/>
      <c r="G12" s="25"/>
      <c r="H12" s="27">
        <f t="shared" ref="H12:H14" si="0">C12*D12*E12</f>
        <v>0</v>
      </c>
      <c r="I12" s="27"/>
      <c r="J12" s="28">
        <f>I12-H12</f>
        <v>0</v>
      </c>
      <c r="K12" s="100"/>
      <c r="L12" s="2"/>
      <c r="M12" s="2"/>
      <c r="N12" s="2"/>
      <c r="O12" s="2"/>
    </row>
    <row r="13" spans="1:15" ht="15.75" customHeight="1" x14ac:dyDescent="0.25">
      <c r="A13" s="1" t="s">
        <v>17</v>
      </c>
      <c r="B13" s="1"/>
      <c r="C13" s="29">
        <v>1</v>
      </c>
      <c r="D13" s="25">
        <v>15</v>
      </c>
      <c r="E13" s="29">
        <v>5</v>
      </c>
      <c r="F13" s="26"/>
      <c r="G13" s="25"/>
      <c r="H13" s="27">
        <f t="shared" si="0"/>
        <v>75</v>
      </c>
      <c r="I13" s="27"/>
      <c r="J13" s="28"/>
      <c r="K13" s="100"/>
      <c r="L13" s="2"/>
      <c r="M13" s="2"/>
      <c r="N13" s="2"/>
      <c r="O13" s="2"/>
    </row>
    <row r="14" spans="1:15" ht="15.75" customHeight="1" x14ac:dyDescent="0.25">
      <c r="A14" s="1" t="s">
        <v>18</v>
      </c>
      <c r="B14" s="1"/>
      <c r="C14" s="29">
        <v>2</v>
      </c>
      <c r="D14" s="25">
        <v>13</v>
      </c>
      <c r="E14" s="29">
        <v>5</v>
      </c>
      <c r="F14" s="26"/>
      <c r="G14" s="25"/>
      <c r="H14" s="27">
        <f t="shared" si="0"/>
        <v>130</v>
      </c>
      <c r="I14" s="27"/>
      <c r="J14" s="28">
        <f>I14-H14</f>
        <v>-130</v>
      </c>
      <c r="K14" s="100"/>
      <c r="L14" s="2"/>
      <c r="M14" s="2"/>
      <c r="N14" s="2"/>
      <c r="O14" s="2"/>
    </row>
    <row r="15" spans="1:15" ht="15.75" customHeight="1" x14ac:dyDescent="0.25">
      <c r="A15" s="1" t="s">
        <v>19</v>
      </c>
      <c r="B15" s="1"/>
      <c r="C15" s="24"/>
      <c r="D15" s="25">
        <v>2.29</v>
      </c>
      <c r="E15" s="26"/>
      <c r="F15" s="26"/>
      <c r="G15" s="25"/>
      <c r="H15" s="27">
        <f t="shared" ref="H15:H17" si="1">C15*D15*E15*F15</f>
        <v>0</v>
      </c>
      <c r="I15" s="27"/>
      <c r="J15" s="28"/>
      <c r="K15" s="100"/>
      <c r="L15" s="2"/>
      <c r="M15" s="2"/>
      <c r="N15" s="2"/>
      <c r="O15" s="2"/>
    </row>
    <row r="16" spans="1:15" ht="15" customHeight="1" x14ac:dyDescent="0.25">
      <c r="A16" s="30" t="s">
        <v>20</v>
      </c>
      <c r="B16" s="1"/>
      <c r="C16" s="29">
        <v>1</v>
      </c>
      <c r="D16" s="25">
        <v>1.88</v>
      </c>
      <c r="E16" s="29">
        <v>5</v>
      </c>
      <c r="F16" s="29">
        <v>3</v>
      </c>
      <c r="G16" s="25"/>
      <c r="H16" s="27">
        <f t="shared" si="1"/>
        <v>28.199999999999996</v>
      </c>
      <c r="I16" s="27"/>
      <c r="J16" s="28">
        <f t="shared" ref="J16:J17" si="2">I16-H16</f>
        <v>-28.199999999999996</v>
      </c>
      <c r="K16" s="100"/>
      <c r="L16" s="2"/>
      <c r="M16" s="2"/>
      <c r="N16" s="2"/>
      <c r="O16" s="2"/>
    </row>
    <row r="17" spans="1:15" ht="15.75" customHeight="1" x14ac:dyDescent="0.25">
      <c r="A17" s="30" t="s">
        <v>21</v>
      </c>
      <c r="B17" s="1"/>
      <c r="C17" s="29">
        <v>2</v>
      </c>
      <c r="D17" s="25">
        <v>1.63</v>
      </c>
      <c r="E17" s="29">
        <v>5</v>
      </c>
      <c r="F17" s="29">
        <v>3</v>
      </c>
      <c r="G17" s="25"/>
      <c r="H17" s="27">
        <f t="shared" si="1"/>
        <v>48.899999999999991</v>
      </c>
      <c r="I17" s="27"/>
      <c r="J17" s="28">
        <f t="shared" si="2"/>
        <v>-48.899999999999991</v>
      </c>
      <c r="K17" s="100"/>
      <c r="L17" s="2"/>
      <c r="M17" s="2"/>
      <c r="N17" s="2"/>
      <c r="O17" s="2"/>
    </row>
    <row r="18" spans="1:15" ht="15.75" customHeight="1" x14ac:dyDescent="0.25">
      <c r="A18" s="30" t="s">
        <v>50</v>
      </c>
      <c r="B18" s="1"/>
      <c r="C18" s="26">
        <v>3</v>
      </c>
      <c r="D18" s="25">
        <v>2.5</v>
      </c>
      <c r="E18" s="26">
        <v>5</v>
      </c>
      <c r="F18" s="26"/>
      <c r="G18" s="25"/>
      <c r="H18" s="27">
        <f t="shared" ref="H18:H20" si="3">C18*D18*E18</f>
        <v>37.5</v>
      </c>
      <c r="I18" s="27"/>
      <c r="J18" s="28"/>
      <c r="K18" s="100"/>
      <c r="L18" s="2"/>
      <c r="M18" s="2"/>
      <c r="N18" s="2"/>
      <c r="O18" s="2"/>
    </row>
    <row r="19" spans="1:15" ht="15.75" customHeight="1" x14ac:dyDescent="0.25">
      <c r="A19" s="1"/>
      <c r="B19" s="1"/>
      <c r="C19" s="26"/>
      <c r="D19" s="25"/>
      <c r="E19" s="26"/>
      <c r="F19" s="26"/>
      <c r="G19" s="25"/>
      <c r="H19" s="27">
        <f t="shared" si="3"/>
        <v>0</v>
      </c>
      <c r="I19" s="27"/>
      <c r="J19" s="28">
        <f t="shared" ref="J19:J20" si="4">I19-H19</f>
        <v>0</v>
      </c>
      <c r="K19" s="100"/>
      <c r="L19" s="2"/>
      <c r="M19" s="2"/>
      <c r="N19" s="2"/>
      <c r="O19" s="2"/>
    </row>
    <row r="20" spans="1:15" ht="15.75" customHeight="1" x14ac:dyDescent="0.25">
      <c r="A20" s="1"/>
      <c r="B20" s="1"/>
      <c r="C20" s="26"/>
      <c r="D20" s="25"/>
      <c r="E20" s="26"/>
      <c r="F20" s="26"/>
      <c r="G20" s="25"/>
      <c r="H20" s="27">
        <f t="shared" si="3"/>
        <v>0</v>
      </c>
      <c r="I20" s="27"/>
      <c r="J20" s="28">
        <f t="shared" si="4"/>
        <v>0</v>
      </c>
      <c r="K20" s="100"/>
      <c r="L20" s="2"/>
      <c r="M20" s="2"/>
      <c r="N20" s="2"/>
      <c r="O20" s="2"/>
    </row>
    <row r="21" spans="1:15" ht="15.75" customHeight="1" x14ac:dyDescent="0.25">
      <c r="A21" s="1"/>
      <c r="B21" s="1"/>
      <c r="C21" s="1"/>
      <c r="D21" s="1"/>
      <c r="E21" s="1"/>
      <c r="F21" s="1"/>
      <c r="G21" s="1"/>
      <c r="H21" s="31">
        <f>SUM(H12:H20)</f>
        <v>319.59999999999997</v>
      </c>
      <c r="I21" s="31">
        <f>SUM(I12:I20)</f>
        <v>0</v>
      </c>
      <c r="J21" s="28"/>
      <c r="K21" s="100"/>
      <c r="L21" s="2"/>
      <c r="M21" s="2"/>
      <c r="N21" s="2"/>
      <c r="O21" s="2"/>
    </row>
    <row r="22" spans="1:15" ht="15.75" customHeight="1" x14ac:dyDescent="0.25">
      <c r="A22" s="23" t="s">
        <v>22</v>
      </c>
      <c r="B22" s="23"/>
      <c r="C22" s="32" t="s">
        <v>23</v>
      </c>
      <c r="D22" s="33" t="s">
        <v>24</v>
      </c>
      <c r="E22" s="33"/>
      <c r="F22" s="23"/>
      <c r="G22" s="23"/>
      <c r="H22" s="28"/>
      <c r="I22" s="28"/>
      <c r="J22" s="28"/>
      <c r="K22" s="101"/>
      <c r="L22" s="2"/>
      <c r="M22" s="2"/>
      <c r="N22" s="2"/>
      <c r="O22" s="2"/>
    </row>
    <row r="23" spans="1:15" ht="33" customHeight="1" x14ac:dyDescent="0.25">
      <c r="A23" s="37" t="s">
        <v>34</v>
      </c>
      <c r="B23" s="56"/>
      <c r="C23" s="34">
        <v>2</v>
      </c>
      <c r="D23" s="35">
        <v>1.55</v>
      </c>
      <c r="E23" s="25"/>
      <c r="F23" s="25"/>
      <c r="G23" s="25"/>
      <c r="H23" s="27">
        <f>C23*D23</f>
        <v>3.1</v>
      </c>
      <c r="I23" s="27"/>
      <c r="J23" s="28">
        <f>I23-H23</f>
        <v>-3.1</v>
      </c>
      <c r="K23" s="36"/>
      <c r="L23" s="2"/>
      <c r="M23" s="2"/>
      <c r="N23" s="2"/>
      <c r="O23" s="2"/>
    </row>
    <row r="24" spans="1:15" s="78" customFormat="1" ht="33" customHeight="1" x14ac:dyDescent="0.25">
      <c r="A24" s="37" t="s">
        <v>40</v>
      </c>
      <c r="B24" s="55"/>
      <c r="C24" s="34">
        <v>3</v>
      </c>
      <c r="D24" s="35">
        <v>3.1</v>
      </c>
      <c r="E24" s="25"/>
      <c r="F24" s="25"/>
      <c r="G24" s="25"/>
      <c r="H24" s="27">
        <f t="shared" ref="H24:H34" si="5">C24*D24</f>
        <v>9.3000000000000007</v>
      </c>
      <c r="I24" s="27"/>
      <c r="J24" s="50"/>
      <c r="K24" s="51"/>
      <c r="L24" s="52"/>
      <c r="M24" s="52"/>
      <c r="N24" s="52"/>
      <c r="O24" s="52"/>
    </row>
    <row r="25" spans="1:15" ht="15.75" customHeight="1" x14ac:dyDescent="0.25">
      <c r="A25" s="76" t="s">
        <v>35</v>
      </c>
      <c r="B25" s="55"/>
      <c r="C25" s="34">
        <v>22</v>
      </c>
      <c r="D25" s="35">
        <v>1.1499999999999999</v>
      </c>
      <c r="E25" s="25"/>
      <c r="F25" s="25"/>
      <c r="G25" s="25"/>
      <c r="H25" s="27">
        <f t="shared" si="5"/>
        <v>25.299999999999997</v>
      </c>
      <c r="I25" s="27"/>
      <c r="J25" s="50"/>
      <c r="K25" s="51"/>
      <c r="L25" s="52"/>
      <c r="M25" s="52"/>
      <c r="N25" s="52"/>
      <c r="O25" s="52"/>
    </row>
    <row r="26" spans="1:15" s="78" customFormat="1" ht="15.75" customHeight="1" x14ac:dyDescent="0.25">
      <c r="A26" s="64" t="s">
        <v>33</v>
      </c>
      <c r="B26" s="63"/>
      <c r="C26" s="34">
        <v>3</v>
      </c>
      <c r="D26" s="35">
        <v>0.65</v>
      </c>
      <c r="E26" s="25"/>
      <c r="F26" s="25"/>
      <c r="G26" s="25"/>
      <c r="H26" s="27"/>
      <c r="I26" s="27"/>
      <c r="J26" s="50"/>
      <c r="K26" s="51"/>
      <c r="L26" s="52"/>
      <c r="M26" s="52"/>
      <c r="N26" s="52"/>
      <c r="O26" s="52"/>
    </row>
    <row r="27" spans="1:15" ht="15.75" customHeight="1" x14ac:dyDescent="0.25">
      <c r="A27" s="49" t="s">
        <v>41</v>
      </c>
      <c r="B27" s="57"/>
      <c r="C27" s="34">
        <v>1</v>
      </c>
      <c r="D27" s="35">
        <v>40</v>
      </c>
      <c r="E27" s="25"/>
      <c r="F27" s="25"/>
      <c r="G27" s="25"/>
      <c r="H27" s="27">
        <f t="shared" si="5"/>
        <v>40</v>
      </c>
      <c r="I27" s="27"/>
      <c r="J27" s="50"/>
      <c r="K27" s="51"/>
      <c r="L27" s="52"/>
      <c r="M27" s="52"/>
      <c r="N27" s="52"/>
      <c r="O27" s="52"/>
    </row>
    <row r="28" spans="1:15" ht="34.5" customHeight="1" x14ac:dyDescent="0.25">
      <c r="A28" s="77" t="s">
        <v>51</v>
      </c>
      <c r="B28" s="57" t="s">
        <v>52</v>
      </c>
      <c r="C28" s="34">
        <v>2</v>
      </c>
      <c r="D28" s="35">
        <v>143</v>
      </c>
      <c r="E28" s="25"/>
      <c r="F28" s="25"/>
      <c r="G28" s="25"/>
      <c r="H28" s="27">
        <f t="shared" si="5"/>
        <v>286</v>
      </c>
      <c r="I28" s="27"/>
      <c r="J28" s="50"/>
      <c r="K28" s="51"/>
      <c r="L28" s="52"/>
      <c r="M28" s="52"/>
      <c r="N28" s="52"/>
      <c r="O28" s="52"/>
    </row>
    <row r="29" spans="1:15" ht="15.75" customHeight="1" x14ac:dyDescent="0.25">
      <c r="A29" s="49" t="s">
        <v>36</v>
      </c>
      <c r="B29" s="57"/>
      <c r="C29" s="34">
        <v>1</v>
      </c>
      <c r="D29" s="35">
        <v>18.899999999999999</v>
      </c>
      <c r="E29" s="25"/>
      <c r="F29" s="25"/>
      <c r="G29" s="25"/>
      <c r="H29" s="27">
        <f t="shared" si="5"/>
        <v>18.899999999999999</v>
      </c>
      <c r="I29" s="27"/>
      <c r="J29" s="50"/>
      <c r="K29" s="51"/>
      <c r="L29" s="52"/>
      <c r="M29" s="52"/>
      <c r="N29" s="52"/>
      <c r="O29" s="52"/>
    </row>
    <row r="30" spans="1:15" ht="35.25" customHeight="1" x14ac:dyDescent="0.25">
      <c r="A30" s="77" t="s">
        <v>32</v>
      </c>
      <c r="B30" s="57"/>
      <c r="C30" s="34">
        <v>3</v>
      </c>
      <c r="D30" s="35">
        <v>5</v>
      </c>
      <c r="E30" s="25"/>
      <c r="F30" s="25"/>
      <c r="G30" s="25"/>
      <c r="H30" s="27">
        <f t="shared" si="5"/>
        <v>15</v>
      </c>
      <c r="I30" s="27"/>
      <c r="J30" s="50"/>
      <c r="K30" s="51"/>
      <c r="L30" s="52"/>
      <c r="M30" s="52"/>
      <c r="N30" s="52"/>
      <c r="O30" s="52"/>
    </row>
    <row r="31" spans="1:15" ht="36.75" customHeight="1" x14ac:dyDescent="0.25">
      <c r="A31" s="77" t="s">
        <v>37</v>
      </c>
      <c r="B31" s="57"/>
      <c r="C31" s="34">
        <v>1</v>
      </c>
      <c r="D31" s="35">
        <v>1</v>
      </c>
      <c r="E31" s="25"/>
      <c r="F31" s="25"/>
      <c r="G31" s="25"/>
      <c r="H31" s="27">
        <f t="shared" si="5"/>
        <v>1</v>
      </c>
      <c r="I31" s="27"/>
      <c r="J31" s="50"/>
      <c r="K31" s="51"/>
      <c r="L31" s="52"/>
      <c r="M31" s="52"/>
      <c r="N31" s="52"/>
      <c r="O31" s="52"/>
    </row>
    <row r="32" spans="1:15" ht="21" customHeight="1" x14ac:dyDescent="0.25">
      <c r="A32" s="49" t="s">
        <v>42</v>
      </c>
      <c r="B32" s="57"/>
      <c r="C32" s="34">
        <v>1</v>
      </c>
      <c r="D32" s="35">
        <v>18.5</v>
      </c>
      <c r="E32" s="25"/>
      <c r="F32" s="25"/>
      <c r="G32" s="25"/>
      <c r="H32" s="27">
        <f t="shared" si="5"/>
        <v>18.5</v>
      </c>
      <c r="I32" s="27"/>
      <c r="J32" s="50"/>
      <c r="K32" s="51"/>
      <c r="L32" s="52"/>
      <c r="M32" s="52"/>
      <c r="N32" s="52"/>
      <c r="O32" s="52"/>
    </row>
    <row r="33" spans="1:15" ht="27" customHeight="1" x14ac:dyDescent="0.25">
      <c r="A33" s="49" t="s">
        <v>43</v>
      </c>
      <c r="B33" s="57"/>
      <c r="C33" s="34">
        <v>1</v>
      </c>
      <c r="D33" s="35">
        <v>9.1</v>
      </c>
      <c r="E33" s="25"/>
      <c r="F33" s="25"/>
      <c r="G33" s="25"/>
      <c r="H33" s="27">
        <f t="shared" si="5"/>
        <v>9.1</v>
      </c>
      <c r="I33" s="27"/>
      <c r="J33" s="50"/>
      <c r="K33" s="51"/>
      <c r="L33" s="52"/>
      <c r="M33" s="52"/>
      <c r="N33" s="52"/>
      <c r="O33" s="52"/>
    </row>
    <row r="34" spans="1:15" ht="39.75" customHeight="1" x14ac:dyDescent="0.25">
      <c r="A34" s="77" t="s">
        <v>44</v>
      </c>
      <c r="B34" s="57"/>
      <c r="C34" s="34">
        <v>0.5</v>
      </c>
      <c r="D34" s="35">
        <v>4.0999999999999996</v>
      </c>
      <c r="E34" s="25"/>
      <c r="F34" s="25"/>
      <c r="G34" s="25"/>
      <c r="H34" s="27">
        <f t="shared" si="5"/>
        <v>2.0499999999999998</v>
      </c>
      <c r="I34" s="27"/>
      <c r="J34" s="50"/>
      <c r="K34" s="51"/>
      <c r="L34" s="52"/>
      <c r="M34" s="52"/>
      <c r="N34" s="52"/>
      <c r="O34" s="52"/>
    </row>
    <row r="35" spans="1:15" ht="49.5" customHeight="1" x14ac:dyDescent="0.25">
      <c r="A35" s="79" t="s">
        <v>45</v>
      </c>
      <c r="B35" s="57"/>
      <c r="C35" s="38">
        <v>3</v>
      </c>
      <c r="D35" s="59">
        <v>38.25</v>
      </c>
      <c r="E35" s="25"/>
      <c r="F35" s="25"/>
      <c r="G35" s="25"/>
      <c r="H35" s="58">
        <f t="shared" ref="H35:H54" si="6">C35*D35</f>
        <v>114.75</v>
      </c>
      <c r="I35" s="27"/>
      <c r="J35" s="50"/>
      <c r="K35" s="51"/>
      <c r="L35" s="52"/>
      <c r="M35" s="52"/>
      <c r="N35" s="52"/>
      <c r="O35" s="52"/>
    </row>
    <row r="36" spans="1:15" ht="33" customHeight="1" x14ac:dyDescent="0.25">
      <c r="A36" s="77" t="s">
        <v>46</v>
      </c>
      <c r="B36" s="57"/>
      <c r="C36" s="34">
        <v>2</v>
      </c>
      <c r="D36" s="35">
        <v>26.25</v>
      </c>
      <c r="E36" s="25"/>
      <c r="F36" s="25"/>
      <c r="G36" s="25"/>
      <c r="H36" s="27">
        <f t="shared" si="6"/>
        <v>52.5</v>
      </c>
      <c r="I36" s="27"/>
      <c r="J36" s="50"/>
      <c r="K36" s="51"/>
      <c r="L36" s="52"/>
      <c r="M36" s="52"/>
      <c r="N36" s="52"/>
      <c r="O36" s="52"/>
    </row>
    <row r="37" spans="1:15" ht="24" customHeight="1" x14ac:dyDescent="0.25">
      <c r="A37" s="80" t="s">
        <v>47</v>
      </c>
      <c r="B37" s="57"/>
      <c r="C37" s="38">
        <v>1</v>
      </c>
      <c r="D37" s="59">
        <v>3.05</v>
      </c>
      <c r="E37" s="25"/>
      <c r="F37" s="25"/>
      <c r="G37" s="25"/>
      <c r="H37" s="27">
        <f t="shared" si="6"/>
        <v>3.05</v>
      </c>
      <c r="I37" s="27"/>
      <c r="J37" s="50"/>
      <c r="K37" s="51"/>
      <c r="L37" s="52"/>
      <c r="M37" s="52"/>
      <c r="N37" s="52"/>
      <c r="O37" s="52"/>
    </row>
    <row r="38" spans="1:15" ht="15.75" customHeight="1" x14ac:dyDescent="0.25">
      <c r="A38" s="49" t="s">
        <v>48</v>
      </c>
      <c r="B38" s="61"/>
      <c r="C38" s="62">
        <v>1</v>
      </c>
      <c r="D38" s="35">
        <v>18</v>
      </c>
      <c r="E38" s="25"/>
      <c r="F38" s="25"/>
      <c r="G38" s="25"/>
      <c r="H38" s="27">
        <f>C38*D38</f>
        <v>18</v>
      </c>
      <c r="I38" s="27"/>
      <c r="J38" s="50"/>
      <c r="K38" s="51"/>
      <c r="L38" s="52"/>
      <c r="M38" s="52"/>
      <c r="N38" s="52"/>
      <c r="O38" s="52"/>
    </row>
    <row r="39" spans="1:15" ht="15.75" customHeight="1" x14ac:dyDescent="0.25">
      <c r="A39" s="60"/>
      <c r="B39" s="57"/>
      <c r="C39" s="62"/>
      <c r="D39" s="35"/>
      <c r="E39" s="25"/>
      <c r="F39" s="25"/>
      <c r="G39" s="25"/>
      <c r="H39" s="27">
        <f t="shared" si="6"/>
        <v>0</v>
      </c>
      <c r="I39" s="27"/>
      <c r="J39" s="50"/>
      <c r="K39" s="51"/>
      <c r="L39" s="52"/>
      <c r="M39" s="52"/>
      <c r="N39" s="52"/>
      <c r="O39" s="52"/>
    </row>
    <row r="40" spans="1:15" ht="15.75" customHeight="1" x14ac:dyDescent="0.25">
      <c r="A40" s="49"/>
      <c r="B40" s="57"/>
      <c r="C40" s="34"/>
      <c r="D40" s="35"/>
      <c r="E40" s="25"/>
      <c r="F40" s="25"/>
      <c r="G40" s="25"/>
      <c r="H40" s="27">
        <f t="shared" si="6"/>
        <v>0</v>
      </c>
      <c r="I40" s="27"/>
      <c r="J40" s="50"/>
      <c r="K40" s="51"/>
      <c r="L40" s="52"/>
      <c r="M40" s="52"/>
      <c r="N40" s="52"/>
      <c r="O40" s="52"/>
    </row>
    <row r="41" spans="1:15" ht="15.75" customHeight="1" x14ac:dyDescent="0.25">
      <c r="A41" s="49"/>
      <c r="B41" s="57"/>
      <c r="C41" s="34"/>
      <c r="D41" s="35"/>
      <c r="E41" s="25"/>
      <c r="F41" s="25"/>
      <c r="G41" s="25"/>
      <c r="H41" s="27">
        <f t="shared" si="6"/>
        <v>0</v>
      </c>
      <c r="I41" s="27"/>
      <c r="J41" s="50"/>
      <c r="K41" s="51"/>
      <c r="L41" s="52"/>
      <c r="M41" s="52"/>
      <c r="N41" s="52"/>
      <c r="O41" s="52"/>
    </row>
    <row r="42" spans="1:15" ht="15.75" customHeight="1" x14ac:dyDescent="0.25">
      <c r="A42" s="49"/>
      <c r="B42" s="57"/>
      <c r="C42" s="34"/>
      <c r="D42" s="35"/>
      <c r="E42" s="25"/>
      <c r="F42" s="25"/>
      <c r="G42" s="25"/>
      <c r="H42" s="27">
        <f t="shared" si="6"/>
        <v>0</v>
      </c>
      <c r="I42" s="27"/>
      <c r="J42" s="50"/>
      <c r="K42" s="51"/>
      <c r="L42" s="52"/>
      <c r="M42" s="52"/>
      <c r="N42" s="52"/>
      <c r="O42" s="52"/>
    </row>
    <row r="43" spans="1:15" ht="15.75" customHeight="1" x14ac:dyDescent="0.25">
      <c r="A43" s="49"/>
      <c r="B43" s="57"/>
      <c r="C43" s="34"/>
      <c r="D43" s="35"/>
      <c r="E43" s="25"/>
      <c r="F43" s="25"/>
      <c r="G43" s="25"/>
      <c r="H43" s="27">
        <f t="shared" si="6"/>
        <v>0</v>
      </c>
      <c r="I43" s="27"/>
      <c r="J43" s="50"/>
      <c r="K43" s="51"/>
      <c r="L43" s="52"/>
      <c r="M43" s="52"/>
      <c r="N43" s="52"/>
      <c r="O43" s="52"/>
    </row>
    <row r="44" spans="1:15" ht="39" customHeight="1" x14ac:dyDescent="0.25">
      <c r="A44" s="48"/>
      <c r="B44" s="54"/>
      <c r="C44" s="38"/>
      <c r="D44" s="39"/>
      <c r="E44" s="25"/>
      <c r="F44" s="25"/>
      <c r="G44" s="25"/>
      <c r="H44" s="27">
        <f>C44*D44</f>
        <v>0</v>
      </c>
      <c r="I44" s="27"/>
      <c r="J44" s="28"/>
      <c r="K44" s="36"/>
      <c r="L44" s="2"/>
      <c r="M44" s="2"/>
      <c r="N44" s="2"/>
      <c r="O44" s="2"/>
    </row>
    <row r="45" spans="1:15" ht="15.75" customHeight="1" x14ac:dyDescent="0.25">
      <c r="A45" s="37"/>
      <c r="B45" s="54"/>
      <c r="C45" s="38"/>
      <c r="D45" s="39"/>
      <c r="E45" s="25"/>
      <c r="F45" s="25"/>
      <c r="G45" s="25"/>
      <c r="H45" s="27">
        <f t="shared" si="6"/>
        <v>0</v>
      </c>
      <c r="I45" s="27"/>
      <c r="J45" s="28"/>
      <c r="K45" s="36"/>
      <c r="L45" s="2"/>
      <c r="M45" s="2"/>
      <c r="N45" s="2"/>
      <c r="O45" s="2"/>
    </row>
    <row r="46" spans="1:15" ht="15.75" customHeight="1" x14ac:dyDescent="0.25">
      <c r="A46" s="37"/>
      <c r="B46" s="54"/>
      <c r="C46" s="38"/>
      <c r="D46" s="39"/>
      <c r="E46" s="25"/>
      <c r="F46" s="25"/>
      <c r="G46" s="25"/>
      <c r="H46" s="27">
        <f t="shared" si="6"/>
        <v>0</v>
      </c>
      <c r="I46" s="27"/>
      <c r="J46" s="28"/>
      <c r="K46" s="36"/>
      <c r="L46" s="2"/>
      <c r="M46" s="2"/>
      <c r="N46" s="2"/>
      <c r="O46" s="2"/>
    </row>
    <row r="47" spans="1:15" ht="15.75" customHeight="1" x14ac:dyDescent="0.25">
      <c r="A47" s="37"/>
      <c r="B47" s="54"/>
      <c r="C47" s="38"/>
      <c r="D47" s="39"/>
      <c r="E47" s="25"/>
      <c r="F47" s="25"/>
      <c r="G47" s="25"/>
      <c r="H47" s="27">
        <f t="shared" si="6"/>
        <v>0</v>
      </c>
      <c r="I47" s="27"/>
      <c r="J47" s="28"/>
      <c r="K47" s="36"/>
      <c r="L47" s="2"/>
      <c r="M47" s="2"/>
      <c r="N47" s="2"/>
      <c r="O47" s="2"/>
    </row>
    <row r="48" spans="1:15" ht="15.75" customHeight="1" x14ac:dyDescent="0.25">
      <c r="A48" s="37"/>
      <c r="B48" s="54"/>
      <c r="C48" s="38"/>
      <c r="D48" s="39"/>
      <c r="E48" s="25"/>
      <c r="F48" s="25"/>
      <c r="G48" s="25"/>
      <c r="H48" s="27">
        <f t="shared" si="6"/>
        <v>0</v>
      </c>
      <c r="I48" s="27"/>
      <c r="J48" s="28">
        <f t="shared" ref="J48:J54" si="7">I48-H48</f>
        <v>0</v>
      </c>
      <c r="K48" s="36"/>
      <c r="L48" s="2"/>
      <c r="M48" s="2"/>
      <c r="N48" s="2"/>
      <c r="O48" s="2"/>
    </row>
    <row r="49" spans="1:15" ht="15.75" customHeight="1" x14ac:dyDescent="0.25">
      <c r="A49" s="37"/>
      <c r="B49" s="53"/>
      <c r="C49" s="38"/>
      <c r="D49" s="39"/>
      <c r="E49" s="25"/>
      <c r="F49" s="25"/>
      <c r="G49" s="25"/>
      <c r="H49" s="27">
        <f t="shared" si="6"/>
        <v>0</v>
      </c>
      <c r="I49" s="27"/>
      <c r="J49" s="28">
        <f t="shared" si="7"/>
        <v>0</v>
      </c>
      <c r="K49" s="36"/>
      <c r="L49" s="2"/>
      <c r="M49" s="2"/>
      <c r="N49" s="2"/>
      <c r="O49" s="2"/>
    </row>
    <row r="50" spans="1:15" ht="15.75" customHeight="1" x14ac:dyDescent="0.25">
      <c r="A50" s="37"/>
      <c r="B50" s="53"/>
      <c r="C50" s="38"/>
      <c r="D50" s="39"/>
      <c r="E50" s="25"/>
      <c r="F50" s="25"/>
      <c r="G50" s="25"/>
      <c r="H50" s="27">
        <f t="shared" si="6"/>
        <v>0</v>
      </c>
      <c r="I50" s="27"/>
      <c r="J50" s="28">
        <f t="shared" si="7"/>
        <v>0</v>
      </c>
      <c r="K50" s="36"/>
      <c r="L50" s="2"/>
      <c r="M50" s="2"/>
      <c r="N50" s="2"/>
      <c r="O50" s="2"/>
    </row>
    <row r="51" spans="1:15" ht="15.75" customHeight="1" x14ac:dyDescent="0.25">
      <c r="A51" s="30"/>
      <c r="B51" s="53"/>
      <c r="C51" s="40"/>
      <c r="D51" s="41"/>
      <c r="E51" s="25"/>
      <c r="F51" s="25"/>
      <c r="G51" s="25"/>
      <c r="H51" s="27">
        <f t="shared" si="6"/>
        <v>0</v>
      </c>
      <c r="I51" s="27"/>
      <c r="J51" s="28">
        <f t="shared" si="7"/>
        <v>0</v>
      </c>
      <c r="K51" s="36"/>
      <c r="L51" s="2"/>
      <c r="M51" s="2"/>
      <c r="N51" s="2"/>
      <c r="O51" s="2"/>
    </row>
    <row r="52" spans="1:15" ht="15.75" customHeight="1" x14ac:dyDescent="0.25">
      <c r="A52" s="30"/>
      <c r="B52" s="53"/>
      <c r="C52" s="40"/>
      <c r="D52" s="41"/>
      <c r="E52" s="25"/>
      <c r="F52" s="25"/>
      <c r="G52" s="25"/>
      <c r="H52" s="27">
        <f t="shared" si="6"/>
        <v>0</v>
      </c>
      <c r="I52" s="27"/>
      <c r="J52" s="28">
        <f t="shared" si="7"/>
        <v>0</v>
      </c>
      <c r="K52" s="36"/>
      <c r="L52" s="2"/>
      <c r="M52" s="2"/>
      <c r="N52" s="2"/>
      <c r="O52" s="2"/>
    </row>
    <row r="53" spans="1:15" ht="15.75" customHeight="1" x14ac:dyDescent="0.25">
      <c r="A53" s="30"/>
      <c r="B53" s="1"/>
      <c r="C53" s="40"/>
      <c r="D53" s="41"/>
      <c r="E53" s="25"/>
      <c r="F53" s="25"/>
      <c r="G53" s="25"/>
      <c r="H53" s="27">
        <f t="shared" si="6"/>
        <v>0</v>
      </c>
      <c r="I53" s="27"/>
      <c r="J53" s="28">
        <f t="shared" si="7"/>
        <v>0</v>
      </c>
      <c r="K53" s="36"/>
      <c r="L53" s="2"/>
      <c r="M53" s="2"/>
      <c r="N53" s="2"/>
      <c r="O53" s="2"/>
    </row>
    <row r="54" spans="1:15" ht="15.75" customHeight="1" x14ac:dyDescent="0.25">
      <c r="A54" s="23"/>
      <c r="B54" s="1"/>
      <c r="C54" s="40"/>
      <c r="D54" s="41"/>
      <c r="E54" s="25"/>
      <c r="F54" s="25"/>
      <c r="G54" s="25"/>
      <c r="H54" s="27">
        <f t="shared" si="6"/>
        <v>0</v>
      </c>
      <c r="I54" s="27"/>
      <c r="J54" s="28">
        <f t="shared" si="7"/>
        <v>0</v>
      </c>
      <c r="K54" s="36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42">
        <f>SUM(H23:H54)</f>
        <v>616.54999999999995</v>
      </c>
      <c r="I55" s="42">
        <f>SUM(I23:I54)</f>
        <v>0</v>
      </c>
      <c r="J55" s="1"/>
      <c r="K55" s="36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8"/>
      <c r="I56" s="28"/>
      <c r="J56" s="1"/>
      <c r="K56" s="36"/>
      <c r="L56" s="2"/>
      <c r="M56" s="2"/>
      <c r="N56" s="2"/>
      <c r="O56" s="2"/>
    </row>
    <row r="57" spans="1:15" ht="15.75" customHeight="1" x14ac:dyDescent="0.25">
      <c r="A57" s="23" t="s">
        <v>25</v>
      </c>
      <c r="B57" s="23"/>
      <c r="C57" s="32" t="s">
        <v>26</v>
      </c>
      <c r="D57" s="33" t="s">
        <v>14</v>
      </c>
      <c r="E57" s="33" t="s">
        <v>27</v>
      </c>
      <c r="F57" s="33" t="s">
        <v>15</v>
      </c>
      <c r="G57" s="1"/>
      <c r="H57" s="28"/>
      <c r="I57" s="28"/>
      <c r="J57" s="1"/>
      <c r="K57" s="36"/>
      <c r="L57" s="2"/>
      <c r="M57" s="2"/>
      <c r="N57" s="2"/>
      <c r="O57" s="2"/>
    </row>
    <row r="58" spans="1:15" ht="15.75" customHeight="1" x14ac:dyDescent="0.25">
      <c r="A58" s="1"/>
      <c r="B58" s="1"/>
      <c r="C58" s="38">
        <v>30</v>
      </c>
      <c r="D58" s="25">
        <v>3.9</v>
      </c>
      <c r="E58" s="25">
        <v>0.04</v>
      </c>
      <c r="F58" s="38">
        <v>6</v>
      </c>
      <c r="G58" s="25"/>
      <c r="H58" s="27">
        <f t="shared" ref="H58:H59" si="8">C58*D58*E58*F58</f>
        <v>28.08</v>
      </c>
      <c r="I58" s="27"/>
      <c r="J58" s="28">
        <f t="shared" ref="J58:J59" si="9">I58-H58</f>
        <v>-28.08</v>
      </c>
      <c r="K58" s="36"/>
      <c r="L58" s="2"/>
      <c r="M58" s="2"/>
      <c r="N58" s="2"/>
      <c r="O58" s="2"/>
    </row>
    <row r="59" spans="1:15" ht="15.75" customHeight="1" x14ac:dyDescent="0.25">
      <c r="A59" s="1" t="s">
        <v>28</v>
      </c>
      <c r="B59" s="1"/>
      <c r="C59" s="38">
        <v>1</v>
      </c>
      <c r="D59" s="43">
        <v>5</v>
      </c>
      <c r="E59" s="43">
        <v>1</v>
      </c>
      <c r="F59" s="38"/>
      <c r="G59" s="25"/>
      <c r="H59" s="27">
        <f t="shared" si="8"/>
        <v>0</v>
      </c>
      <c r="I59" s="27"/>
      <c r="J59" s="28">
        <f t="shared" si="9"/>
        <v>0</v>
      </c>
      <c r="K59" s="36"/>
      <c r="L59" s="2"/>
      <c r="M59" s="2"/>
      <c r="N59" s="2"/>
      <c r="O59" s="2"/>
    </row>
    <row r="60" spans="1:15" ht="15.75" customHeight="1" x14ac:dyDescent="0.25">
      <c r="A60" s="1"/>
      <c r="B60" s="1"/>
      <c r="C60" s="1"/>
      <c r="D60" s="1"/>
      <c r="E60" s="1"/>
      <c r="F60" s="1"/>
      <c r="G60" s="1"/>
      <c r="H60" s="42">
        <f t="shared" ref="H60:I60" si="10">SUM(H58:H59)</f>
        <v>28.08</v>
      </c>
      <c r="I60" s="42">
        <f t="shared" si="10"/>
        <v>0</v>
      </c>
      <c r="J60" s="1"/>
      <c r="K60" s="36"/>
      <c r="L60" s="2"/>
      <c r="M60" s="2"/>
      <c r="N60" s="2"/>
      <c r="O60" s="2"/>
    </row>
    <row r="61" spans="1:15" ht="15.75" customHeight="1" x14ac:dyDescent="0.25">
      <c r="A61" s="1"/>
      <c r="B61" s="1"/>
      <c r="C61" s="1"/>
      <c r="D61" s="1"/>
      <c r="E61" s="1"/>
      <c r="F61" s="1"/>
      <c r="G61" s="1"/>
      <c r="H61" s="28"/>
      <c r="I61" s="28"/>
      <c r="J61" s="1"/>
      <c r="K61" s="36"/>
      <c r="L61" s="2"/>
      <c r="M61" s="2"/>
      <c r="N61" s="2"/>
      <c r="O61" s="2"/>
    </row>
    <row r="62" spans="1:15" ht="15.75" customHeight="1" x14ac:dyDescent="0.25">
      <c r="A62" s="1"/>
      <c r="B62" s="1"/>
      <c r="C62" s="1"/>
      <c r="D62" s="1"/>
      <c r="E62" s="1"/>
      <c r="F62" s="1"/>
      <c r="G62" s="1"/>
      <c r="H62" s="28"/>
      <c r="I62" s="28"/>
      <c r="J62" s="1"/>
      <c r="K62" s="36"/>
      <c r="L62" s="2"/>
      <c r="M62" s="2"/>
      <c r="N62" s="2"/>
      <c r="O62" s="2"/>
    </row>
    <row r="63" spans="1:15" ht="15.75" customHeight="1" x14ac:dyDescent="0.3">
      <c r="A63" s="44" t="s">
        <v>29</v>
      </c>
      <c r="B63" s="44"/>
      <c r="C63" s="44"/>
      <c r="D63" s="44"/>
      <c r="E63" s="44"/>
      <c r="F63" s="44"/>
      <c r="G63" s="44"/>
      <c r="H63" s="45">
        <f>SUM(H60,H55,H21)</f>
        <v>964.23</v>
      </c>
      <c r="I63" s="45">
        <f>SUM(I60,I55,I21)</f>
        <v>0</v>
      </c>
      <c r="J63" s="44"/>
      <c r="K63" s="2"/>
      <c r="L63" s="2"/>
      <c r="M63" s="2"/>
      <c r="N63" s="2"/>
    </row>
    <row r="64" spans="1:15" ht="15.75" customHeight="1" x14ac:dyDescent="0.25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3"/>
      <c r="L64" s="2"/>
      <c r="M64" s="2"/>
      <c r="N64" s="2"/>
    </row>
    <row r="65" spans="1:14" ht="22.5" customHeight="1" x14ac:dyDescent="0.25">
      <c r="A65" s="84"/>
      <c r="B65" s="85"/>
      <c r="C65" s="85"/>
      <c r="D65" s="85"/>
      <c r="E65" s="85"/>
      <c r="F65" s="85"/>
      <c r="G65" s="85"/>
      <c r="H65" s="85"/>
      <c r="I65" s="85"/>
      <c r="J65" s="85"/>
      <c r="K65" s="86"/>
      <c r="L65" s="2"/>
      <c r="M65" s="2"/>
      <c r="N65" s="2"/>
    </row>
    <row r="66" spans="1:14" ht="22.5" customHeight="1" x14ac:dyDescent="0.25">
      <c r="A66" s="84"/>
      <c r="B66" s="85"/>
      <c r="C66" s="85"/>
      <c r="D66" s="85"/>
      <c r="E66" s="85"/>
      <c r="F66" s="85"/>
      <c r="G66" s="85"/>
      <c r="H66" s="85"/>
      <c r="I66" s="85"/>
      <c r="J66" s="85"/>
      <c r="K66" s="86"/>
      <c r="L66" s="2"/>
      <c r="M66" s="2"/>
      <c r="N66" s="2"/>
    </row>
    <row r="67" spans="1:14" ht="22.5" customHeight="1" x14ac:dyDescent="0.25">
      <c r="A67" s="87"/>
      <c r="B67" s="88"/>
      <c r="C67" s="88"/>
      <c r="D67" s="88"/>
      <c r="E67" s="88"/>
      <c r="F67" s="88"/>
      <c r="G67" s="88"/>
      <c r="H67" s="88"/>
      <c r="I67" s="88"/>
      <c r="J67" s="88"/>
      <c r="K67" s="89"/>
      <c r="L67" s="2"/>
      <c r="M67" s="2"/>
      <c r="N67" s="2"/>
    </row>
    <row r="68" spans="1:14" ht="15.75" customHeight="1" x14ac:dyDescent="0.2"/>
    <row r="69" spans="1:14" ht="15.75" customHeight="1" x14ac:dyDescent="0.2">
      <c r="B69" s="46"/>
    </row>
    <row r="70" spans="1:14" ht="15.75" customHeight="1" x14ac:dyDescent="0.2"/>
    <row r="71" spans="1:14" ht="15.75" customHeight="1" x14ac:dyDescent="0.2"/>
    <row r="72" spans="1:14" ht="15.75" customHeight="1" x14ac:dyDescent="0.2"/>
    <row r="73" spans="1:14" ht="15.75" customHeight="1" x14ac:dyDescent="0.2"/>
    <row r="74" spans="1:14" ht="15.75" customHeight="1" x14ac:dyDescent="0.2"/>
    <row r="75" spans="1:14" ht="15.75" customHeight="1" x14ac:dyDescent="0.2"/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mergeCells count="6">
    <mergeCell ref="A64:K67"/>
    <mergeCell ref="A1:J1"/>
    <mergeCell ref="G4:I4"/>
    <mergeCell ref="J4:K4"/>
    <mergeCell ref="C9:G9"/>
    <mergeCell ref="K11:K22"/>
  </mergeCells>
  <phoneticPr fontId="18" type="noConversion"/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2021-09-08T23:47:29Z</dcterms:modified>
</cp:coreProperties>
</file>