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grid\Desktop\BACK UP SEMANAL PROYECTOS\SEPTIEMBRE\MEMORIA DE CALCULO\"/>
    </mc:Choice>
  </mc:AlternateContent>
  <xr:revisionPtr revIDLastSave="0" documentId="13_ncr:1_{649A9402-BB32-4A16-93C2-54146797314D}" xr6:coauthVersionLast="47" xr6:coauthVersionMax="47" xr10:uidLastSave="{00000000-0000-0000-0000-000000000000}"/>
  <bookViews>
    <workbookView xWindow="-120" yWindow="-120" windowWidth="24240" windowHeight="13140" tabRatio="471" activeTab="1" xr2:uid="{00000000-000D-0000-FFFF-FFFF00000000}"/>
  </bookViews>
  <sheets>
    <sheet name="CANAL" sheetId="25" r:id="rId1"/>
    <sheet name="DESMONTAJE" sheetId="26" r:id="rId2"/>
    <sheet name="INST BAJADAS" sheetId="30" r:id="rId3"/>
    <sheet name="GARROBO" sheetId="31" r:id="rId4"/>
    <sheet name="zaranda" sheetId="22" r:id="rId5"/>
    <sheet name="LIMPIEZA" sheetId="2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26" l="1"/>
  <c r="H32" i="31" l="1"/>
  <c r="H33" i="31" l="1"/>
  <c r="H34" i="31"/>
  <c r="H35" i="31"/>
  <c r="H36" i="31"/>
  <c r="H37" i="31"/>
  <c r="H38" i="31"/>
  <c r="J38" i="31" s="1"/>
  <c r="H39" i="31"/>
  <c r="J39" i="31" s="1"/>
  <c r="H40" i="31"/>
  <c r="J40" i="31" s="1"/>
  <c r="H41" i="31"/>
  <c r="H42" i="31"/>
  <c r="J42" i="31" s="1"/>
  <c r="H43" i="31"/>
  <c r="J43" i="31" s="1"/>
  <c r="H44" i="31"/>
  <c r="J44" i="31" s="1"/>
  <c r="H45" i="31"/>
  <c r="J45" i="31" s="1"/>
  <c r="H46" i="31"/>
  <c r="J46" i="31" s="1"/>
  <c r="H47" i="31"/>
  <c r="J47" i="31" s="1"/>
  <c r="H48" i="31"/>
  <c r="J48" i="31" s="1"/>
  <c r="H49" i="31"/>
  <c r="J49" i="31" s="1"/>
  <c r="I71" i="31"/>
  <c r="H70" i="31"/>
  <c r="J70" i="31" s="1"/>
  <c r="H69" i="31"/>
  <c r="J69" i="31" s="1"/>
  <c r="H68" i="31"/>
  <c r="J68" i="31" s="1"/>
  <c r="H67" i="31"/>
  <c r="J67" i="31" s="1"/>
  <c r="H66" i="31"/>
  <c r="J66" i="31" s="1"/>
  <c r="I63" i="31"/>
  <c r="H62" i="31"/>
  <c r="J62" i="31" s="1"/>
  <c r="H59" i="31"/>
  <c r="J59" i="31" s="1"/>
  <c r="H58" i="31"/>
  <c r="J58" i="31" s="1"/>
  <c r="H57" i="31"/>
  <c r="J57" i="31" s="1"/>
  <c r="H56" i="31"/>
  <c r="J56" i="31" s="1"/>
  <c r="H55" i="31"/>
  <c r="J55" i="31" s="1"/>
  <c r="H54" i="31"/>
  <c r="J54" i="31" s="1"/>
  <c r="H53" i="31"/>
  <c r="J53" i="31" s="1"/>
  <c r="H52" i="31"/>
  <c r="J52" i="31" s="1"/>
  <c r="H51" i="31"/>
  <c r="J51" i="31" s="1"/>
  <c r="H50" i="31"/>
  <c r="J50" i="31" s="1"/>
  <c r="J41" i="31"/>
  <c r="H31" i="31"/>
  <c r="J31" i="31" s="1"/>
  <c r="I29" i="31"/>
  <c r="H27" i="31"/>
  <c r="J27" i="31" s="1"/>
  <c r="H26" i="31"/>
  <c r="H25" i="31"/>
  <c r="H24" i="31"/>
  <c r="H23" i="31"/>
  <c r="H22" i="31"/>
  <c r="H21" i="31"/>
  <c r="H20" i="31"/>
  <c r="H18" i="31"/>
  <c r="J18" i="31" s="1"/>
  <c r="H17" i="31"/>
  <c r="H16" i="31"/>
  <c r="J16" i="31" s="1"/>
  <c r="H15" i="31"/>
  <c r="J15" i="31" s="1"/>
  <c r="H14" i="31"/>
  <c r="H13" i="31"/>
  <c r="J13" i="31" s="1"/>
  <c r="H12" i="31"/>
  <c r="H24" i="30"/>
  <c r="H25" i="30"/>
  <c r="H26" i="30"/>
  <c r="H27" i="30"/>
  <c r="H28" i="30"/>
  <c r="H29" i="30"/>
  <c r="J29" i="30" s="1"/>
  <c r="H30" i="30"/>
  <c r="H31" i="30"/>
  <c r="J31" i="30" s="1"/>
  <c r="H32" i="30"/>
  <c r="H33" i="30"/>
  <c r="J33" i="30" s="1"/>
  <c r="H34" i="30"/>
  <c r="J34" i="30" s="1"/>
  <c r="H35" i="30"/>
  <c r="J35" i="30" s="1"/>
  <c r="H36" i="30"/>
  <c r="J36" i="30" s="1"/>
  <c r="H37" i="30"/>
  <c r="H38" i="30"/>
  <c r="J38" i="30" s="1"/>
  <c r="H39" i="30"/>
  <c r="J39" i="30" s="1"/>
  <c r="H40" i="30"/>
  <c r="H41" i="30"/>
  <c r="J41" i="30" s="1"/>
  <c r="I62" i="30"/>
  <c r="H61" i="30"/>
  <c r="J61" i="30" s="1"/>
  <c r="H60" i="30"/>
  <c r="J60" i="30" s="1"/>
  <c r="H59" i="30"/>
  <c r="J59" i="30" s="1"/>
  <c r="H58" i="30"/>
  <c r="J58" i="30" s="1"/>
  <c r="H57" i="30"/>
  <c r="J57" i="30" s="1"/>
  <c r="I54" i="30"/>
  <c r="H53" i="30"/>
  <c r="J53" i="30" s="1"/>
  <c r="H50" i="30"/>
  <c r="J50" i="30" s="1"/>
  <c r="H49" i="30"/>
  <c r="J49" i="30" s="1"/>
  <c r="H48" i="30"/>
  <c r="J48" i="30" s="1"/>
  <c r="H47" i="30"/>
  <c r="J47" i="30" s="1"/>
  <c r="H46" i="30"/>
  <c r="J46" i="30" s="1"/>
  <c r="H45" i="30"/>
  <c r="J45" i="30" s="1"/>
  <c r="H44" i="30"/>
  <c r="J44" i="30" s="1"/>
  <c r="H43" i="30"/>
  <c r="J43" i="30" s="1"/>
  <c r="H42" i="30"/>
  <c r="J42" i="30" s="1"/>
  <c r="J40" i="30"/>
  <c r="J37" i="30"/>
  <c r="J32" i="30"/>
  <c r="J30" i="30"/>
  <c r="H23" i="30"/>
  <c r="I21" i="30"/>
  <c r="H19" i="30"/>
  <c r="J19" i="30" s="1"/>
  <c r="H18" i="30"/>
  <c r="H17" i="30"/>
  <c r="H16" i="30"/>
  <c r="H15" i="30"/>
  <c r="H14" i="30"/>
  <c r="H13" i="30"/>
  <c r="H12" i="30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I74" i="31" l="1"/>
  <c r="J6" i="31" s="1"/>
  <c r="H63" i="31"/>
  <c r="H29" i="31"/>
  <c r="H71" i="31"/>
  <c r="H74" i="31" s="1"/>
  <c r="G6" i="31" s="1"/>
  <c r="H6" i="31" s="1"/>
  <c r="J12" i="31"/>
  <c r="H21" i="30"/>
  <c r="I65" i="30"/>
  <c r="J6" i="30" s="1"/>
  <c r="H54" i="30"/>
  <c r="J23" i="30"/>
  <c r="H62" i="30"/>
  <c r="K6" i="31" l="1"/>
  <c r="A4" i="31"/>
  <c r="I6" i="31"/>
  <c r="H65" i="30"/>
  <c r="G6" i="30" s="1"/>
  <c r="H6" i="30" l="1"/>
  <c r="A4" i="30" s="1"/>
  <c r="K6" i="30"/>
  <c r="I6" i="30"/>
  <c r="I62" i="27" l="1"/>
  <c r="H61" i="27"/>
  <c r="J61" i="27" s="1"/>
  <c r="H60" i="27"/>
  <c r="J60" i="27" s="1"/>
  <c r="H59" i="27"/>
  <c r="J59" i="27" s="1"/>
  <c r="H58" i="27"/>
  <c r="H57" i="27"/>
  <c r="J57" i="27" s="1"/>
  <c r="I54" i="27"/>
  <c r="H53" i="27"/>
  <c r="J53" i="27" s="1"/>
  <c r="H50" i="27"/>
  <c r="J50" i="27" s="1"/>
  <c r="H49" i="27"/>
  <c r="J49" i="27" s="1"/>
  <c r="H48" i="27"/>
  <c r="J48" i="27" s="1"/>
  <c r="H47" i="27"/>
  <c r="J47" i="27" s="1"/>
  <c r="H46" i="27"/>
  <c r="J46" i="27" s="1"/>
  <c r="H45" i="27"/>
  <c r="J45" i="27" s="1"/>
  <c r="H44" i="27"/>
  <c r="J44" i="27" s="1"/>
  <c r="H43" i="27"/>
  <c r="J43" i="27" s="1"/>
  <c r="H42" i="27"/>
  <c r="J42" i="27" s="1"/>
  <c r="H41" i="27"/>
  <c r="J41" i="27" s="1"/>
  <c r="H40" i="27"/>
  <c r="J40" i="27" s="1"/>
  <c r="H39" i="27"/>
  <c r="J39" i="27" s="1"/>
  <c r="H38" i="27"/>
  <c r="J38" i="27" s="1"/>
  <c r="H37" i="27"/>
  <c r="J37" i="27" s="1"/>
  <c r="H36" i="27"/>
  <c r="J36" i="27" s="1"/>
  <c r="H35" i="27"/>
  <c r="J35" i="27" s="1"/>
  <c r="H34" i="27"/>
  <c r="J34" i="27" s="1"/>
  <c r="H33" i="27"/>
  <c r="J33" i="27" s="1"/>
  <c r="H32" i="27"/>
  <c r="J32" i="27" s="1"/>
  <c r="H31" i="27"/>
  <c r="J31" i="27" s="1"/>
  <c r="H30" i="27"/>
  <c r="J30" i="27" s="1"/>
  <c r="H29" i="27"/>
  <c r="J29" i="27" s="1"/>
  <c r="H28" i="27"/>
  <c r="H27" i="27"/>
  <c r="H26" i="27"/>
  <c r="H25" i="27"/>
  <c r="H24" i="27"/>
  <c r="H23" i="27"/>
  <c r="J23" i="27" s="1"/>
  <c r="I21" i="27"/>
  <c r="H19" i="27"/>
  <c r="J19" i="27" s="1"/>
  <c r="H18" i="27"/>
  <c r="J18" i="27" s="1"/>
  <c r="H17" i="27"/>
  <c r="H16" i="27"/>
  <c r="J16" i="27" s="1"/>
  <c r="H15" i="27"/>
  <c r="J15" i="27" s="1"/>
  <c r="H14" i="27"/>
  <c r="H13" i="27"/>
  <c r="H12" i="27"/>
  <c r="J12" i="27" s="1"/>
  <c r="I62" i="26"/>
  <c r="H61" i="26"/>
  <c r="J61" i="26" s="1"/>
  <c r="H60" i="26"/>
  <c r="J60" i="26" s="1"/>
  <c r="H59" i="26"/>
  <c r="J59" i="26" s="1"/>
  <c r="H58" i="26"/>
  <c r="J58" i="26" s="1"/>
  <c r="H57" i="26"/>
  <c r="J57" i="26" s="1"/>
  <c r="I54" i="26"/>
  <c r="H53" i="26"/>
  <c r="J53" i="26" s="1"/>
  <c r="H50" i="26"/>
  <c r="J50" i="26" s="1"/>
  <c r="H49" i="26"/>
  <c r="J49" i="26" s="1"/>
  <c r="H48" i="26"/>
  <c r="J48" i="26" s="1"/>
  <c r="H47" i="26"/>
  <c r="J47" i="26" s="1"/>
  <c r="H46" i="26"/>
  <c r="J46" i="26" s="1"/>
  <c r="H45" i="26"/>
  <c r="J45" i="26" s="1"/>
  <c r="H44" i="26"/>
  <c r="J44" i="26" s="1"/>
  <c r="H43" i="26"/>
  <c r="J43" i="26" s="1"/>
  <c r="H42" i="26"/>
  <c r="J42" i="26" s="1"/>
  <c r="H41" i="26"/>
  <c r="J41" i="26" s="1"/>
  <c r="H40" i="26"/>
  <c r="J40" i="26" s="1"/>
  <c r="H39" i="26"/>
  <c r="J39" i="26" s="1"/>
  <c r="H38" i="26"/>
  <c r="J38" i="26" s="1"/>
  <c r="H37" i="26"/>
  <c r="J37" i="26" s="1"/>
  <c r="H36" i="26"/>
  <c r="J36" i="26" s="1"/>
  <c r="H35" i="26"/>
  <c r="J35" i="26" s="1"/>
  <c r="H34" i="26"/>
  <c r="J34" i="26" s="1"/>
  <c r="H33" i="26"/>
  <c r="J33" i="26" s="1"/>
  <c r="H32" i="26"/>
  <c r="J32" i="26" s="1"/>
  <c r="H31" i="26"/>
  <c r="J31" i="26" s="1"/>
  <c r="H30" i="26"/>
  <c r="J30" i="26" s="1"/>
  <c r="H29" i="26"/>
  <c r="J29" i="26" s="1"/>
  <c r="H28" i="26"/>
  <c r="H27" i="26"/>
  <c r="H26" i="26"/>
  <c r="H25" i="26"/>
  <c r="H24" i="26"/>
  <c r="H23" i="26"/>
  <c r="J23" i="26" s="1"/>
  <c r="I21" i="26"/>
  <c r="H19" i="26"/>
  <c r="J19" i="26" s="1"/>
  <c r="H18" i="26"/>
  <c r="J18" i="26" s="1"/>
  <c r="H17" i="26"/>
  <c r="H16" i="26"/>
  <c r="J16" i="26" s="1"/>
  <c r="H15" i="26"/>
  <c r="J15" i="26" s="1"/>
  <c r="H14" i="26"/>
  <c r="H13" i="26"/>
  <c r="J13" i="26" s="1"/>
  <c r="H12" i="26"/>
  <c r="J12" i="26" s="1"/>
  <c r="H58" i="22"/>
  <c r="H57" i="22"/>
  <c r="H66" i="25"/>
  <c r="H26" i="25"/>
  <c r="H25" i="25"/>
  <c r="H24" i="25"/>
  <c r="H23" i="25"/>
  <c r="H22" i="25"/>
  <c r="H21" i="25"/>
  <c r="H20" i="25"/>
  <c r="I65" i="26" l="1"/>
  <c r="J6" i="26" s="1"/>
  <c r="I65" i="27"/>
  <c r="J6" i="27" s="1"/>
  <c r="H62" i="27"/>
  <c r="H21" i="27"/>
  <c r="H54" i="27"/>
  <c r="J58" i="27"/>
  <c r="J13" i="27"/>
  <c r="H54" i="26"/>
  <c r="H21" i="26"/>
  <c r="H62" i="26"/>
  <c r="I70" i="25"/>
  <c r="H69" i="25"/>
  <c r="J69" i="25" s="1"/>
  <c r="H68" i="25"/>
  <c r="J68" i="25" s="1"/>
  <c r="H67" i="25"/>
  <c r="J67" i="25" s="1"/>
  <c r="J66" i="25"/>
  <c r="H65" i="25"/>
  <c r="J65" i="25" s="1"/>
  <c r="I62" i="25"/>
  <c r="H61" i="25"/>
  <c r="J61" i="25" s="1"/>
  <c r="H58" i="25"/>
  <c r="J58" i="25" s="1"/>
  <c r="H57" i="25"/>
  <c r="J57" i="25" s="1"/>
  <c r="J56" i="25"/>
  <c r="J55" i="25"/>
  <c r="J54" i="25"/>
  <c r="J53" i="25"/>
  <c r="J52" i="25"/>
  <c r="J51" i="25"/>
  <c r="J50" i="25"/>
  <c r="J49" i="25"/>
  <c r="J48" i="25"/>
  <c r="J47" i="25"/>
  <c r="J46" i="25"/>
  <c r="J45" i="25"/>
  <c r="J44" i="25"/>
  <c r="J43" i="25"/>
  <c r="J42" i="25"/>
  <c r="J41" i="25"/>
  <c r="J40" i="25"/>
  <c r="J39" i="25"/>
  <c r="J38" i="25"/>
  <c r="J37" i="25"/>
  <c r="H31" i="25"/>
  <c r="J31" i="25" s="1"/>
  <c r="I29" i="25"/>
  <c r="H27" i="25"/>
  <c r="H18" i="25"/>
  <c r="J18" i="25" s="1"/>
  <c r="H17" i="25"/>
  <c r="H16" i="25"/>
  <c r="J16" i="25" s="1"/>
  <c r="H15" i="25"/>
  <c r="J15" i="25" s="1"/>
  <c r="H14" i="25"/>
  <c r="H13" i="25"/>
  <c r="J13" i="25" s="1"/>
  <c r="H12" i="25"/>
  <c r="J12" i="25" s="1"/>
  <c r="H65" i="27" l="1"/>
  <c r="G6" i="27" s="1"/>
  <c r="H6" i="27" s="1"/>
  <c r="A4" i="27"/>
  <c r="I6" i="27"/>
  <c r="K6" i="27"/>
  <c r="H65" i="26"/>
  <c r="G6" i="26" s="1"/>
  <c r="J27" i="25"/>
  <c r="H29" i="25"/>
  <c r="I73" i="25"/>
  <c r="J6" i="25" s="1"/>
  <c r="H62" i="25"/>
  <c r="H70" i="25"/>
  <c r="K6" i="26" l="1"/>
  <c r="A4" i="26"/>
  <c r="I6" i="26"/>
  <c r="H73" i="25"/>
  <c r="G6" i="25" s="1"/>
  <c r="H6" i="25" l="1"/>
  <c r="A4" i="25" s="1"/>
  <c r="I6" i="25" l="1"/>
  <c r="K6" i="25"/>
  <c r="I62" i="22"/>
  <c r="H61" i="22"/>
  <c r="J61" i="22" s="1"/>
  <c r="H60" i="22"/>
  <c r="J60" i="22" s="1"/>
  <c r="H59" i="22"/>
  <c r="J59" i="22" s="1"/>
  <c r="J58" i="22"/>
  <c r="J57" i="22"/>
  <c r="I54" i="22"/>
  <c r="H53" i="22"/>
  <c r="J53" i="22" s="1"/>
  <c r="H50" i="22"/>
  <c r="J50" i="22" s="1"/>
  <c r="H49" i="22"/>
  <c r="J49" i="22" s="1"/>
  <c r="H48" i="22"/>
  <c r="J48" i="22" s="1"/>
  <c r="H47" i="22"/>
  <c r="J47" i="22" s="1"/>
  <c r="H46" i="22"/>
  <c r="J46" i="22" s="1"/>
  <c r="H45" i="22"/>
  <c r="J45" i="22" s="1"/>
  <c r="H44" i="22"/>
  <c r="J44" i="22" s="1"/>
  <c r="H43" i="22"/>
  <c r="J43" i="22" s="1"/>
  <c r="H42" i="22"/>
  <c r="J42" i="22" s="1"/>
  <c r="H41" i="22"/>
  <c r="J41" i="22" s="1"/>
  <c r="H40" i="22"/>
  <c r="J40" i="22" s="1"/>
  <c r="H39" i="22"/>
  <c r="J39" i="22" s="1"/>
  <c r="H38" i="22"/>
  <c r="J38" i="22" s="1"/>
  <c r="H37" i="22"/>
  <c r="J37" i="22" s="1"/>
  <c r="H36" i="22"/>
  <c r="J36" i="22" s="1"/>
  <c r="H35" i="22"/>
  <c r="J35" i="22" s="1"/>
  <c r="H34" i="22"/>
  <c r="J34" i="22" s="1"/>
  <c r="H33" i="22"/>
  <c r="J33" i="22" s="1"/>
  <c r="H32" i="22"/>
  <c r="J32" i="22" s="1"/>
  <c r="H31" i="22"/>
  <c r="J31" i="22" s="1"/>
  <c r="H30" i="22"/>
  <c r="J30" i="22" s="1"/>
  <c r="H29" i="22"/>
  <c r="J29" i="22" s="1"/>
  <c r="H28" i="22"/>
  <c r="H27" i="22"/>
  <c r="H26" i="22"/>
  <c r="H25" i="22"/>
  <c r="H24" i="22"/>
  <c r="H23" i="22"/>
  <c r="J23" i="22" s="1"/>
  <c r="I21" i="22"/>
  <c r="I65" i="22" s="1"/>
  <c r="J6" i="22" s="1"/>
  <c r="H19" i="22"/>
  <c r="J19" i="22" s="1"/>
  <c r="H18" i="22"/>
  <c r="J18" i="22" s="1"/>
  <c r="H17" i="22"/>
  <c r="H16" i="22"/>
  <c r="J16" i="22" s="1"/>
  <c r="H15" i="22"/>
  <c r="J15" i="22" s="1"/>
  <c r="H14" i="22"/>
  <c r="H13" i="22"/>
  <c r="J13" i="22" s="1"/>
  <c r="H12" i="22"/>
  <c r="J12" i="22" s="1"/>
  <c r="H21" i="22" l="1"/>
  <c r="H54" i="22"/>
  <c r="H62" i="22"/>
  <c r="H65" i="22" l="1"/>
  <c r="G6" i="22" s="1"/>
  <c r="H6" i="22" s="1"/>
  <c r="A4" i="22" l="1"/>
  <c r="I6" i="22" l="1"/>
  <c r="K6" i="22"/>
</calcChain>
</file>

<file path=xl/sharedStrings.xml><?xml version="1.0" encoding="utf-8"?>
<sst xmlns="http://schemas.openxmlformats.org/spreadsheetml/2006/main" count="291" uniqueCount="75">
  <si>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</si>
  <si>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</si>
  <si>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</si>
  <si>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</si>
  <si>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</si>
  <si>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</si>
  <si>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</si>
  <si>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</si>
  <si>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</si>
  <si>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</si>
  <si>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</si>
  <si>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</si>
  <si>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</si>
  <si>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</si>
  <si>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</si>
  <si>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</si>
  <si>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</si>
  <si>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</si>
  <si>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</si>
  <si>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</si>
  <si>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</si>
  <si>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</si>
  <si>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</si>
  <si>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</si>
  <si>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</si>
  <si>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</si>
  <si>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</si>
  <si>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</si>
  <si>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</si>
  <si>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</si>
  <si>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</si>
  <si>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</si>
  <si>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 de grupo</t>
  </si>
  <si>
    <t>Horas Extra Encargados ($2.29)</t>
  </si>
  <si>
    <t>LB DE WIPE DE TELA</t>
  </si>
  <si>
    <t xml:space="preserve">SIKAFLEX SALCHICHA </t>
  </si>
  <si>
    <t>THINNER</t>
  </si>
  <si>
    <t>ML</t>
  </si>
  <si>
    <t>TORNILLO LÁMINA-LÁMINA CABEZA HEXAGONAL 12 X 3/4 ( ASEGURAR ZARANDA)</t>
  </si>
  <si>
    <t>CAMBIO DE CANALES A 2 COSTADOS DE TIENDA FRENTE Y PARTE DE ATRÁS</t>
  </si>
  <si>
    <t>MANO DE OBRA FABRICACION</t>
  </si>
  <si>
    <t>MANO DE OBRA INSTALACION CANAL</t>
  </si>
  <si>
    <t>LÁMINA GALVANIZADA LISA 3X1 YARDA CALIBRE 24 (0.53MM)</t>
  </si>
  <si>
    <t>vidri</t>
  </si>
  <si>
    <t>TORNILLO WAFER 8X1/2 GOLOSO PUNTA BROCA. SKU# 97443</t>
  </si>
  <si>
    <t>TORNILLO HEXAGONAL 12X1 PULG GOLOSO PUNTA BROCA C/A (lamina polin)</t>
  </si>
  <si>
    <t>TORNILLO CABEZA HEXAGONAL LAMINA LAMINA DE 3/4PLG</t>
  </si>
  <si>
    <t>DISCO DE CORTE DE 4 1/2´´</t>
  </si>
  <si>
    <t>hospedaje</t>
  </si>
  <si>
    <t>YARDA TELA ZARANDA GALVANIZADA 4X4 DE 36 PULG CALIBRE 23</t>
  </si>
  <si>
    <t>CAMBIO DE ZARANDA, DESMONTAJE DE EXISTENTE E INSTALACION DE NUEVA</t>
  </si>
  <si>
    <t>DESMONTAJE DE CANAL NUEVO QUE INSTALARON SOBRE VIEJO MAS DESINTALAR EL VIEJP</t>
  </si>
  <si>
    <t>DESALOJO</t>
  </si>
  <si>
    <t>DISCO DE CORTE DE 9</t>
  </si>
  <si>
    <t>DISCO DE CORTE DE 4 1/2</t>
  </si>
  <si>
    <t>desalojo</t>
  </si>
  <si>
    <t>LIMPIEZA EN AREA DE ZARANDA</t>
  </si>
  <si>
    <t xml:space="preserve">ESCOBA PLASTICA </t>
  </si>
  <si>
    <t>BOLSAS PARA BASURA</t>
  </si>
  <si>
    <t>CURVA DRENAJE PARA CANOA PVC LISO 4 PLG 90° GDO
CODIGO 29207201</t>
  </si>
  <si>
    <t>TUBO PVC 80 PSI 4 PLG X 6 MT</t>
  </si>
  <si>
    <t>PEGAMENTO PVC 950 ML TANGIT. CODIGO 2366901</t>
  </si>
  <si>
    <t>ANCLA TACO 1/4 X 1 PLG</t>
  </si>
  <si>
    <t>TORNILLO LÁMINA GALVANIZADO 6 X 1 PLG</t>
  </si>
  <si>
    <t>BROCA PARA CONCRETO 7/32 PULGADA</t>
  </si>
  <si>
    <t>CAMBIO DE CANALES A 2 COSTADOS DE TIENDA FRENTE Y 2 PARTE DE ATRÁS (48 ML TUBERIA DE 4 PLG)</t>
  </si>
  <si>
    <t>SIKAFLEX SALCHICHA</t>
  </si>
  <si>
    <t>TORNILLO CABEZA PLANA 3/4PLG</t>
  </si>
  <si>
    <t>TEE PVC LISA 4 PLG</t>
  </si>
  <si>
    <t>AG - PLATINA 1/8X1 PULG</t>
  </si>
  <si>
    <t>DISCO DE CORTE DE 4 1/2 PLG</t>
  </si>
  <si>
    <t>ANTICORROSIVO GRIS 2000</t>
  </si>
  <si>
    <t xml:space="preserve">CAMBIO DE GARROBOS DE TECHO DE AIRE </t>
  </si>
  <si>
    <t xml:space="preserve">LÁMINA LISA GALVANIZADA CALIBRE 24 4X10 PIE
CODIGO 11564610 </t>
  </si>
  <si>
    <t>MANO DE OBRA INSTALACION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</si>
</sst>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$-440A]* #,##0_-;\-[$$-440A]* #,##0_-;_-[$$-440A]* &quot;-&quot;??_-;_-@_-"/>
    <numFmt numFmtId="166" formatCode="_-[$$-440A]* #,##0.00_-;\-[$$-440A]* #,##0.0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8" borderId="1" xfId="1" applyNumberFormat="1" applyFont="1" applyFill="1" applyBorder="1" applyAlignment="1">
      <alignment vertical="center"/>
    </xf>
    <xf numFmtId="164" fontId="0" fillId="8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ont="1" applyFill="1" applyAlignment="1">
      <alignment wrapText="1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164" fontId="0" fillId="8" borderId="1" xfId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166" fontId="0" fillId="2" borderId="0" xfId="0" applyNumberFormat="1" applyFill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89A9-DE4D-4E3E-A96A-06EBD9BD6473}">
  <dimension ref="A1:O79"/>
  <sheetViews>
    <sheetView zoomScale="78" zoomScaleNormal="78" workbookViewId="0">
      <selection activeCell="H6" sqref="H6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3" t="s">
        <v>39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9" t="s">
        <v>21</v>
      </c>
      <c r="B3" s="1"/>
      <c r="C3" s="30"/>
      <c r="D3" s="30"/>
      <c r="E3" s="30"/>
      <c r="F3" s="30"/>
      <c r="G3" s="30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39">
        <f>H6/A6</f>
        <v>73.114500000000007</v>
      </c>
      <c r="B4" s="40"/>
      <c r="C4" s="30"/>
      <c r="D4" s="42"/>
      <c r="E4" s="30"/>
      <c r="F4" s="30"/>
      <c r="G4" s="54" t="s">
        <v>23</v>
      </c>
      <c r="H4" s="55"/>
      <c r="I4" s="56"/>
      <c r="J4" s="54" t="s">
        <v>24</v>
      </c>
      <c r="K4" s="56"/>
      <c r="L4" s="1"/>
      <c r="M4" s="1"/>
      <c r="N4" s="1"/>
      <c r="O4" s="1"/>
    </row>
    <row r="5" spans="1:15" ht="37.5" x14ac:dyDescent="0.25">
      <c r="A5" s="29" t="s">
        <v>37</v>
      </c>
      <c r="B5" s="41"/>
      <c r="C5" s="42"/>
      <c r="E5" s="30"/>
      <c r="F5" s="30"/>
      <c r="G5" s="31" t="s">
        <v>25</v>
      </c>
      <c r="H5" s="32" t="s">
        <v>19</v>
      </c>
      <c r="I5" s="33" t="s">
        <v>26</v>
      </c>
      <c r="J5" s="34" t="s">
        <v>27</v>
      </c>
      <c r="K5" s="35" t="s">
        <v>28</v>
      </c>
      <c r="L5" s="1"/>
      <c r="M5" s="1"/>
      <c r="N5" s="1"/>
      <c r="O5" s="1"/>
    </row>
    <row r="6" spans="1:15" ht="16.5" thickBot="1" x14ac:dyDescent="0.3">
      <c r="A6" s="28">
        <v>130</v>
      </c>
      <c r="B6" s="40"/>
      <c r="C6" s="30"/>
      <c r="D6" s="30"/>
      <c r="E6" s="30"/>
      <c r="F6" s="30"/>
      <c r="G6" s="36">
        <f>H73</f>
        <v>6336.59</v>
      </c>
      <c r="H6" s="37">
        <f>(G6*1.5)</f>
        <v>9504.8850000000002</v>
      </c>
      <c r="I6" s="38">
        <f>H6-G6</f>
        <v>3168.2950000000001</v>
      </c>
      <c r="J6" s="36">
        <f>I73</f>
        <v>0</v>
      </c>
      <c r="K6" s="38">
        <f>H6-ABS(J6)</f>
        <v>9504.8850000000002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7" t="s">
        <v>18</v>
      </c>
      <c r="D9" s="58"/>
      <c r="E9" s="58"/>
      <c r="F9" s="58"/>
      <c r="G9" s="59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40</v>
      </c>
      <c r="B11" s="3"/>
      <c r="C11" s="3"/>
      <c r="D11" s="3"/>
      <c r="E11" s="3"/>
      <c r="F11" s="3"/>
      <c r="G11" s="3"/>
      <c r="H11" s="4"/>
      <c r="I11" s="4"/>
      <c r="J11" s="4"/>
      <c r="K11" s="60"/>
      <c r="L11" s="1"/>
      <c r="M11" s="1"/>
      <c r="N11" s="1"/>
      <c r="O11" s="1"/>
    </row>
    <row r="12" spans="1:15" x14ac:dyDescent="0.25">
      <c r="A12" s="4" t="s">
        <v>32</v>
      </c>
      <c r="B12" s="4"/>
      <c r="C12" s="21"/>
      <c r="D12" s="46">
        <v>18.329999999999998</v>
      </c>
      <c r="E12" s="21"/>
      <c r="F12" s="21"/>
      <c r="G12" s="46"/>
      <c r="H12" s="7">
        <f>C12*D12*E12</f>
        <v>0</v>
      </c>
      <c r="I12" s="7">
        <v>0</v>
      </c>
      <c r="J12" s="8">
        <f>I12-H12</f>
        <v>0</v>
      </c>
      <c r="K12" s="60"/>
      <c r="L12" s="1"/>
      <c r="M12" s="1"/>
      <c r="N12" s="1"/>
      <c r="O12" s="1"/>
    </row>
    <row r="13" spans="1:15" x14ac:dyDescent="0.25">
      <c r="A13" s="4" t="s">
        <v>5</v>
      </c>
      <c r="B13" s="4"/>
      <c r="C13" s="21">
        <v>2</v>
      </c>
      <c r="D13" s="46">
        <v>12</v>
      </c>
      <c r="E13" s="21">
        <v>9</v>
      </c>
      <c r="F13" s="21"/>
      <c r="G13" s="46"/>
      <c r="H13" s="7">
        <f>C13*D13*E13</f>
        <v>216</v>
      </c>
      <c r="I13" s="7">
        <v>0</v>
      </c>
      <c r="J13" s="8">
        <f>I13-H13</f>
        <v>-216</v>
      </c>
      <c r="K13" s="60"/>
      <c r="L13" s="1"/>
      <c r="M13" s="1"/>
      <c r="N13" s="1"/>
      <c r="O13" s="1"/>
    </row>
    <row r="14" spans="1:15" x14ac:dyDescent="0.25">
      <c r="A14" s="4" t="s">
        <v>4</v>
      </c>
      <c r="B14" s="4"/>
      <c r="C14" s="21">
        <v>1</v>
      </c>
      <c r="D14" s="46">
        <v>15</v>
      </c>
      <c r="E14" s="21">
        <v>9</v>
      </c>
      <c r="F14" s="21"/>
      <c r="G14" s="46"/>
      <c r="H14" s="7">
        <f>C14*D14*E14</f>
        <v>135</v>
      </c>
      <c r="I14" s="7">
        <v>0</v>
      </c>
      <c r="J14" s="8"/>
      <c r="K14" s="60"/>
      <c r="L14" s="1"/>
      <c r="M14" s="1"/>
      <c r="N14" s="1"/>
      <c r="O14" s="1"/>
    </row>
    <row r="15" spans="1:15" ht="15" customHeight="1" x14ac:dyDescent="0.25">
      <c r="A15" s="14" t="s">
        <v>33</v>
      </c>
      <c r="B15" s="4"/>
      <c r="C15" s="21"/>
      <c r="D15" s="46">
        <v>2.29</v>
      </c>
      <c r="E15" s="21"/>
      <c r="F15" s="21"/>
      <c r="G15" s="46"/>
      <c r="H15" s="7">
        <f>C15*D15*E15*F15</f>
        <v>0</v>
      </c>
      <c r="I15" s="7">
        <v>0</v>
      </c>
      <c r="J15" s="8">
        <f>I15-H15</f>
        <v>0</v>
      </c>
      <c r="K15" s="60"/>
      <c r="L15" s="1"/>
      <c r="M15" s="1"/>
      <c r="N15" s="1"/>
      <c r="O15" s="1"/>
    </row>
    <row r="16" spans="1:15" x14ac:dyDescent="0.25">
      <c r="A16" s="14" t="s">
        <v>11</v>
      </c>
      <c r="B16" s="4"/>
      <c r="C16" s="21"/>
      <c r="D16" s="46">
        <v>1.5</v>
      </c>
      <c r="E16" s="21"/>
      <c r="F16" s="21"/>
      <c r="G16" s="46"/>
      <c r="H16" s="7">
        <f>C16*D16*E16*F16</f>
        <v>0</v>
      </c>
      <c r="I16" s="7">
        <v>0</v>
      </c>
      <c r="J16" s="8">
        <f>I16-H16</f>
        <v>0</v>
      </c>
      <c r="K16" s="60"/>
      <c r="L16" s="1"/>
      <c r="M16" s="1"/>
      <c r="N16" s="1"/>
      <c r="O16" s="1"/>
    </row>
    <row r="17" spans="1:15" x14ac:dyDescent="0.25">
      <c r="A17" s="14" t="s">
        <v>29</v>
      </c>
      <c r="B17" s="4"/>
      <c r="C17" s="21"/>
      <c r="D17" s="46">
        <v>1.88</v>
      </c>
      <c r="E17" s="21"/>
      <c r="F17" s="21"/>
      <c r="G17" s="46"/>
      <c r="H17" s="7">
        <f>C17*D17*E17*F17</f>
        <v>0</v>
      </c>
      <c r="I17" s="7">
        <v>0</v>
      </c>
      <c r="J17" s="8"/>
      <c r="K17" s="60"/>
      <c r="L17" s="1"/>
      <c r="M17" s="1"/>
      <c r="N17" s="1"/>
      <c r="O17" s="1"/>
    </row>
    <row r="18" spans="1:15" x14ac:dyDescent="0.25">
      <c r="A18" s="4" t="s">
        <v>6</v>
      </c>
      <c r="B18" s="4"/>
      <c r="C18" s="21"/>
      <c r="D18" s="46">
        <v>2.5</v>
      </c>
      <c r="E18" s="21"/>
      <c r="F18" s="21"/>
      <c r="G18" s="46"/>
      <c r="H18" s="7">
        <f t="shared" ref="H18:H27" si="0">C18*D18*E18</f>
        <v>0</v>
      </c>
      <c r="I18" s="7">
        <v>0</v>
      </c>
      <c r="J18" s="8">
        <f t="shared" ref="J18:J27" si="1">I18-H18</f>
        <v>0</v>
      </c>
      <c r="K18" s="60"/>
      <c r="L18" s="1"/>
      <c r="M18" s="1"/>
      <c r="N18" s="1"/>
      <c r="O18" s="1"/>
    </row>
    <row r="19" spans="1:15" x14ac:dyDescent="0.25">
      <c r="A19" s="3" t="s">
        <v>41</v>
      </c>
      <c r="B19" s="3"/>
      <c r="C19" s="3"/>
      <c r="D19" s="3"/>
      <c r="E19" s="3"/>
      <c r="F19" s="3"/>
      <c r="G19" s="3"/>
      <c r="H19" s="4"/>
      <c r="I19" s="7"/>
      <c r="J19" s="8"/>
      <c r="K19" s="60"/>
      <c r="L19" s="1"/>
      <c r="M19" s="1"/>
      <c r="N19" s="1"/>
      <c r="O19" s="1"/>
    </row>
    <row r="20" spans="1:15" x14ac:dyDescent="0.25">
      <c r="A20" s="4" t="s">
        <v>32</v>
      </c>
      <c r="B20" s="4"/>
      <c r="C20" s="21"/>
      <c r="D20" s="46">
        <v>18.329999999999998</v>
      </c>
      <c r="E20" s="21"/>
      <c r="F20" s="21"/>
      <c r="G20" s="46"/>
      <c r="H20" s="7">
        <f>C20*D20*E20</f>
        <v>0</v>
      </c>
      <c r="I20" s="7"/>
      <c r="J20" s="8"/>
      <c r="K20" s="60"/>
      <c r="L20" s="1"/>
      <c r="M20" s="1"/>
      <c r="N20" s="1"/>
      <c r="O20" s="1"/>
    </row>
    <row r="21" spans="1:15" x14ac:dyDescent="0.25">
      <c r="A21" s="4" t="s">
        <v>5</v>
      </c>
      <c r="B21" s="4"/>
      <c r="C21" s="21">
        <v>3</v>
      </c>
      <c r="D21" s="46">
        <v>12</v>
      </c>
      <c r="E21" s="21">
        <v>24</v>
      </c>
      <c r="F21" s="21"/>
      <c r="G21" s="46"/>
      <c r="H21" s="7">
        <f>C21*D21*E21</f>
        <v>864</v>
      </c>
      <c r="I21" s="7"/>
      <c r="J21" s="8"/>
      <c r="K21" s="60"/>
      <c r="L21" s="1"/>
      <c r="M21" s="1"/>
      <c r="N21" s="1"/>
      <c r="O21" s="1"/>
    </row>
    <row r="22" spans="1:15" x14ac:dyDescent="0.25">
      <c r="A22" s="4" t="s">
        <v>4</v>
      </c>
      <c r="B22" s="4"/>
      <c r="C22" s="21">
        <v>2</v>
      </c>
      <c r="D22" s="46">
        <v>15</v>
      </c>
      <c r="E22" s="21">
        <v>24</v>
      </c>
      <c r="F22" s="21"/>
      <c r="G22" s="46"/>
      <c r="H22" s="7">
        <f>C22*D22*E22</f>
        <v>720</v>
      </c>
      <c r="I22" s="7"/>
      <c r="J22" s="8"/>
      <c r="K22" s="60"/>
      <c r="L22" s="1"/>
      <c r="M22" s="1"/>
      <c r="N22" s="1"/>
      <c r="O22" s="1"/>
    </row>
    <row r="23" spans="1:15" x14ac:dyDescent="0.25">
      <c r="A23" s="14" t="s">
        <v>33</v>
      </c>
      <c r="B23" s="4"/>
      <c r="C23" s="21"/>
      <c r="D23" s="46">
        <v>2.29</v>
      </c>
      <c r="E23" s="21"/>
      <c r="F23" s="21"/>
      <c r="G23" s="46"/>
      <c r="H23" s="7">
        <f>C23*D23*E23*F23</f>
        <v>0</v>
      </c>
      <c r="I23" s="7"/>
      <c r="J23" s="8"/>
      <c r="K23" s="60"/>
      <c r="L23" s="1"/>
      <c r="M23" s="1"/>
      <c r="N23" s="1"/>
      <c r="O23" s="1"/>
    </row>
    <row r="24" spans="1:15" x14ac:dyDescent="0.25">
      <c r="A24" s="14" t="s">
        <v>11</v>
      </c>
      <c r="B24" s="4"/>
      <c r="C24" s="21"/>
      <c r="D24" s="46">
        <v>1.5</v>
      </c>
      <c r="E24" s="21">
        <v>24</v>
      </c>
      <c r="F24" s="21"/>
      <c r="G24" s="46"/>
      <c r="H24" s="7">
        <f>C24*D24*E24*F24</f>
        <v>0</v>
      </c>
      <c r="I24" s="7"/>
      <c r="J24" s="8"/>
      <c r="K24" s="60"/>
      <c r="L24" s="1"/>
      <c r="M24" s="1"/>
      <c r="N24" s="1"/>
      <c r="O24" s="1"/>
    </row>
    <row r="25" spans="1:15" x14ac:dyDescent="0.25">
      <c r="A25" s="14" t="s">
        <v>29</v>
      </c>
      <c r="B25" s="4"/>
      <c r="C25" s="21"/>
      <c r="D25" s="46">
        <v>1.88</v>
      </c>
      <c r="E25" s="21">
        <v>24</v>
      </c>
      <c r="F25" s="21"/>
      <c r="G25" s="46"/>
      <c r="H25" s="7">
        <f>C25*D25*E25*F25</f>
        <v>0</v>
      </c>
      <c r="I25" s="7"/>
      <c r="J25" s="8"/>
      <c r="K25" s="60"/>
      <c r="L25" s="1"/>
      <c r="M25" s="1"/>
      <c r="N25" s="1"/>
      <c r="O25" s="1"/>
    </row>
    <row r="26" spans="1:15" x14ac:dyDescent="0.25">
      <c r="A26" s="4" t="s">
        <v>6</v>
      </c>
      <c r="B26" s="4"/>
      <c r="C26" s="21">
        <v>5</v>
      </c>
      <c r="D26" s="46">
        <v>7.5</v>
      </c>
      <c r="E26" s="21">
        <v>24</v>
      </c>
      <c r="F26" s="21"/>
      <c r="G26" s="46"/>
      <c r="H26" s="7">
        <f t="shared" ref="H26" si="2">C26*D26*E26</f>
        <v>900</v>
      </c>
      <c r="I26" s="7"/>
      <c r="J26" s="8"/>
      <c r="K26" s="60"/>
      <c r="L26" s="1"/>
      <c r="M26" s="1"/>
      <c r="N26" s="1"/>
      <c r="O26" s="1"/>
    </row>
    <row r="27" spans="1:15" x14ac:dyDescent="0.25">
      <c r="A27" s="4" t="s">
        <v>48</v>
      </c>
      <c r="B27" s="4"/>
      <c r="C27" s="5">
        <v>2</v>
      </c>
      <c r="D27" s="6">
        <v>20</v>
      </c>
      <c r="E27" s="21">
        <v>24</v>
      </c>
      <c r="F27" s="5"/>
      <c r="G27" s="6"/>
      <c r="H27" s="7">
        <f t="shared" si="0"/>
        <v>960</v>
      </c>
      <c r="I27" s="7">
        <v>0</v>
      </c>
      <c r="J27" s="8">
        <f t="shared" si="1"/>
        <v>-960</v>
      </c>
      <c r="K27" s="60"/>
      <c r="L27" s="1"/>
      <c r="M27" s="1"/>
      <c r="N27" s="1"/>
      <c r="O27" s="1"/>
    </row>
    <row r="28" spans="1:15" x14ac:dyDescent="0.25">
      <c r="A28" s="4"/>
      <c r="B28" s="4"/>
      <c r="C28" s="5"/>
      <c r="D28" s="6"/>
      <c r="E28" s="5"/>
      <c r="F28" s="5"/>
      <c r="G28" s="6"/>
      <c r="H28" s="7">
        <v>0</v>
      </c>
      <c r="I28" s="7">
        <v>0</v>
      </c>
      <c r="J28" s="8"/>
      <c r="K28" s="60"/>
      <c r="L28" s="1"/>
      <c r="M28" s="1"/>
      <c r="N28" s="1"/>
      <c r="O28" s="1"/>
    </row>
    <row r="29" spans="1:15" x14ac:dyDescent="0.25">
      <c r="A29" s="4"/>
      <c r="B29" s="4"/>
      <c r="C29" s="4"/>
      <c r="D29" s="4"/>
      <c r="E29" s="4"/>
      <c r="F29" s="4"/>
      <c r="G29" s="4"/>
      <c r="H29" s="9">
        <f>SUM(H12:H28)</f>
        <v>3795</v>
      </c>
      <c r="I29" s="9">
        <f>SUM(I12:I28)</f>
        <v>0</v>
      </c>
      <c r="J29" s="8"/>
      <c r="K29" s="60"/>
      <c r="L29" s="1"/>
      <c r="M29" s="1"/>
      <c r="N29" s="1"/>
      <c r="O29" s="1"/>
    </row>
    <row r="30" spans="1:15" x14ac:dyDescent="0.25">
      <c r="A30" s="3" t="s">
        <v>31</v>
      </c>
      <c r="B30" s="3"/>
      <c r="C30" s="18" t="s">
        <v>9</v>
      </c>
      <c r="D30" s="19" t="s">
        <v>17</v>
      </c>
      <c r="E30" s="19"/>
      <c r="F30" s="3"/>
      <c r="G30" s="3"/>
      <c r="H30" s="10"/>
      <c r="I30" s="10"/>
      <c r="J30" s="8"/>
      <c r="K30" s="60"/>
      <c r="L30" s="1"/>
      <c r="M30" s="1"/>
      <c r="N30" s="1"/>
      <c r="O30" s="1"/>
    </row>
    <row r="31" spans="1:15" ht="31.5" x14ac:dyDescent="0.25">
      <c r="A31" s="14" t="s">
        <v>42</v>
      </c>
      <c r="B31" s="24" t="s">
        <v>43</v>
      </c>
      <c r="C31" s="21">
        <v>52</v>
      </c>
      <c r="D31" s="46">
        <v>26.5</v>
      </c>
      <c r="E31" s="5"/>
      <c r="F31" s="6"/>
      <c r="G31" s="6"/>
      <c r="H31" s="49">
        <f>C31*D31</f>
        <v>1378</v>
      </c>
      <c r="I31" s="7">
        <v>0</v>
      </c>
      <c r="J31" s="8">
        <f>I31-H31</f>
        <v>-1378</v>
      </c>
      <c r="K31" s="60"/>
      <c r="L31" s="1"/>
      <c r="M31" s="1"/>
      <c r="N31" s="1"/>
      <c r="O31" s="1"/>
    </row>
    <row r="32" spans="1:15" ht="31.5" x14ac:dyDescent="0.25">
      <c r="A32" s="14" t="s">
        <v>44</v>
      </c>
      <c r="B32" s="23"/>
      <c r="C32" s="21">
        <v>1000</v>
      </c>
      <c r="D32" s="46">
        <v>0.02</v>
      </c>
      <c r="E32" s="6"/>
      <c r="F32" s="6"/>
      <c r="G32" s="6"/>
      <c r="H32" s="49">
        <f t="shared" ref="H32:H56" si="3">C32*D32</f>
        <v>20</v>
      </c>
      <c r="I32" s="7">
        <v>0</v>
      </c>
      <c r="J32" s="8"/>
      <c r="K32" s="45"/>
      <c r="L32" s="1"/>
      <c r="M32" s="1"/>
      <c r="N32" s="1"/>
      <c r="O32" s="1"/>
    </row>
    <row r="33" spans="1:15" x14ac:dyDescent="0.25">
      <c r="A33" s="14" t="s">
        <v>34</v>
      </c>
      <c r="B33" s="23"/>
      <c r="C33" s="21">
        <v>12</v>
      </c>
      <c r="D33" s="46">
        <v>0.65</v>
      </c>
      <c r="E33" s="6"/>
      <c r="F33" s="6"/>
      <c r="G33" s="6"/>
      <c r="H33" s="49">
        <f t="shared" si="3"/>
        <v>7.8000000000000007</v>
      </c>
      <c r="I33" s="7">
        <v>0</v>
      </c>
      <c r="J33" s="8"/>
      <c r="K33" s="45"/>
      <c r="L33" s="1"/>
      <c r="M33" s="1"/>
      <c r="N33" s="1"/>
      <c r="O33" s="1"/>
    </row>
    <row r="34" spans="1:15" x14ac:dyDescent="0.25">
      <c r="A34" s="14" t="s">
        <v>36</v>
      </c>
      <c r="B34" s="24"/>
      <c r="C34" s="21">
        <v>6</v>
      </c>
      <c r="D34" s="46">
        <v>5</v>
      </c>
      <c r="E34" s="6"/>
      <c r="F34" s="6"/>
      <c r="G34" s="6"/>
      <c r="H34" s="49">
        <f t="shared" si="3"/>
        <v>30</v>
      </c>
      <c r="I34" s="7">
        <v>0</v>
      </c>
      <c r="J34" s="8"/>
      <c r="K34" s="45"/>
      <c r="L34" s="1"/>
      <c r="M34" s="1"/>
      <c r="N34" s="1"/>
      <c r="O34" s="1"/>
    </row>
    <row r="35" spans="1:15" x14ac:dyDescent="0.25">
      <c r="A35" s="14"/>
      <c r="B35" s="24"/>
      <c r="C35" s="21"/>
      <c r="D35" s="46"/>
      <c r="E35" s="6"/>
      <c r="F35" s="6"/>
      <c r="G35" s="6"/>
      <c r="H35" s="49">
        <f t="shared" si="3"/>
        <v>0</v>
      </c>
      <c r="I35" s="7">
        <v>0</v>
      </c>
      <c r="J35" s="8"/>
      <c r="K35" s="45"/>
      <c r="L35" s="1"/>
      <c r="M35" s="1"/>
      <c r="N35" s="1"/>
      <c r="O35" s="1"/>
    </row>
    <row r="36" spans="1:15" x14ac:dyDescent="0.25">
      <c r="A36" s="43" t="s">
        <v>35</v>
      </c>
      <c r="B36" s="23"/>
      <c r="C36" s="21">
        <v>42</v>
      </c>
      <c r="D36" s="46">
        <v>10</v>
      </c>
      <c r="E36" s="6"/>
      <c r="F36" s="6"/>
      <c r="G36" s="6"/>
      <c r="H36" s="49">
        <f t="shared" si="3"/>
        <v>420</v>
      </c>
      <c r="I36" s="7">
        <v>0</v>
      </c>
      <c r="J36" s="8"/>
      <c r="K36" s="45"/>
      <c r="L36" s="1"/>
      <c r="M36" s="1"/>
      <c r="N36" s="1"/>
      <c r="O36" s="1"/>
    </row>
    <row r="37" spans="1:15" ht="31.5" x14ac:dyDescent="0.25">
      <c r="A37" s="14" t="s">
        <v>45</v>
      </c>
      <c r="B37" s="23" t="s">
        <v>43</v>
      </c>
      <c r="C37" s="21">
        <v>1000</v>
      </c>
      <c r="D37" s="46">
        <v>0.1</v>
      </c>
      <c r="E37" s="6"/>
      <c r="F37" s="6"/>
      <c r="G37" s="6"/>
      <c r="H37" s="49">
        <f t="shared" si="3"/>
        <v>100</v>
      </c>
      <c r="I37" s="7">
        <v>0</v>
      </c>
      <c r="J37" s="8">
        <f t="shared" ref="J37:J61" si="4">I37-H37</f>
        <v>-100</v>
      </c>
      <c r="K37" s="45"/>
      <c r="L37" s="1"/>
      <c r="M37" s="1"/>
      <c r="N37" s="1"/>
      <c r="O37" s="1"/>
    </row>
    <row r="38" spans="1:15" ht="31.5" x14ac:dyDescent="0.25">
      <c r="A38" s="14" t="s">
        <v>46</v>
      </c>
      <c r="B38" s="23"/>
      <c r="C38" s="21">
        <v>700</v>
      </c>
      <c r="D38" s="46">
        <v>0.09</v>
      </c>
      <c r="E38" s="6"/>
      <c r="F38" s="6"/>
      <c r="G38" s="6"/>
      <c r="H38" s="49">
        <f t="shared" si="3"/>
        <v>63</v>
      </c>
      <c r="I38" s="7">
        <v>0</v>
      </c>
      <c r="J38" s="8">
        <f t="shared" si="4"/>
        <v>-63</v>
      </c>
      <c r="K38" s="45"/>
      <c r="L38" s="1"/>
      <c r="M38" s="1"/>
      <c r="N38" s="1"/>
      <c r="O38" s="1"/>
    </row>
    <row r="39" spans="1:15" ht="33" customHeight="1" x14ac:dyDescent="0.25">
      <c r="A39" s="14" t="s">
        <v>47</v>
      </c>
      <c r="B39" s="24"/>
      <c r="C39" s="21">
        <v>50</v>
      </c>
      <c r="D39" s="46">
        <v>1.75</v>
      </c>
      <c r="E39" s="6"/>
      <c r="F39" s="6"/>
      <c r="G39" s="6"/>
      <c r="H39" s="49">
        <f t="shared" si="3"/>
        <v>87.5</v>
      </c>
      <c r="I39" s="7">
        <v>0</v>
      </c>
      <c r="J39" s="8">
        <f t="shared" si="4"/>
        <v>-87.5</v>
      </c>
      <c r="K39" s="45"/>
      <c r="L39" s="1"/>
      <c r="M39" s="1"/>
      <c r="N39" s="1"/>
      <c r="O39" s="1"/>
    </row>
    <row r="40" spans="1:15" ht="47.25" customHeight="1" x14ac:dyDescent="0.25">
      <c r="A40" s="14"/>
      <c r="B40" s="24"/>
      <c r="C40" s="21"/>
      <c r="D40" s="46"/>
      <c r="E40" s="6"/>
      <c r="F40" s="6"/>
      <c r="G40" s="6"/>
      <c r="H40" s="49">
        <f t="shared" si="3"/>
        <v>0</v>
      </c>
      <c r="I40" s="7">
        <v>0</v>
      </c>
      <c r="J40" s="8">
        <f t="shared" si="4"/>
        <v>0</v>
      </c>
      <c r="K40" s="45"/>
      <c r="L40" s="1"/>
      <c r="M40" s="1"/>
      <c r="N40" s="1"/>
      <c r="O40" s="1"/>
    </row>
    <row r="41" spans="1:15" ht="30" customHeight="1" x14ac:dyDescent="0.25">
      <c r="A41" s="14"/>
      <c r="B41" s="4"/>
      <c r="C41" s="21"/>
      <c r="D41" s="46"/>
      <c r="E41" s="6"/>
      <c r="F41" s="6"/>
      <c r="G41" s="6"/>
      <c r="H41" s="49">
        <f t="shared" si="3"/>
        <v>0</v>
      </c>
      <c r="I41" s="7">
        <v>0</v>
      </c>
      <c r="J41" s="8">
        <f t="shared" si="4"/>
        <v>0</v>
      </c>
      <c r="K41" s="45"/>
      <c r="L41" s="1"/>
      <c r="M41" s="1"/>
      <c r="N41" s="1"/>
      <c r="O41" s="1"/>
    </row>
    <row r="42" spans="1:15" ht="28.5" customHeight="1" x14ac:dyDescent="0.25">
      <c r="A42" s="14"/>
      <c r="B42" s="4"/>
      <c r="C42" s="21"/>
      <c r="D42" s="46"/>
      <c r="E42" s="6"/>
      <c r="F42" s="6"/>
      <c r="G42" s="6"/>
      <c r="H42" s="49">
        <f t="shared" si="3"/>
        <v>0</v>
      </c>
      <c r="I42" s="7">
        <v>0</v>
      </c>
      <c r="J42" s="8">
        <f t="shared" si="4"/>
        <v>0</v>
      </c>
      <c r="K42" s="45"/>
      <c r="L42" s="1"/>
      <c r="M42" s="1"/>
      <c r="N42" s="1"/>
      <c r="O42" s="1"/>
    </row>
    <row r="43" spans="1:15" ht="41.25" customHeight="1" x14ac:dyDescent="0.25">
      <c r="A43" s="14"/>
      <c r="B43" s="4"/>
      <c r="C43" s="21"/>
      <c r="D43" s="46"/>
      <c r="E43" s="6"/>
      <c r="F43" s="6"/>
      <c r="G43" s="6"/>
      <c r="H43" s="49">
        <f t="shared" si="3"/>
        <v>0</v>
      </c>
      <c r="I43" s="7">
        <v>0</v>
      </c>
      <c r="J43" s="8">
        <f t="shared" si="4"/>
        <v>0</v>
      </c>
      <c r="K43" s="45"/>
      <c r="L43" s="1"/>
      <c r="M43" s="1"/>
      <c r="N43" s="1"/>
      <c r="O43" s="1"/>
    </row>
    <row r="44" spans="1:15" x14ac:dyDescent="0.25">
      <c r="A44" s="14"/>
      <c r="B44" s="4"/>
      <c r="C44" s="21"/>
      <c r="D44" s="46"/>
      <c r="E44" s="6"/>
      <c r="F44" s="6"/>
      <c r="G44" s="6"/>
      <c r="H44" s="49">
        <f t="shared" si="3"/>
        <v>0</v>
      </c>
      <c r="I44" s="7">
        <v>0</v>
      </c>
      <c r="J44" s="8">
        <f t="shared" si="4"/>
        <v>0</v>
      </c>
      <c r="K44" s="45"/>
      <c r="L44" s="1"/>
      <c r="M44" s="1"/>
      <c r="N44" s="1"/>
      <c r="O44" s="1"/>
    </row>
    <row r="45" spans="1:15" x14ac:dyDescent="0.25">
      <c r="A45" s="14"/>
      <c r="B45" s="4"/>
      <c r="C45" s="21"/>
      <c r="D45" s="46"/>
      <c r="E45" s="6"/>
      <c r="F45" s="6"/>
      <c r="G45" s="6"/>
      <c r="H45" s="49">
        <f t="shared" si="3"/>
        <v>0</v>
      </c>
      <c r="I45" s="7">
        <v>0</v>
      </c>
      <c r="J45" s="8">
        <f t="shared" si="4"/>
        <v>0</v>
      </c>
      <c r="K45" s="45"/>
      <c r="L45" s="1"/>
      <c r="M45" s="1"/>
      <c r="N45" s="1"/>
      <c r="O45" s="1"/>
    </row>
    <row r="46" spans="1:15" x14ac:dyDescent="0.25">
      <c r="A46" s="14"/>
      <c r="B46" s="4"/>
      <c r="C46" s="21"/>
      <c r="D46" s="46"/>
      <c r="E46" s="6"/>
      <c r="F46" s="6"/>
      <c r="G46" s="6"/>
      <c r="H46" s="49">
        <f t="shared" si="3"/>
        <v>0</v>
      </c>
      <c r="I46" s="7">
        <v>0</v>
      </c>
      <c r="J46" s="8">
        <f t="shared" si="4"/>
        <v>0</v>
      </c>
      <c r="K46" s="45"/>
      <c r="L46" s="1"/>
      <c r="M46" s="1"/>
      <c r="N46" s="1"/>
      <c r="O46" s="1"/>
    </row>
    <row r="47" spans="1:15" x14ac:dyDescent="0.25">
      <c r="A47" s="4"/>
      <c r="B47" s="4"/>
      <c r="C47" s="21"/>
      <c r="D47" s="46"/>
      <c r="E47" s="6"/>
      <c r="F47" s="6"/>
      <c r="G47" s="6"/>
      <c r="H47" s="49">
        <f t="shared" si="3"/>
        <v>0</v>
      </c>
      <c r="I47" s="7">
        <v>0</v>
      </c>
      <c r="J47" s="8">
        <f t="shared" si="4"/>
        <v>0</v>
      </c>
      <c r="K47" s="45"/>
      <c r="L47" s="1"/>
      <c r="M47" s="1"/>
      <c r="N47" s="1"/>
      <c r="O47" s="1"/>
    </row>
    <row r="48" spans="1:15" x14ac:dyDescent="0.25">
      <c r="A48" s="4"/>
      <c r="B48" s="4"/>
      <c r="C48" s="21"/>
      <c r="D48" s="46"/>
      <c r="E48" s="6"/>
      <c r="F48" s="6"/>
      <c r="G48" s="6"/>
      <c r="H48" s="49">
        <f t="shared" si="3"/>
        <v>0</v>
      </c>
      <c r="I48" s="7">
        <v>0</v>
      </c>
      <c r="J48" s="8">
        <f t="shared" si="4"/>
        <v>0</v>
      </c>
      <c r="K48" s="45"/>
      <c r="L48" s="1"/>
      <c r="M48" s="1"/>
      <c r="N48" s="1"/>
      <c r="O48" s="1"/>
    </row>
    <row r="49" spans="1:15" x14ac:dyDescent="0.25">
      <c r="A49" s="4"/>
      <c r="B49" s="4"/>
      <c r="C49" s="21"/>
      <c r="D49" s="46"/>
      <c r="E49" s="6"/>
      <c r="F49" s="6"/>
      <c r="G49" s="6"/>
      <c r="H49" s="49">
        <f t="shared" si="3"/>
        <v>0</v>
      </c>
      <c r="I49" s="7">
        <v>0</v>
      </c>
      <c r="J49" s="8">
        <f t="shared" si="4"/>
        <v>0</v>
      </c>
      <c r="K49" s="45"/>
      <c r="L49" s="1"/>
      <c r="M49" s="1"/>
      <c r="N49" s="1"/>
      <c r="O49" s="1"/>
    </row>
    <row r="50" spans="1:15" x14ac:dyDescent="0.25">
      <c r="A50" s="14"/>
      <c r="B50" s="4"/>
      <c r="C50" s="21"/>
      <c r="D50" s="46"/>
      <c r="E50" s="6"/>
      <c r="F50" s="6"/>
      <c r="G50" s="6"/>
      <c r="H50" s="49">
        <f t="shared" si="3"/>
        <v>0</v>
      </c>
      <c r="I50" s="7">
        <v>0</v>
      </c>
      <c r="J50" s="8">
        <f t="shared" si="4"/>
        <v>0</v>
      </c>
      <c r="K50" s="45"/>
      <c r="L50" s="1"/>
      <c r="M50" s="1"/>
      <c r="N50" s="1"/>
      <c r="O50" s="1"/>
    </row>
    <row r="51" spans="1:15" x14ac:dyDescent="0.25">
      <c r="A51" s="14"/>
      <c r="B51" s="4"/>
      <c r="C51" s="21"/>
      <c r="D51" s="46"/>
      <c r="E51" s="6"/>
      <c r="F51" s="6"/>
      <c r="G51" s="6"/>
      <c r="H51" s="49">
        <f t="shared" si="3"/>
        <v>0</v>
      </c>
      <c r="I51" s="7">
        <v>0</v>
      </c>
      <c r="J51" s="8">
        <f t="shared" si="4"/>
        <v>0</v>
      </c>
      <c r="K51" s="45"/>
      <c r="L51" s="1"/>
      <c r="M51" s="1"/>
      <c r="N51" s="1"/>
      <c r="O51" s="1"/>
    </row>
    <row r="52" spans="1:15" x14ac:dyDescent="0.25">
      <c r="A52" s="14"/>
      <c r="B52" s="4"/>
      <c r="C52" s="21"/>
      <c r="D52" s="46"/>
      <c r="E52" s="6"/>
      <c r="F52" s="6"/>
      <c r="G52" s="6"/>
      <c r="H52" s="49">
        <f t="shared" si="3"/>
        <v>0</v>
      </c>
      <c r="I52" s="7">
        <v>0</v>
      </c>
      <c r="J52" s="8">
        <f t="shared" si="4"/>
        <v>0</v>
      </c>
      <c r="K52" s="45"/>
      <c r="L52" s="1"/>
      <c r="M52" s="1"/>
      <c r="N52" s="1"/>
      <c r="O52" s="1"/>
    </row>
    <row r="53" spans="1:15" x14ac:dyDescent="0.25">
      <c r="A53" s="14"/>
      <c r="B53" s="4"/>
      <c r="C53" s="21"/>
      <c r="D53" s="46"/>
      <c r="E53" s="6"/>
      <c r="F53" s="6"/>
      <c r="G53" s="6"/>
      <c r="H53" s="49">
        <f t="shared" si="3"/>
        <v>0</v>
      </c>
      <c r="I53" s="7">
        <v>0</v>
      </c>
      <c r="J53" s="8">
        <f t="shared" si="4"/>
        <v>0</v>
      </c>
      <c r="K53" s="45"/>
      <c r="L53" s="1"/>
      <c r="M53" s="1"/>
      <c r="N53" s="1"/>
      <c r="O53" s="1"/>
    </row>
    <row r="54" spans="1:15" x14ac:dyDescent="0.25">
      <c r="A54" s="14"/>
      <c r="B54" s="4"/>
      <c r="C54" s="21"/>
      <c r="D54" s="46"/>
      <c r="E54" s="6"/>
      <c r="F54" s="6"/>
      <c r="G54" s="6"/>
      <c r="H54" s="49">
        <f t="shared" si="3"/>
        <v>0</v>
      </c>
      <c r="I54" s="7">
        <v>0</v>
      </c>
      <c r="J54" s="8">
        <f t="shared" si="4"/>
        <v>0</v>
      </c>
      <c r="K54" s="45"/>
      <c r="L54" s="1"/>
      <c r="M54" s="1"/>
      <c r="N54" s="1"/>
      <c r="O54" s="1"/>
    </row>
    <row r="55" spans="1:15" x14ac:dyDescent="0.25">
      <c r="A55" s="14"/>
      <c r="B55" s="4"/>
      <c r="C55" s="21"/>
      <c r="D55" s="46"/>
      <c r="E55" s="6"/>
      <c r="F55" s="6"/>
      <c r="G55" s="6"/>
      <c r="H55" s="49">
        <f t="shared" si="3"/>
        <v>0</v>
      </c>
      <c r="I55" s="7">
        <v>0</v>
      </c>
      <c r="J55" s="8">
        <f t="shared" si="4"/>
        <v>0</v>
      </c>
      <c r="K55" s="45"/>
      <c r="L55" s="1"/>
      <c r="M55" s="1"/>
      <c r="N55" s="1"/>
      <c r="O55" s="1"/>
    </row>
    <row r="56" spans="1:15" x14ac:dyDescent="0.25">
      <c r="A56" s="14"/>
      <c r="B56" s="4"/>
      <c r="C56" s="21"/>
      <c r="D56" s="46"/>
      <c r="E56" s="6"/>
      <c r="F56" s="6"/>
      <c r="G56" s="6"/>
      <c r="H56" s="49">
        <f t="shared" si="3"/>
        <v>0</v>
      </c>
      <c r="I56" s="7">
        <v>0</v>
      </c>
      <c r="J56" s="8">
        <f t="shared" si="4"/>
        <v>0</v>
      </c>
      <c r="K56" s="45"/>
      <c r="L56" s="1"/>
      <c r="M56" s="1"/>
      <c r="N56" s="1"/>
      <c r="O56" s="1"/>
    </row>
    <row r="57" spans="1:15" x14ac:dyDescent="0.25">
      <c r="A57" s="4"/>
      <c r="B57" s="4"/>
      <c r="C57" s="21"/>
      <c r="D57" s="46"/>
      <c r="E57" s="6"/>
      <c r="F57" s="6"/>
      <c r="G57" s="6"/>
      <c r="H57" s="49">
        <f t="shared" ref="H57:H61" si="5">C57*D57</f>
        <v>0</v>
      </c>
      <c r="I57" s="7">
        <v>0</v>
      </c>
      <c r="J57" s="8">
        <f t="shared" si="4"/>
        <v>0</v>
      </c>
      <c r="K57" s="45"/>
      <c r="L57" s="1"/>
      <c r="M57" s="1"/>
      <c r="N57" s="1"/>
      <c r="O57" s="1"/>
    </row>
    <row r="58" spans="1:15" x14ac:dyDescent="0.25">
      <c r="A58" s="14"/>
      <c r="B58" s="4"/>
      <c r="C58" s="21"/>
      <c r="D58" s="46"/>
      <c r="E58" s="6"/>
      <c r="F58" s="6"/>
      <c r="G58" s="6"/>
      <c r="H58" s="49">
        <f t="shared" si="5"/>
        <v>0</v>
      </c>
      <c r="I58" s="7">
        <v>0</v>
      </c>
      <c r="J58" s="8">
        <f t="shared" si="4"/>
        <v>0</v>
      </c>
      <c r="K58" s="45"/>
      <c r="L58" s="1"/>
      <c r="M58" s="1"/>
      <c r="N58" s="1"/>
      <c r="O58" s="1"/>
    </row>
    <row r="59" spans="1:15" x14ac:dyDescent="0.25">
      <c r="A59" s="4"/>
      <c r="B59" s="4"/>
      <c r="C59" s="21"/>
      <c r="D59" s="46"/>
      <c r="E59" s="6"/>
      <c r="F59" s="6"/>
      <c r="G59" s="6"/>
      <c r="H59" s="49">
        <v>0</v>
      </c>
      <c r="I59" s="7">
        <v>0</v>
      </c>
      <c r="J59" s="8"/>
      <c r="K59" s="45"/>
      <c r="L59" s="1"/>
      <c r="M59" s="1"/>
      <c r="N59" s="1"/>
      <c r="O59" s="1"/>
    </row>
    <row r="60" spans="1:15" x14ac:dyDescent="0.25">
      <c r="A60" s="4"/>
      <c r="B60" s="4"/>
      <c r="C60" s="21"/>
      <c r="D60" s="46"/>
      <c r="E60" s="6"/>
      <c r="F60" s="6"/>
      <c r="G60" s="6"/>
      <c r="H60" s="49">
        <v>0</v>
      </c>
      <c r="I60" s="7">
        <v>0</v>
      </c>
      <c r="J60" s="8"/>
      <c r="K60" s="45"/>
      <c r="L60" s="1"/>
      <c r="M60" s="1"/>
      <c r="N60" s="1"/>
      <c r="O60" s="1"/>
    </row>
    <row r="61" spans="1:15" x14ac:dyDescent="0.25">
      <c r="A61" s="4"/>
      <c r="B61" s="4"/>
      <c r="C61" s="21"/>
      <c r="D61" s="46"/>
      <c r="E61" s="6"/>
      <c r="F61" s="6"/>
      <c r="G61" s="6"/>
      <c r="H61" s="49">
        <f t="shared" si="5"/>
        <v>0</v>
      </c>
      <c r="I61" s="7">
        <v>0</v>
      </c>
      <c r="J61" s="8">
        <f t="shared" si="4"/>
        <v>0</v>
      </c>
      <c r="K61" s="45"/>
      <c r="L61" s="1"/>
      <c r="M61" s="1"/>
      <c r="N61" s="1"/>
      <c r="O61" s="1"/>
    </row>
    <row r="62" spans="1:15" x14ac:dyDescent="0.25">
      <c r="A62" s="4"/>
      <c r="B62" s="4"/>
      <c r="C62" s="4"/>
      <c r="D62" s="4"/>
      <c r="E62" s="4"/>
      <c r="F62" s="4"/>
      <c r="G62" s="4"/>
      <c r="H62" s="11">
        <f>SUM(H31:H61)</f>
        <v>2106.3000000000002</v>
      </c>
      <c r="I62" s="11">
        <f>SUM(I31:I61)</f>
        <v>0</v>
      </c>
      <c r="J62" s="4"/>
      <c r="K62" s="45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8"/>
      <c r="I63" s="8"/>
      <c r="J63" s="4"/>
      <c r="K63" s="45"/>
      <c r="L63" s="1"/>
      <c r="M63" s="1"/>
      <c r="N63" s="1"/>
      <c r="O63" s="1"/>
    </row>
    <row r="64" spans="1:15" ht="31.5" x14ac:dyDescent="0.25">
      <c r="A64" s="3" t="s">
        <v>14</v>
      </c>
      <c r="B64" s="3"/>
      <c r="C64" s="18" t="s">
        <v>15</v>
      </c>
      <c r="D64" s="19" t="s">
        <v>13</v>
      </c>
      <c r="E64" s="19" t="s">
        <v>16</v>
      </c>
      <c r="F64" s="19" t="s">
        <v>8</v>
      </c>
      <c r="G64" s="4"/>
      <c r="H64" s="8"/>
      <c r="I64" s="8"/>
      <c r="J64" s="4"/>
      <c r="K64" s="45"/>
      <c r="L64" s="1"/>
      <c r="M64" s="1"/>
      <c r="N64" s="1"/>
      <c r="O64" s="1"/>
    </row>
    <row r="65" spans="1:15" x14ac:dyDescent="0.25">
      <c r="A65" s="4"/>
      <c r="B65" s="4"/>
      <c r="C65" s="21">
        <v>260</v>
      </c>
      <c r="D65" s="6">
        <v>3.95</v>
      </c>
      <c r="E65" s="6">
        <v>0.04</v>
      </c>
      <c r="F65" s="21">
        <v>8</v>
      </c>
      <c r="G65" s="6"/>
      <c r="H65" s="7">
        <f>C65*D65*E65*F65</f>
        <v>328.64</v>
      </c>
      <c r="I65" s="7">
        <v>0</v>
      </c>
      <c r="J65" s="8">
        <f>I65-H65</f>
        <v>-328.64</v>
      </c>
      <c r="K65" s="45"/>
      <c r="L65" s="1"/>
      <c r="M65" s="1"/>
      <c r="N65" s="1"/>
      <c r="O65" s="1"/>
    </row>
    <row r="66" spans="1:15" x14ac:dyDescent="0.25">
      <c r="A66" s="4" t="s">
        <v>20</v>
      </c>
      <c r="B66" s="4"/>
      <c r="C66" s="21">
        <v>45</v>
      </c>
      <c r="D66" s="6">
        <v>3.95</v>
      </c>
      <c r="E66" s="6">
        <v>0.04</v>
      </c>
      <c r="F66" s="21">
        <v>15</v>
      </c>
      <c r="G66" s="6"/>
      <c r="H66" s="7">
        <f>C66*D66*E66*F66</f>
        <v>106.65</v>
      </c>
      <c r="I66" s="7">
        <v>0</v>
      </c>
      <c r="J66" s="8">
        <f>I66-H66</f>
        <v>-106.65</v>
      </c>
      <c r="K66" s="45"/>
      <c r="L66" s="1"/>
      <c r="M66" s="1"/>
      <c r="N66" s="1"/>
      <c r="O66" s="1"/>
    </row>
    <row r="67" spans="1:15" x14ac:dyDescent="0.25">
      <c r="A67" s="4"/>
      <c r="B67" s="4"/>
      <c r="C67" s="21"/>
      <c r="D67" s="6"/>
      <c r="E67" s="6"/>
      <c r="F67" s="21"/>
      <c r="G67" s="6"/>
      <c r="H67" s="7">
        <f t="shared" ref="H67:H69" si="6">C67*D67*E67*F67</f>
        <v>0</v>
      </c>
      <c r="I67" s="7">
        <v>0</v>
      </c>
      <c r="J67" s="8">
        <f t="shared" ref="J67:J69" si="7">I67-H67</f>
        <v>0</v>
      </c>
      <c r="K67" s="45"/>
      <c r="L67" s="1"/>
      <c r="M67" s="1"/>
      <c r="N67" s="1"/>
      <c r="O67" s="1"/>
    </row>
    <row r="68" spans="1:15" x14ac:dyDescent="0.25">
      <c r="A68" s="4"/>
      <c r="B68" s="4"/>
      <c r="C68" s="21"/>
      <c r="D68" s="6"/>
      <c r="E68" s="6"/>
      <c r="F68" s="21"/>
      <c r="G68" s="6"/>
      <c r="H68" s="7">
        <f t="shared" si="6"/>
        <v>0</v>
      </c>
      <c r="I68" s="7">
        <v>0</v>
      </c>
      <c r="J68" s="8">
        <f t="shared" si="7"/>
        <v>0</v>
      </c>
      <c r="K68" s="45"/>
      <c r="L68" s="1"/>
      <c r="M68" s="1"/>
      <c r="N68" s="1"/>
      <c r="O68" s="1"/>
    </row>
    <row r="69" spans="1:15" x14ac:dyDescent="0.25">
      <c r="A69" s="4"/>
      <c r="B69" s="4"/>
      <c r="C69" s="21"/>
      <c r="D69" s="6"/>
      <c r="E69" s="6"/>
      <c r="F69" s="21"/>
      <c r="G69" s="6"/>
      <c r="H69" s="7">
        <f t="shared" si="6"/>
        <v>0</v>
      </c>
      <c r="I69" s="7">
        <v>0</v>
      </c>
      <c r="J69" s="8">
        <f t="shared" si="7"/>
        <v>0</v>
      </c>
      <c r="K69" s="45"/>
      <c r="L69" s="1"/>
      <c r="M69" s="1"/>
      <c r="N69" s="1"/>
      <c r="O69" s="1"/>
    </row>
    <row r="70" spans="1:15" x14ac:dyDescent="0.25">
      <c r="A70" s="4"/>
      <c r="B70" s="4"/>
      <c r="C70" s="4"/>
      <c r="D70" s="4"/>
      <c r="E70" s="4"/>
      <c r="F70" s="4"/>
      <c r="G70" s="4"/>
      <c r="H70" s="11">
        <f>SUM(H65:H69)</f>
        <v>435.28999999999996</v>
      </c>
      <c r="I70" s="11">
        <f>SUM(I65:I69)</f>
        <v>0</v>
      </c>
      <c r="J70" s="4"/>
      <c r="K70" s="45"/>
      <c r="L70" s="1"/>
      <c r="M70" s="1"/>
      <c r="N70" s="1"/>
      <c r="O70" s="1"/>
    </row>
    <row r="71" spans="1:15" x14ac:dyDescent="0.25">
      <c r="A71" s="4"/>
      <c r="B71" s="4"/>
      <c r="C71" s="4"/>
      <c r="D71" s="4"/>
      <c r="E71" s="4"/>
      <c r="F71" s="4"/>
      <c r="G71" s="4"/>
      <c r="H71" s="8"/>
      <c r="I71" s="8"/>
      <c r="J71" s="4"/>
      <c r="K71" s="45"/>
      <c r="L71" s="1"/>
      <c r="M71" s="1"/>
      <c r="N71" s="1"/>
      <c r="O71" s="1"/>
    </row>
    <row r="72" spans="1:15" x14ac:dyDescent="0.25">
      <c r="A72" s="4"/>
      <c r="B72" s="4"/>
      <c r="C72" s="4"/>
      <c r="D72" s="4"/>
      <c r="E72" s="4"/>
      <c r="F72" s="4"/>
      <c r="G72" s="4"/>
      <c r="H72" s="8"/>
      <c r="I72" s="8"/>
      <c r="J72" s="4"/>
      <c r="K72" s="45"/>
      <c r="L72" s="1"/>
      <c r="M72" s="1"/>
      <c r="N72" s="1"/>
      <c r="O72" s="1"/>
    </row>
    <row r="73" spans="1:15" ht="18.75" x14ac:dyDescent="0.3">
      <c r="A73" s="12" t="s">
        <v>1</v>
      </c>
      <c r="B73" s="12"/>
      <c r="C73" s="12"/>
      <c r="D73" s="12"/>
      <c r="E73" s="12"/>
      <c r="F73" s="12"/>
      <c r="G73" s="12"/>
      <c r="H73" s="13">
        <f>SUM(H70,H62,H29)</f>
        <v>6336.59</v>
      </c>
      <c r="I73" s="13">
        <f>SUM(I70,I62,I29)</f>
        <v>0</v>
      </c>
      <c r="J73" s="12"/>
      <c r="K73" s="1"/>
      <c r="L73" s="1"/>
      <c r="M73" s="1"/>
      <c r="N73" s="1"/>
    </row>
    <row r="74" spans="1:15" x14ac:dyDescent="0.25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1"/>
      <c r="M74" s="1"/>
      <c r="N74" s="1"/>
    </row>
    <row r="75" spans="1:15" ht="23.1" customHeight="1" x14ac:dyDescent="0.2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1"/>
      <c r="M75" s="1"/>
      <c r="N75" s="1"/>
    </row>
    <row r="76" spans="1:15" ht="23.1" customHeight="1" x14ac:dyDescent="0.2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1"/>
      <c r="M76" s="1"/>
      <c r="N76" s="1"/>
    </row>
    <row r="77" spans="1:15" ht="23.1" customHeight="1" x14ac:dyDescent="0.2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1"/>
      <c r="M77" s="1"/>
      <c r="N77" s="1"/>
    </row>
    <row r="79" spans="1:15" x14ac:dyDescent="0.25">
      <c r="B79" s="27"/>
    </row>
  </sheetData>
  <mergeCells count="6">
    <mergeCell ref="A74:K77"/>
    <mergeCell ref="A1:K1"/>
    <mergeCell ref="G4:I4"/>
    <mergeCell ref="J4:K4"/>
    <mergeCell ref="C9:G9"/>
    <mergeCell ref="K11:K31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DFE3-2D42-4665-A5E5-310348241798}">
  <dimension ref="A1:O71"/>
  <sheetViews>
    <sheetView tabSelected="1" zoomScale="78" zoomScaleNormal="78" workbookViewId="0">
      <selection activeCell="H7" sqref="H7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3" t="s">
        <v>51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9" t="s">
        <v>21</v>
      </c>
      <c r="B3" s="1"/>
      <c r="C3" s="30"/>
      <c r="D3" s="30"/>
      <c r="E3" s="30"/>
      <c r="F3" s="30"/>
      <c r="G3" s="30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39">
        <f>H6/A6</f>
        <v>4.1870423076923071</v>
      </c>
      <c r="B4" s="40"/>
      <c r="C4" s="30"/>
      <c r="D4" s="42"/>
      <c r="E4" s="30"/>
      <c r="F4" s="30"/>
      <c r="G4" s="54" t="s">
        <v>23</v>
      </c>
      <c r="H4" s="55"/>
      <c r="I4" s="56"/>
      <c r="J4" s="54" t="s">
        <v>24</v>
      </c>
      <c r="K4" s="56"/>
      <c r="L4" s="1"/>
      <c r="M4" s="1"/>
      <c r="N4" s="1"/>
      <c r="O4" s="1"/>
    </row>
    <row r="5" spans="1:15" ht="37.5" x14ac:dyDescent="0.25">
      <c r="A5" s="29" t="s">
        <v>37</v>
      </c>
      <c r="B5" s="41"/>
      <c r="C5" s="42"/>
      <c r="E5" s="30"/>
      <c r="F5" s="30"/>
      <c r="G5" s="31" t="s">
        <v>25</v>
      </c>
      <c r="H5" s="32" t="s">
        <v>19</v>
      </c>
      <c r="I5" s="33" t="s">
        <v>26</v>
      </c>
      <c r="J5" s="34" t="s">
        <v>27</v>
      </c>
      <c r="K5" s="35" t="s">
        <v>28</v>
      </c>
      <c r="L5" s="1"/>
      <c r="M5" s="1"/>
      <c r="N5" s="1"/>
      <c r="O5" s="1"/>
    </row>
    <row r="6" spans="1:15" ht="16.5" thickBot="1" x14ac:dyDescent="0.3">
      <c r="A6" s="28">
        <v>260</v>
      </c>
      <c r="B6" s="40"/>
      <c r="C6" s="30"/>
      <c r="D6" s="30"/>
      <c r="E6" s="30"/>
      <c r="F6" s="30"/>
      <c r="G6" s="36">
        <f>H65</f>
        <v>750.78</v>
      </c>
      <c r="H6" s="37">
        <f>(G6*1.45)</f>
        <v>1088.6309999999999</v>
      </c>
      <c r="I6" s="38">
        <f>H6-G6</f>
        <v>337.85099999999989</v>
      </c>
      <c r="J6" s="36">
        <f>I65</f>
        <v>0</v>
      </c>
      <c r="K6" s="38">
        <f>H6-ABS(J6)</f>
        <v>1088.6309999999999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7" t="s">
        <v>18</v>
      </c>
      <c r="D9" s="58"/>
      <c r="E9" s="58"/>
      <c r="F9" s="58"/>
      <c r="G9" s="59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30</v>
      </c>
      <c r="B11" s="3"/>
      <c r="C11" s="3"/>
      <c r="D11" s="3"/>
      <c r="E11" s="3"/>
      <c r="F11" s="3"/>
      <c r="G11" s="3"/>
      <c r="H11" s="4"/>
      <c r="I11" s="4"/>
      <c r="J11" s="4"/>
      <c r="K11" s="60"/>
      <c r="L11" s="1"/>
      <c r="M11" s="1"/>
      <c r="N11" s="1"/>
      <c r="O11" s="1"/>
    </row>
    <row r="12" spans="1:15" x14ac:dyDescent="0.25">
      <c r="A12" s="4" t="s">
        <v>32</v>
      </c>
      <c r="B12" s="4"/>
      <c r="C12" s="21"/>
      <c r="D12" s="46">
        <v>18.329999999999998</v>
      </c>
      <c r="E12" s="21"/>
      <c r="F12" s="21"/>
      <c r="G12" s="46"/>
      <c r="H12" s="7">
        <f>C12*D12*E12</f>
        <v>0</v>
      </c>
      <c r="I12" s="7">
        <v>0</v>
      </c>
      <c r="J12" s="8">
        <f>I12-H12</f>
        <v>0</v>
      </c>
      <c r="K12" s="60"/>
      <c r="L12" s="1"/>
      <c r="M12" s="1"/>
      <c r="N12" s="1"/>
      <c r="O12" s="1"/>
    </row>
    <row r="13" spans="1:15" x14ac:dyDescent="0.25">
      <c r="A13" s="4" t="s">
        <v>5</v>
      </c>
      <c r="B13" s="4"/>
      <c r="C13" s="21">
        <v>3</v>
      </c>
      <c r="D13" s="46">
        <v>12</v>
      </c>
      <c r="E13" s="21">
        <v>3</v>
      </c>
      <c r="F13" s="21"/>
      <c r="G13" s="46"/>
      <c r="H13" s="7">
        <f>C13*D13*E13</f>
        <v>108</v>
      </c>
      <c r="I13" s="7">
        <v>0</v>
      </c>
      <c r="J13" s="8">
        <f>I13-H13</f>
        <v>-108</v>
      </c>
      <c r="K13" s="60"/>
      <c r="L13" s="1"/>
      <c r="M13" s="1"/>
      <c r="N13" s="1"/>
      <c r="O13" s="1"/>
    </row>
    <row r="14" spans="1:15" x14ac:dyDescent="0.25">
      <c r="A14" s="4" t="s">
        <v>4</v>
      </c>
      <c r="B14" s="4"/>
      <c r="C14" s="21">
        <v>2</v>
      </c>
      <c r="D14" s="46">
        <v>15</v>
      </c>
      <c r="E14" s="21">
        <v>3</v>
      </c>
      <c r="F14" s="21"/>
      <c r="G14" s="46"/>
      <c r="H14" s="7">
        <f>C14*D14*E14</f>
        <v>90</v>
      </c>
      <c r="I14" s="7">
        <v>0</v>
      </c>
      <c r="J14" s="8"/>
      <c r="K14" s="60"/>
      <c r="L14" s="1"/>
      <c r="M14" s="1"/>
      <c r="N14" s="1"/>
      <c r="O14" s="1"/>
    </row>
    <row r="15" spans="1:15" ht="15" customHeight="1" x14ac:dyDescent="0.25">
      <c r="A15" s="14" t="s">
        <v>33</v>
      </c>
      <c r="B15" s="4"/>
      <c r="C15" s="21"/>
      <c r="D15" s="46">
        <v>2.29</v>
      </c>
      <c r="E15" s="21"/>
      <c r="F15" s="21"/>
      <c r="G15" s="46"/>
      <c r="H15" s="7">
        <f>C15*D15*E15*F15</f>
        <v>0</v>
      </c>
      <c r="I15" s="7">
        <v>0</v>
      </c>
      <c r="J15" s="8">
        <f>I15-H15</f>
        <v>0</v>
      </c>
      <c r="K15" s="60"/>
      <c r="L15" s="1"/>
      <c r="M15" s="1"/>
      <c r="N15" s="1"/>
      <c r="O15" s="1"/>
    </row>
    <row r="16" spans="1:15" x14ac:dyDescent="0.25">
      <c r="A16" s="14" t="s">
        <v>11</v>
      </c>
      <c r="B16" s="4"/>
      <c r="C16" s="21">
        <v>3</v>
      </c>
      <c r="D16" s="46">
        <v>1.5</v>
      </c>
      <c r="E16" s="21">
        <v>3</v>
      </c>
      <c r="F16" s="21">
        <v>3</v>
      </c>
      <c r="G16" s="46"/>
      <c r="H16" s="7">
        <f>C16*D16*E16*F16</f>
        <v>40.5</v>
      </c>
      <c r="I16" s="7">
        <v>0</v>
      </c>
      <c r="J16" s="8">
        <f>I16-H16</f>
        <v>-40.5</v>
      </c>
      <c r="K16" s="60"/>
      <c r="L16" s="1"/>
      <c r="M16" s="1"/>
      <c r="N16" s="1"/>
      <c r="O16" s="1"/>
    </row>
    <row r="17" spans="1:15" x14ac:dyDescent="0.25">
      <c r="A17" s="14" t="s">
        <v>29</v>
      </c>
      <c r="B17" s="4"/>
      <c r="C17" s="21">
        <v>2</v>
      </c>
      <c r="D17" s="46">
        <v>1.88</v>
      </c>
      <c r="E17" s="21">
        <v>3</v>
      </c>
      <c r="F17" s="21">
        <v>3</v>
      </c>
      <c r="G17" s="46"/>
      <c r="H17" s="7">
        <f>C17*D17*E17*F17</f>
        <v>33.839999999999996</v>
      </c>
      <c r="I17" s="7">
        <v>0</v>
      </c>
      <c r="J17" s="8"/>
      <c r="K17" s="60"/>
      <c r="L17" s="1"/>
      <c r="M17" s="1"/>
      <c r="N17" s="1"/>
      <c r="O17" s="1"/>
    </row>
    <row r="18" spans="1:15" x14ac:dyDescent="0.25">
      <c r="A18" s="4" t="s">
        <v>6</v>
      </c>
      <c r="B18" s="4"/>
      <c r="C18" s="21">
        <v>5</v>
      </c>
      <c r="D18" s="46">
        <v>7.5</v>
      </c>
      <c r="E18" s="21">
        <v>3</v>
      </c>
      <c r="F18" s="21">
        <v>3</v>
      </c>
      <c r="G18" s="46"/>
      <c r="H18" s="7">
        <f t="shared" ref="H18:H19" si="0">C18*D18*E18</f>
        <v>112.5</v>
      </c>
      <c r="I18" s="7">
        <v>0</v>
      </c>
      <c r="J18" s="8">
        <f t="shared" ref="J18:J19" si="1">I18-H18</f>
        <v>-112.5</v>
      </c>
      <c r="K18" s="60"/>
      <c r="L18" s="1"/>
      <c r="M18" s="1"/>
      <c r="N18" s="1"/>
      <c r="O18" s="1"/>
    </row>
    <row r="19" spans="1:15" x14ac:dyDescent="0.25">
      <c r="A19" s="4" t="s">
        <v>7</v>
      </c>
      <c r="B19" s="4"/>
      <c r="C19" s="5">
        <v>2</v>
      </c>
      <c r="D19" s="6">
        <v>20</v>
      </c>
      <c r="E19" s="5">
        <v>3</v>
      </c>
      <c r="F19" s="5"/>
      <c r="G19" s="6"/>
      <c r="H19" s="7">
        <f t="shared" si="0"/>
        <v>120</v>
      </c>
      <c r="I19" s="7">
        <v>0</v>
      </c>
      <c r="J19" s="8">
        <f t="shared" si="1"/>
        <v>-120</v>
      </c>
      <c r="K19" s="60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>
        <v>0</v>
      </c>
      <c r="I20" s="7">
        <v>0</v>
      </c>
      <c r="J20" s="8"/>
      <c r="K20" s="60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504.84</v>
      </c>
      <c r="I21" s="9">
        <f>SUM(I12:I20)</f>
        <v>0</v>
      </c>
      <c r="J21" s="8"/>
      <c r="K21" s="60"/>
      <c r="L21" s="1"/>
      <c r="M21" s="1"/>
      <c r="N21" s="1"/>
      <c r="O21" s="1"/>
    </row>
    <row r="22" spans="1:15" x14ac:dyDescent="0.25">
      <c r="A22" s="3" t="s">
        <v>31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60"/>
      <c r="L22" s="1"/>
      <c r="M22" s="1"/>
      <c r="N22" s="1"/>
      <c r="O22" s="1"/>
    </row>
    <row r="23" spans="1:15" x14ac:dyDescent="0.25">
      <c r="A23" s="14" t="s">
        <v>53</v>
      </c>
      <c r="B23" s="23"/>
      <c r="C23" s="21">
        <v>7</v>
      </c>
      <c r="D23" s="46">
        <v>3.1</v>
      </c>
      <c r="E23" s="5"/>
      <c r="F23" s="6"/>
      <c r="G23" s="6"/>
      <c r="H23" s="7">
        <f>C23*D23</f>
        <v>21.7</v>
      </c>
      <c r="I23" s="7">
        <v>0</v>
      </c>
      <c r="J23" s="8">
        <f>I23-H23</f>
        <v>-21.7</v>
      </c>
      <c r="K23" s="60"/>
      <c r="L23" s="1"/>
      <c r="M23" s="1"/>
      <c r="N23" s="1"/>
      <c r="O23" s="1"/>
    </row>
    <row r="24" spans="1:15" x14ac:dyDescent="0.25">
      <c r="A24" s="14" t="s">
        <v>54</v>
      </c>
      <c r="B24" s="23"/>
      <c r="C24" s="21">
        <v>18</v>
      </c>
      <c r="D24" s="46">
        <v>2</v>
      </c>
      <c r="E24" s="6"/>
      <c r="F24" s="6"/>
      <c r="G24" s="6"/>
      <c r="H24" s="7">
        <f t="shared" ref="H24:H53" si="2">C24*D24</f>
        <v>36</v>
      </c>
      <c r="I24" s="7">
        <v>0</v>
      </c>
      <c r="J24" s="8"/>
      <c r="K24" s="47"/>
      <c r="L24" s="1"/>
      <c r="M24" s="1"/>
      <c r="N24" s="1"/>
      <c r="O24" s="1"/>
    </row>
    <row r="25" spans="1:15" x14ac:dyDescent="0.25">
      <c r="A25" s="14" t="s">
        <v>55</v>
      </c>
      <c r="B25" s="23"/>
      <c r="C25" s="21">
        <v>10</v>
      </c>
      <c r="D25" s="46">
        <v>4</v>
      </c>
      <c r="E25" s="6"/>
      <c r="F25" s="6"/>
      <c r="G25" s="6"/>
      <c r="H25" s="7">
        <f t="shared" si="2"/>
        <v>40</v>
      </c>
      <c r="I25" s="7">
        <v>0</v>
      </c>
      <c r="J25" s="8"/>
      <c r="K25" s="47"/>
      <c r="L25" s="1"/>
      <c r="M25" s="1"/>
      <c r="N25" s="1"/>
      <c r="O25" s="1"/>
    </row>
    <row r="26" spans="1:15" x14ac:dyDescent="0.25">
      <c r="A26" s="14"/>
      <c r="B26" s="24"/>
      <c r="C26" s="21"/>
      <c r="D26" s="46"/>
      <c r="E26" s="6"/>
      <c r="F26" s="6"/>
      <c r="G26" s="6"/>
      <c r="H26" s="7">
        <f t="shared" si="2"/>
        <v>0</v>
      </c>
      <c r="I26" s="7">
        <v>0</v>
      </c>
      <c r="J26" s="8"/>
      <c r="K26" s="47"/>
      <c r="L26" s="1"/>
      <c r="M26" s="1"/>
      <c r="N26" s="1"/>
      <c r="O26" s="1"/>
    </row>
    <row r="27" spans="1:15" x14ac:dyDescent="0.25">
      <c r="A27" s="14"/>
      <c r="B27" s="24"/>
      <c r="C27" s="21"/>
      <c r="D27" s="46"/>
      <c r="E27" s="6"/>
      <c r="F27" s="6"/>
      <c r="G27" s="6"/>
      <c r="H27" s="7">
        <f t="shared" si="2"/>
        <v>0</v>
      </c>
      <c r="I27" s="7">
        <v>0</v>
      </c>
      <c r="J27" s="8"/>
      <c r="K27" s="47"/>
      <c r="L27" s="1"/>
      <c r="M27" s="1"/>
      <c r="N27" s="1"/>
      <c r="O27" s="1"/>
    </row>
    <row r="28" spans="1:15" x14ac:dyDescent="0.25">
      <c r="A28" s="43"/>
      <c r="B28" s="23"/>
      <c r="C28" s="21"/>
      <c r="D28" s="46"/>
      <c r="E28" s="6"/>
      <c r="F28" s="6"/>
      <c r="G28" s="6"/>
      <c r="H28" s="7">
        <f t="shared" si="2"/>
        <v>0</v>
      </c>
      <c r="I28" s="7">
        <v>0</v>
      </c>
      <c r="J28" s="8"/>
      <c r="K28" s="47"/>
      <c r="L28" s="1"/>
      <c r="M28" s="1"/>
      <c r="N28" s="1"/>
      <c r="O28" s="1"/>
    </row>
    <row r="29" spans="1:15" x14ac:dyDescent="0.25">
      <c r="A29" s="14"/>
      <c r="B29" s="23"/>
      <c r="C29" s="21"/>
      <c r="D29" s="46"/>
      <c r="E29" s="6"/>
      <c r="F29" s="6"/>
      <c r="G29" s="6"/>
      <c r="H29" s="7">
        <f t="shared" si="2"/>
        <v>0</v>
      </c>
      <c r="I29" s="7">
        <v>0</v>
      </c>
      <c r="J29" s="8">
        <f t="shared" ref="J29:J53" si="3">I29-H29</f>
        <v>0</v>
      </c>
      <c r="K29" s="47"/>
      <c r="L29" s="1"/>
      <c r="M29" s="1"/>
      <c r="N29" s="1"/>
      <c r="O29" s="1"/>
    </row>
    <row r="30" spans="1:15" x14ac:dyDescent="0.25">
      <c r="A30" s="14"/>
      <c r="B30" s="23"/>
      <c r="C30" s="21"/>
      <c r="D30" s="46"/>
      <c r="E30" s="6"/>
      <c r="F30" s="6"/>
      <c r="G30" s="6"/>
      <c r="H30" s="7">
        <f t="shared" si="2"/>
        <v>0</v>
      </c>
      <c r="I30" s="7">
        <v>0</v>
      </c>
      <c r="J30" s="8">
        <f t="shared" si="3"/>
        <v>0</v>
      </c>
      <c r="K30" s="47"/>
      <c r="L30" s="1"/>
      <c r="M30" s="1"/>
      <c r="N30" s="1"/>
      <c r="O30" s="1"/>
    </row>
    <row r="31" spans="1:15" x14ac:dyDescent="0.25">
      <c r="A31" s="14"/>
      <c r="B31" s="24"/>
      <c r="C31" s="25"/>
      <c r="D31" s="26"/>
      <c r="E31" s="6"/>
      <c r="F31" s="6"/>
      <c r="G31" s="6"/>
      <c r="H31" s="7">
        <f t="shared" si="2"/>
        <v>0</v>
      </c>
      <c r="I31" s="7">
        <v>0</v>
      </c>
      <c r="J31" s="8">
        <f t="shared" si="3"/>
        <v>0</v>
      </c>
      <c r="K31" s="47"/>
      <c r="L31" s="1"/>
      <c r="M31" s="1"/>
      <c r="N31" s="1"/>
      <c r="O31" s="1"/>
    </row>
    <row r="32" spans="1:15" x14ac:dyDescent="0.25">
      <c r="A32" s="4"/>
      <c r="B32" s="24"/>
      <c r="C32" s="5"/>
      <c r="D32" s="6"/>
      <c r="E32" s="6"/>
      <c r="F32" s="6"/>
      <c r="G32" s="6"/>
      <c r="H32" s="7">
        <f t="shared" si="2"/>
        <v>0</v>
      </c>
      <c r="I32" s="7">
        <v>0</v>
      </c>
      <c r="J32" s="8">
        <f t="shared" si="3"/>
        <v>0</v>
      </c>
      <c r="K32" s="47"/>
      <c r="L32" s="1"/>
      <c r="M32" s="1"/>
      <c r="N32" s="1"/>
      <c r="O32" s="1"/>
    </row>
    <row r="33" spans="1:15" x14ac:dyDescent="0.25">
      <c r="A33" s="14"/>
      <c r="B33" s="4"/>
      <c r="C33" s="5"/>
      <c r="D33" s="6"/>
      <c r="E33" s="6"/>
      <c r="F33" s="6"/>
      <c r="G33" s="6"/>
      <c r="H33" s="7">
        <f t="shared" si="2"/>
        <v>0</v>
      </c>
      <c r="I33" s="7">
        <v>0</v>
      </c>
      <c r="J33" s="8">
        <f t="shared" si="3"/>
        <v>0</v>
      </c>
      <c r="K33" s="47"/>
      <c r="L33" s="1"/>
      <c r="M33" s="1"/>
      <c r="N33" s="1"/>
      <c r="O33" s="1"/>
    </row>
    <row r="34" spans="1:15" x14ac:dyDescent="0.25">
      <c r="A34" s="14"/>
      <c r="B34" s="4"/>
      <c r="C34" s="5"/>
      <c r="D34" s="6"/>
      <c r="E34" s="6"/>
      <c r="F34" s="6"/>
      <c r="G34" s="6"/>
      <c r="H34" s="7">
        <f t="shared" si="2"/>
        <v>0</v>
      </c>
      <c r="I34" s="7">
        <v>0</v>
      </c>
      <c r="J34" s="8">
        <f t="shared" si="3"/>
        <v>0</v>
      </c>
      <c r="K34" s="47"/>
      <c r="L34" s="1"/>
      <c r="M34" s="1"/>
      <c r="N34" s="1"/>
      <c r="O34" s="1"/>
    </row>
    <row r="35" spans="1:15" x14ac:dyDescent="0.25">
      <c r="A35" s="14"/>
      <c r="B35" s="4"/>
      <c r="C35" s="5"/>
      <c r="D35" s="6"/>
      <c r="E35" s="6"/>
      <c r="F35" s="6"/>
      <c r="G35" s="6"/>
      <c r="H35" s="7">
        <f t="shared" si="2"/>
        <v>0</v>
      </c>
      <c r="I35" s="7">
        <v>0</v>
      </c>
      <c r="J35" s="8">
        <f t="shared" si="3"/>
        <v>0</v>
      </c>
      <c r="K35" s="47"/>
      <c r="L35" s="1"/>
      <c r="M35" s="1"/>
      <c r="N35" s="1"/>
      <c r="O35" s="1"/>
    </row>
    <row r="36" spans="1:15" x14ac:dyDescent="0.25">
      <c r="A36" s="14"/>
      <c r="B36" s="4"/>
      <c r="C36" s="5"/>
      <c r="D36" s="6"/>
      <c r="E36" s="6"/>
      <c r="F36" s="6"/>
      <c r="G36" s="6"/>
      <c r="H36" s="7">
        <f t="shared" si="2"/>
        <v>0</v>
      </c>
      <c r="I36" s="7">
        <v>0</v>
      </c>
      <c r="J36" s="8">
        <f t="shared" si="3"/>
        <v>0</v>
      </c>
      <c r="K36" s="47"/>
      <c r="L36" s="1"/>
      <c r="M36" s="1"/>
      <c r="N36" s="1"/>
      <c r="O36" s="1"/>
    </row>
    <row r="37" spans="1:15" x14ac:dyDescent="0.25">
      <c r="A37" s="14"/>
      <c r="B37" s="4"/>
      <c r="C37" s="5"/>
      <c r="D37" s="6"/>
      <c r="E37" s="6"/>
      <c r="F37" s="6"/>
      <c r="G37" s="6"/>
      <c r="H37" s="7">
        <f t="shared" si="2"/>
        <v>0</v>
      </c>
      <c r="I37" s="7">
        <v>0</v>
      </c>
      <c r="J37" s="8">
        <f t="shared" si="3"/>
        <v>0</v>
      </c>
      <c r="K37" s="47"/>
      <c r="L37" s="1"/>
      <c r="M37" s="1"/>
      <c r="N37" s="1"/>
      <c r="O37" s="1"/>
    </row>
    <row r="38" spans="1:15" x14ac:dyDescent="0.25">
      <c r="A38" s="14"/>
      <c r="B38" s="4"/>
      <c r="C38" s="5"/>
      <c r="D38" s="6"/>
      <c r="E38" s="6"/>
      <c r="F38" s="6"/>
      <c r="G38" s="6"/>
      <c r="H38" s="7">
        <f t="shared" si="2"/>
        <v>0</v>
      </c>
      <c r="I38" s="7">
        <v>0</v>
      </c>
      <c r="J38" s="8">
        <f t="shared" si="3"/>
        <v>0</v>
      </c>
      <c r="K38" s="47"/>
      <c r="L38" s="1"/>
      <c r="M38" s="1"/>
      <c r="N38" s="1"/>
      <c r="O38" s="1"/>
    </row>
    <row r="39" spans="1:15" x14ac:dyDescent="0.25">
      <c r="A39" s="4"/>
      <c r="B39" s="4"/>
      <c r="C39" s="5"/>
      <c r="D39" s="6"/>
      <c r="E39" s="6"/>
      <c r="F39" s="6"/>
      <c r="G39" s="6"/>
      <c r="H39" s="7">
        <f t="shared" si="2"/>
        <v>0</v>
      </c>
      <c r="I39" s="7">
        <v>0</v>
      </c>
      <c r="J39" s="8">
        <f t="shared" si="3"/>
        <v>0</v>
      </c>
      <c r="K39" s="47"/>
      <c r="L39" s="1"/>
      <c r="M39" s="1"/>
      <c r="N39" s="1"/>
      <c r="O39" s="1"/>
    </row>
    <row r="40" spans="1:15" x14ac:dyDescent="0.25">
      <c r="A40" s="4"/>
      <c r="B40" s="4"/>
      <c r="C40" s="5"/>
      <c r="D40" s="6"/>
      <c r="E40" s="6"/>
      <c r="F40" s="6"/>
      <c r="G40" s="6"/>
      <c r="H40" s="7">
        <f t="shared" si="2"/>
        <v>0</v>
      </c>
      <c r="I40" s="7">
        <v>0</v>
      </c>
      <c r="J40" s="8">
        <f t="shared" si="3"/>
        <v>0</v>
      </c>
      <c r="K40" s="47"/>
      <c r="L40" s="1"/>
      <c r="M40" s="1"/>
      <c r="N40" s="1"/>
      <c r="O40" s="1"/>
    </row>
    <row r="41" spans="1:15" x14ac:dyDescent="0.25">
      <c r="A41" s="4"/>
      <c r="B41" s="4"/>
      <c r="C41" s="5"/>
      <c r="D41" s="6"/>
      <c r="E41" s="6"/>
      <c r="F41" s="6"/>
      <c r="G41" s="6"/>
      <c r="H41" s="7">
        <f t="shared" si="2"/>
        <v>0</v>
      </c>
      <c r="I41" s="7">
        <v>0</v>
      </c>
      <c r="J41" s="8">
        <f t="shared" si="3"/>
        <v>0</v>
      </c>
      <c r="K41" s="47"/>
      <c r="L41" s="1"/>
      <c r="M41" s="1"/>
      <c r="N41" s="1"/>
      <c r="O41" s="1"/>
    </row>
    <row r="42" spans="1:15" x14ac:dyDescent="0.25">
      <c r="A42" s="14"/>
      <c r="B42" s="4"/>
      <c r="C42" s="5"/>
      <c r="D42" s="6"/>
      <c r="E42" s="6"/>
      <c r="F42" s="6"/>
      <c r="G42" s="6"/>
      <c r="H42" s="7">
        <f t="shared" si="2"/>
        <v>0</v>
      </c>
      <c r="I42" s="7">
        <v>0</v>
      </c>
      <c r="J42" s="8">
        <f t="shared" si="3"/>
        <v>0</v>
      </c>
      <c r="K42" s="47"/>
      <c r="L42" s="1"/>
      <c r="M42" s="1"/>
      <c r="N42" s="1"/>
      <c r="O42" s="1"/>
    </row>
    <row r="43" spans="1:15" x14ac:dyDescent="0.25">
      <c r="A43" s="14"/>
      <c r="B43" s="4"/>
      <c r="C43" s="5"/>
      <c r="D43" s="6"/>
      <c r="E43" s="6"/>
      <c r="F43" s="6"/>
      <c r="G43" s="6"/>
      <c r="H43" s="7">
        <f t="shared" si="2"/>
        <v>0</v>
      </c>
      <c r="I43" s="7">
        <v>0</v>
      </c>
      <c r="J43" s="8">
        <f t="shared" si="3"/>
        <v>0</v>
      </c>
      <c r="K43" s="47"/>
      <c r="L43" s="1"/>
      <c r="M43" s="1"/>
      <c r="N43" s="1"/>
      <c r="O43" s="1"/>
    </row>
    <row r="44" spans="1:15" x14ac:dyDescent="0.25">
      <c r="A44" s="14"/>
      <c r="B44" s="4"/>
      <c r="C44" s="5"/>
      <c r="D44" s="6"/>
      <c r="E44" s="6"/>
      <c r="F44" s="6"/>
      <c r="G44" s="6"/>
      <c r="H44" s="7">
        <f t="shared" si="2"/>
        <v>0</v>
      </c>
      <c r="I44" s="7">
        <v>0</v>
      </c>
      <c r="J44" s="8">
        <f t="shared" si="3"/>
        <v>0</v>
      </c>
      <c r="K44" s="47"/>
      <c r="L44" s="1"/>
      <c r="M44" s="1"/>
      <c r="N44" s="1"/>
      <c r="O44" s="1"/>
    </row>
    <row r="45" spans="1:15" x14ac:dyDescent="0.25">
      <c r="A45" s="14"/>
      <c r="B45" s="4"/>
      <c r="C45" s="5"/>
      <c r="D45" s="6"/>
      <c r="E45" s="6"/>
      <c r="F45" s="6"/>
      <c r="G45" s="6"/>
      <c r="H45" s="7">
        <f t="shared" si="2"/>
        <v>0</v>
      </c>
      <c r="I45" s="7">
        <v>0</v>
      </c>
      <c r="J45" s="8">
        <f t="shared" si="3"/>
        <v>0</v>
      </c>
      <c r="K45" s="47"/>
      <c r="L45" s="1"/>
      <c r="M45" s="1"/>
      <c r="N45" s="1"/>
      <c r="O45" s="1"/>
    </row>
    <row r="46" spans="1:15" x14ac:dyDescent="0.25">
      <c r="A46" s="14"/>
      <c r="B46" s="4"/>
      <c r="C46" s="5"/>
      <c r="D46" s="6"/>
      <c r="E46" s="6"/>
      <c r="F46" s="6"/>
      <c r="G46" s="6"/>
      <c r="H46" s="7">
        <f t="shared" si="2"/>
        <v>0</v>
      </c>
      <c r="I46" s="7">
        <v>0</v>
      </c>
      <c r="J46" s="8">
        <f t="shared" si="3"/>
        <v>0</v>
      </c>
      <c r="K46" s="47"/>
      <c r="L46" s="1"/>
      <c r="M46" s="1"/>
      <c r="N46" s="1"/>
      <c r="O46" s="1"/>
    </row>
    <row r="47" spans="1:15" x14ac:dyDescent="0.25">
      <c r="A47" s="14"/>
      <c r="B47" s="4"/>
      <c r="C47" s="5"/>
      <c r="D47" s="6"/>
      <c r="E47" s="6"/>
      <c r="F47" s="6"/>
      <c r="G47" s="6"/>
      <c r="H47" s="7">
        <f t="shared" si="2"/>
        <v>0</v>
      </c>
      <c r="I47" s="7">
        <v>0</v>
      </c>
      <c r="J47" s="8">
        <f t="shared" si="3"/>
        <v>0</v>
      </c>
      <c r="K47" s="47"/>
      <c r="L47" s="1"/>
      <c r="M47" s="1"/>
      <c r="N47" s="1"/>
      <c r="O47" s="1"/>
    </row>
    <row r="48" spans="1:15" x14ac:dyDescent="0.25">
      <c r="A48" s="14"/>
      <c r="B48" s="4"/>
      <c r="C48" s="5"/>
      <c r="D48" s="6"/>
      <c r="E48" s="6"/>
      <c r="F48" s="6"/>
      <c r="G48" s="6"/>
      <c r="H48" s="7">
        <f t="shared" si="2"/>
        <v>0</v>
      </c>
      <c r="I48" s="7">
        <v>0</v>
      </c>
      <c r="J48" s="8">
        <f t="shared" si="3"/>
        <v>0</v>
      </c>
      <c r="K48" s="47"/>
      <c r="L48" s="1"/>
      <c r="M48" s="1"/>
      <c r="N48" s="1"/>
      <c r="O48" s="1"/>
    </row>
    <row r="49" spans="1:15" x14ac:dyDescent="0.25">
      <c r="A49" s="4"/>
      <c r="B49" s="4"/>
      <c r="C49" s="5"/>
      <c r="D49" s="6"/>
      <c r="E49" s="6"/>
      <c r="F49" s="6"/>
      <c r="G49" s="6"/>
      <c r="H49" s="7">
        <f t="shared" si="2"/>
        <v>0</v>
      </c>
      <c r="I49" s="7">
        <v>0</v>
      </c>
      <c r="J49" s="8">
        <f t="shared" si="3"/>
        <v>0</v>
      </c>
      <c r="K49" s="47"/>
      <c r="L49" s="1"/>
      <c r="M49" s="1"/>
      <c r="N49" s="1"/>
      <c r="O49" s="1"/>
    </row>
    <row r="50" spans="1:15" x14ac:dyDescent="0.25">
      <c r="A50" s="14"/>
      <c r="B50" s="4"/>
      <c r="C50" s="5"/>
      <c r="D50" s="6"/>
      <c r="E50" s="6"/>
      <c r="F50" s="6"/>
      <c r="G50" s="6"/>
      <c r="H50" s="7">
        <f t="shared" si="2"/>
        <v>0</v>
      </c>
      <c r="I50" s="7">
        <v>0</v>
      </c>
      <c r="J50" s="8">
        <f t="shared" si="3"/>
        <v>0</v>
      </c>
      <c r="K50" s="47"/>
      <c r="L50" s="1"/>
      <c r="M50" s="1"/>
      <c r="N50" s="1"/>
      <c r="O50" s="1"/>
    </row>
    <row r="51" spans="1:15" x14ac:dyDescent="0.25">
      <c r="A51" s="4"/>
      <c r="B51" s="4"/>
      <c r="C51" s="5"/>
      <c r="D51" s="6"/>
      <c r="E51" s="6"/>
      <c r="F51" s="6"/>
      <c r="G51" s="6"/>
      <c r="H51" s="7">
        <v>0</v>
      </c>
      <c r="I51" s="7">
        <v>0</v>
      </c>
      <c r="J51" s="8"/>
      <c r="K51" s="47"/>
      <c r="L51" s="1"/>
      <c r="M51" s="1"/>
      <c r="N51" s="1"/>
      <c r="O51" s="1"/>
    </row>
    <row r="52" spans="1:15" x14ac:dyDescent="0.25">
      <c r="A52" s="4"/>
      <c r="B52" s="4"/>
      <c r="C52" s="5"/>
      <c r="D52" s="6"/>
      <c r="E52" s="6"/>
      <c r="F52" s="6"/>
      <c r="G52" s="6"/>
      <c r="H52" s="7">
        <v>0</v>
      </c>
      <c r="I52" s="7">
        <v>0</v>
      </c>
      <c r="J52" s="8"/>
      <c r="K52" s="47"/>
      <c r="L52" s="1"/>
      <c r="M52" s="1"/>
      <c r="N52" s="1"/>
      <c r="O52" s="1"/>
    </row>
    <row r="53" spans="1:15" x14ac:dyDescent="0.25">
      <c r="A53" s="4"/>
      <c r="B53" s="4"/>
      <c r="C53" s="5"/>
      <c r="D53" s="6"/>
      <c r="E53" s="6"/>
      <c r="F53" s="6"/>
      <c r="G53" s="6"/>
      <c r="H53" s="7">
        <f t="shared" si="2"/>
        <v>0</v>
      </c>
      <c r="I53" s="7">
        <v>0</v>
      </c>
      <c r="J53" s="8">
        <f t="shared" si="3"/>
        <v>0</v>
      </c>
      <c r="K53" s="47"/>
      <c r="L53" s="1"/>
      <c r="M53" s="1"/>
      <c r="N53" s="1"/>
      <c r="O53" s="1"/>
    </row>
    <row r="54" spans="1:15" x14ac:dyDescent="0.25">
      <c r="A54" s="4"/>
      <c r="B54" s="4"/>
      <c r="C54" s="4"/>
      <c r="D54" s="4"/>
      <c r="E54" s="4"/>
      <c r="F54" s="4"/>
      <c r="G54" s="4"/>
      <c r="H54" s="11">
        <f>SUM(H23:H53)</f>
        <v>97.7</v>
      </c>
      <c r="I54" s="11">
        <f>SUM(I23:I53)</f>
        <v>0</v>
      </c>
      <c r="J54" s="4"/>
      <c r="K54" s="47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8"/>
      <c r="I55" s="8"/>
      <c r="J55" s="4"/>
      <c r="K55" s="47"/>
      <c r="L55" s="1"/>
      <c r="M55" s="1"/>
      <c r="N55" s="1"/>
      <c r="O55" s="1"/>
    </row>
    <row r="56" spans="1:15" ht="31.5" x14ac:dyDescent="0.25">
      <c r="A56" s="3" t="s">
        <v>14</v>
      </c>
      <c r="B56" s="3"/>
      <c r="C56" s="18" t="s">
        <v>15</v>
      </c>
      <c r="D56" s="19" t="s">
        <v>13</v>
      </c>
      <c r="E56" s="19" t="s">
        <v>16</v>
      </c>
      <c r="F56" s="19" t="s">
        <v>8</v>
      </c>
      <c r="G56" s="4"/>
      <c r="H56" s="8"/>
      <c r="I56" s="8"/>
      <c r="J56" s="4"/>
      <c r="K56" s="47"/>
      <c r="L56" s="1"/>
      <c r="M56" s="1"/>
      <c r="N56" s="1"/>
      <c r="O56" s="1"/>
    </row>
    <row r="57" spans="1:15" x14ac:dyDescent="0.25">
      <c r="A57" s="4"/>
      <c r="B57" s="4"/>
      <c r="C57" s="21">
        <v>260</v>
      </c>
      <c r="D57" s="6">
        <v>3.95</v>
      </c>
      <c r="E57" s="6">
        <v>0.04</v>
      </c>
      <c r="F57" s="21">
        <v>3</v>
      </c>
      <c r="G57" s="6"/>
      <c r="H57" s="7">
        <f>C57*D57*E57*F57</f>
        <v>123.24</v>
      </c>
      <c r="I57" s="7">
        <v>0</v>
      </c>
      <c r="J57" s="8">
        <f>I57-H57</f>
        <v>-123.24</v>
      </c>
      <c r="K57" s="47"/>
      <c r="L57" s="1"/>
      <c r="M57" s="1"/>
      <c r="N57" s="1"/>
      <c r="O57" s="1"/>
    </row>
    <row r="58" spans="1:15" x14ac:dyDescent="0.25">
      <c r="A58" s="4" t="s">
        <v>20</v>
      </c>
      <c r="B58" s="4"/>
      <c r="C58" s="21">
        <v>1</v>
      </c>
      <c r="D58" s="6">
        <v>25</v>
      </c>
      <c r="E58" s="6">
        <v>1</v>
      </c>
      <c r="F58" s="21">
        <v>1</v>
      </c>
      <c r="G58" s="6"/>
      <c r="H58" s="7">
        <f>C58*D58*E58*F58</f>
        <v>25</v>
      </c>
      <c r="I58" s="7">
        <v>0</v>
      </c>
      <c r="J58" s="8">
        <f>I58-H58</f>
        <v>-25</v>
      </c>
      <c r="K58" s="47"/>
      <c r="L58" s="1"/>
      <c r="M58" s="1"/>
      <c r="N58" s="1"/>
      <c r="O58" s="1"/>
    </row>
    <row r="59" spans="1:15" x14ac:dyDescent="0.25">
      <c r="A59" s="4" t="s">
        <v>52</v>
      </c>
      <c r="B59" s="4"/>
      <c r="C59" s="21"/>
      <c r="D59" s="6"/>
      <c r="E59" s="6"/>
      <c r="F59" s="21"/>
      <c r="G59" s="6"/>
      <c r="H59" s="7">
        <f t="shared" ref="H59:H61" si="4">C59*D59*E59*F59</f>
        <v>0</v>
      </c>
      <c r="I59" s="7">
        <v>0</v>
      </c>
      <c r="J59" s="8">
        <f t="shared" ref="J59:J61" si="5">I59-H59</f>
        <v>0</v>
      </c>
      <c r="K59" s="47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>
        <f t="shared" si="4"/>
        <v>0</v>
      </c>
      <c r="I60" s="7">
        <v>0</v>
      </c>
      <c r="J60" s="8">
        <f t="shared" si="5"/>
        <v>0</v>
      </c>
      <c r="K60" s="47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>
        <f t="shared" si="4"/>
        <v>0</v>
      </c>
      <c r="I61" s="7">
        <v>0</v>
      </c>
      <c r="J61" s="8">
        <f t="shared" si="5"/>
        <v>0</v>
      </c>
      <c r="K61" s="47"/>
      <c r="L61" s="1"/>
      <c r="M61" s="1"/>
      <c r="N61" s="1"/>
      <c r="O61" s="1"/>
    </row>
    <row r="62" spans="1:15" x14ac:dyDescent="0.25">
      <c r="A62" s="4"/>
      <c r="B62" s="4"/>
      <c r="C62" s="4"/>
      <c r="D62" s="4"/>
      <c r="E62" s="4"/>
      <c r="F62" s="4"/>
      <c r="G62" s="4"/>
      <c r="H62" s="11">
        <f>SUM(H57:H61)</f>
        <v>148.24</v>
      </c>
      <c r="I62" s="11">
        <f>SUM(I57:I61)</f>
        <v>0</v>
      </c>
      <c r="J62" s="4"/>
      <c r="K62" s="47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8"/>
      <c r="I63" s="8"/>
      <c r="J63" s="4"/>
      <c r="K63" s="47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47"/>
      <c r="L64" s="1"/>
      <c r="M64" s="1"/>
      <c r="N64" s="1"/>
      <c r="O64" s="1"/>
    </row>
    <row r="65" spans="1:14" ht="18.75" x14ac:dyDescent="0.3">
      <c r="A65" s="12" t="s">
        <v>1</v>
      </c>
      <c r="B65" s="12"/>
      <c r="C65" s="12"/>
      <c r="D65" s="12"/>
      <c r="E65" s="12"/>
      <c r="F65" s="12"/>
      <c r="G65" s="12"/>
      <c r="H65" s="13">
        <f>SUM(H62,H54,H21)</f>
        <v>750.78</v>
      </c>
      <c r="I65" s="13">
        <f>SUM(I62,I54,I21)</f>
        <v>0</v>
      </c>
      <c r="J65" s="12"/>
      <c r="K65" s="1"/>
      <c r="L65" s="1"/>
      <c r="M65" s="1"/>
      <c r="N65" s="1"/>
    </row>
    <row r="66" spans="1:14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1"/>
      <c r="M66" s="1"/>
      <c r="N66" s="1"/>
    </row>
    <row r="67" spans="1:14" ht="23.1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1"/>
      <c r="M67" s="1"/>
      <c r="N67" s="1"/>
    </row>
    <row r="68" spans="1:14" ht="23.1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1"/>
      <c r="M68" s="1"/>
      <c r="N68" s="1"/>
    </row>
    <row r="69" spans="1:14" ht="23.1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1"/>
      <c r="M69" s="1"/>
      <c r="N69" s="1"/>
    </row>
    <row r="71" spans="1:14" x14ac:dyDescent="0.25">
      <c r="B71" s="27"/>
    </row>
  </sheetData>
  <mergeCells count="6">
    <mergeCell ref="A66:K69"/>
    <mergeCell ref="A1:K1"/>
    <mergeCell ref="G4:I4"/>
    <mergeCell ref="J4:K4"/>
    <mergeCell ref="C9:G9"/>
    <mergeCell ref="K11:K23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5E7D-655F-4A54-9BE5-C2B1BFCF8C89}">
  <dimension ref="A1:O71"/>
  <sheetViews>
    <sheetView zoomScale="78" zoomScaleNormal="78" workbookViewId="0">
      <selection activeCell="H6" sqref="H6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3" t="s">
        <v>65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9" t="s">
        <v>21</v>
      </c>
      <c r="B3" s="1"/>
      <c r="C3" s="30"/>
      <c r="D3" s="30"/>
      <c r="E3" s="30"/>
      <c r="F3" s="30"/>
      <c r="G3" s="30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39">
        <f>H6/A6</f>
        <v>20.551759615384618</v>
      </c>
      <c r="B4" s="40"/>
      <c r="C4" s="30"/>
      <c r="D4" s="42"/>
      <c r="E4" s="30"/>
      <c r="F4" s="30"/>
      <c r="G4" s="54" t="s">
        <v>23</v>
      </c>
      <c r="H4" s="55"/>
      <c r="I4" s="56"/>
      <c r="J4" s="54" t="s">
        <v>24</v>
      </c>
      <c r="K4" s="56"/>
      <c r="L4" s="1"/>
      <c r="M4" s="1"/>
      <c r="N4" s="1"/>
      <c r="O4" s="1"/>
    </row>
    <row r="5" spans="1:15" ht="37.5" x14ac:dyDescent="0.25">
      <c r="A5" s="29" t="s">
        <v>37</v>
      </c>
      <c r="B5" s="41"/>
      <c r="C5" s="42"/>
      <c r="E5" s="30"/>
      <c r="F5" s="30"/>
      <c r="G5" s="31" t="s">
        <v>25</v>
      </c>
      <c r="H5" s="32" t="s">
        <v>19</v>
      </c>
      <c r="I5" s="33" t="s">
        <v>26</v>
      </c>
      <c r="J5" s="34" t="s">
        <v>27</v>
      </c>
      <c r="K5" s="35" t="s">
        <v>28</v>
      </c>
      <c r="L5" s="1"/>
      <c r="M5" s="1"/>
      <c r="N5" s="1"/>
      <c r="O5" s="1"/>
    </row>
    <row r="6" spans="1:15" ht="16.5" thickBot="1" x14ac:dyDescent="0.3">
      <c r="A6" s="28">
        <v>130</v>
      </c>
      <c r="B6" s="40"/>
      <c r="C6" s="30"/>
      <c r="D6" s="30"/>
      <c r="E6" s="30"/>
      <c r="F6" s="30"/>
      <c r="G6" s="36">
        <f>H65</f>
        <v>1781.1525000000001</v>
      </c>
      <c r="H6" s="37">
        <f>(G6*1.5)</f>
        <v>2671.7287500000002</v>
      </c>
      <c r="I6" s="38">
        <f>H6-G6</f>
        <v>890.57625000000007</v>
      </c>
      <c r="J6" s="36">
        <f>I65</f>
        <v>0</v>
      </c>
      <c r="K6" s="38">
        <f>H6-ABS(J6)</f>
        <v>2671.7287500000002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7" t="s">
        <v>18</v>
      </c>
      <c r="D9" s="58"/>
      <c r="E9" s="58"/>
      <c r="F9" s="58"/>
      <c r="G9" s="59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41</v>
      </c>
      <c r="B11" s="3"/>
      <c r="C11" s="3"/>
      <c r="D11" s="3"/>
      <c r="E11" s="3"/>
      <c r="F11" s="3"/>
      <c r="G11" s="3"/>
      <c r="H11" s="4"/>
      <c r="I11" s="7"/>
      <c r="J11" s="8"/>
      <c r="K11" s="60"/>
      <c r="L11" s="1"/>
      <c r="M11" s="1"/>
      <c r="N11" s="1"/>
      <c r="O11" s="1"/>
    </row>
    <row r="12" spans="1:15" x14ac:dyDescent="0.25">
      <c r="A12" s="4" t="s">
        <v>32</v>
      </c>
      <c r="B12" s="4"/>
      <c r="C12" s="21"/>
      <c r="D12" s="46">
        <v>18.329999999999998</v>
      </c>
      <c r="E12" s="21"/>
      <c r="F12" s="21"/>
      <c r="G12" s="46"/>
      <c r="H12" s="7">
        <f>C12*D12*E12</f>
        <v>0</v>
      </c>
      <c r="I12" s="7"/>
      <c r="J12" s="8"/>
      <c r="K12" s="60"/>
      <c r="L12" s="1"/>
      <c r="M12" s="1"/>
      <c r="N12" s="1"/>
      <c r="O12" s="1"/>
    </row>
    <row r="13" spans="1:15" x14ac:dyDescent="0.25">
      <c r="A13" s="4" t="s">
        <v>5</v>
      </c>
      <c r="B13" s="4"/>
      <c r="C13" s="21">
        <v>2</v>
      </c>
      <c r="D13" s="46">
        <v>12</v>
      </c>
      <c r="E13" s="21">
        <v>5</v>
      </c>
      <c r="F13" s="21"/>
      <c r="G13" s="46"/>
      <c r="H13" s="7">
        <f>C13*D13*E13</f>
        <v>120</v>
      </c>
      <c r="I13" s="7"/>
      <c r="J13" s="8"/>
      <c r="K13" s="60"/>
      <c r="L13" s="1"/>
      <c r="M13" s="1"/>
      <c r="N13" s="1"/>
      <c r="O13" s="1"/>
    </row>
    <row r="14" spans="1:15" x14ac:dyDescent="0.25">
      <c r="A14" s="4" t="s">
        <v>4</v>
      </c>
      <c r="B14" s="4"/>
      <c r="C14" s="21">
        <v>2</v>
      </c>
      <c r="D14" s="46">
        <v>15</v>
      </c>
      <c r="E14" s="21">
        <v>5</v>
      </c>
      <c r="F14" s="21"/>
      <c r="G14" s="46"/>
      <c r="H14" s="7">
        <f>C14*D14*E14</f>
        <v>150</v>
      </c>
      <c r="I14" s="7"/>
      <c r="J14" s="8"/>
      <c r="K14" s="60"/>
      <c r="L14" s="1"/>
      <c r="M14" s="1"/>
      <c r="N14" s="1"/>
      <c r="O14" s="1"/>
    </row>
    <row r="15" spans="1:15" x14ac:dyDescent="0.25">
      <c r="A15" s="14" t="s">
        <v>33</v>
      </c>
      <c r="B15" s="4"/>
      <c r="C15" s="21"/>
      <c r="D15" s="46">
        <v>2.29</v>
      </c>
      <c r="E15" s="21"/>
      <c r="F15" s="21"/>
      <c r="G15" s="46"/>
      <c r="H15" s="7">
        <f>C15*D15*E15*F15</f>
        <v>0</v>
      </c>
      <c r="I15" s="7"/>
      <c r="J15" s="8"/>
      <c r="K15" s="60"/>
      <c r="L15" s="1"/>
      <c r="M15" s="1"/>
      <c r="N15" s="1"/>
      <c r="O15" s="1"/>
    </row>
    <row r="16" spans="1:15" x14ac:dyDescent="0.25">
      <c r="A16" s="14" t="s">
        <v>11</v>
      </c>
      <c r="B16" s="4"/>
      <c r="C16" s="21">
        <v>2</v>
      </c>
      <c r="D16" s="46">
        <v>1.5</v>
      </c>
      <c r="E16" s="21">
        <v>5</v>
      </c>
      <c r="F16" s="21">
        <v>3</v>
      </c>
      <c r="G16" s="46"/>
      <c r="H16" s="7">
        <f>C16*D16*E16*F16</f>
        <v>45</v>
      </c>
      <c r="I16" s="7"/>
      <c r="J16" s="8"/>
      <c r="K16" s="60"/>
      <c r="L16" s="1"/>
      <c r="M16" s="1"/>
      <c r="N16" s="1"/>
      <c r="O16" s="1"/>
    </row>
    <row r="17" spans="1:15" x14ac:dyDescent="0.25">
      <c r="A17" s="14" t="s">
        <v>29</v>
      </c>
      <c r="B17" s="4"/>
      <c r="C17" s="21">
        <v>2</v>
      </c>
      <c r="D17" s="46">
        <v>1.88</v>
      </c>
      <c r="E17" s="21">
        <v>5</v>
      </c>
      <c r="F17" s="21">
        <v>3</v>
      </c>
      <c r="G17" s="46"/>
      <c r="H17" s="7">
        <f>C17*D17*E17*F17</f>
        <v>56.399999999999991</v>
      </c>
      <c r="I17" s="7"/>
      <c r="J17" s="8"/>
      <c r="K17" s="60"/>
      <c r="L17" s="1"/>
      <c r="M17" s="1"/>
      <c r="N17" s="1"/>
      <c r="O17" s="1"/>
    </row>
    <row r="18" spans="1:15" x14ac:dyDescent="0.25">
      <c r="A18" s="4" t="s">
        <v>6</v>
      </c>
      <c r="B18" s="4"/>
      <c r="C18" s="21">
        <v>4</v>
      </c>
      <c r="D18" s="46">
        <v>7.5</v>
      </c>
      <c r="E18" s="21">
        <v>5</v>
      </c>
      <c r="F18" s="21"/>
      <c r="G18" s="46"/>
      <c r="H18" s="7">
        <f t="shared" ref="H18" si="0">C18*D18*E18</f>
        <v>150</v>
      </c>
      <c r="I18" s="7"/>
      <c r="J18" s="8"/>
      <c r="K18" s="60"/>
      <c r="L18" s="1"/>
      <c r="M18" s="1"/>
      <c r="N18" s="1"/>
      <c r="O18" s="1"/>
    </row>
    <row r="19" spans="1:15" x14ac:dyDescent="0.25">
      <c r="A19" s="4" t="s">
        <v>48</v>
      </c>
      <c r="B19" s="4"/>
      <c r="C19" s="5">
        <v>5</v>
      </c>
      <c r="D19" s="6">
        <v>20</v>
      </c>
      <c r="E19" s="21">
        <v>5</v>
      </c>
      <c r="F19" s="5"/>
      <c r="G19" s="6"/>
      <c r="H19" s="7">
        <f t="shared" ref="H19" si="1">C19*D19*E19</f>
        <v>500</v>
      </c>
      <c r="I19" s="7">
        <v>0</v>
      </c>
      <c r="J19" s="8">
        <f t="shared" ref="J19" si="2">I19-H19</f>
        <v>-500</v>
      </c>
      <c r="K19" s="60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>
        <v>0</v>
      </c>
      <c r="I20" s="7">
        <v>0</v>
      </c>
      <c r="J20" s="8"/>
      <c r="K20" s="60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SUM(H11:H20)</f>
        <v>1021.4</v>
      </c>
      <c r="I21" s="9">
        <f>SUM(I11:I20)</f>
        <v>0</v>
      </c>
      <c r="J21" s="8"/>
      <c r="K21" s="60"/>
      <c r="L21" s="1"/>
      <c r="M21" s="1"/>
      <c r="N21" s="1"/>
      <c r="O21" s="1"/>
    </row>
    <row r="22" spans="1:15" x14ac:dyDescent="0.25">
      <c r="A22" s="3" t="s">
        <v>31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60"/>
      <c r="L22" s="1"/>
      <c r="M22" s="1"/>
      <c r="N22" s="1"/>
      <c r="O22" s="1"/>
    </row>
    <row r="23" spans="1:15" ht="31.5" x14ac:dyDescent="0.25">
      <c r="A23" s="14" t="s">
        <v>46</v>
      </c>
      <c r="B23" s="23"/>
      <c r="C23" s="21">
        <v>1000</v>
      </c>
      <c r="D23" s="46">
        <v>0.09</v>
      </c>
      <c r="E23" s="5"/>
      <c r="F23" s="6"/>
      <c r="G23" s="6"/>
      <c r="H23" s="49">
        <f>C23*D23</f>
        <v>90</v>
      </c>
      <c r="I23" s="7">
        <v>0</v>
      </c>
      <c r="J23" s="8">
        <f>I23-H23</f>
        <v>-90</v>
      </c>
      <c r="K23" s="60"/>
      <c r="L23" s="1"/>
      <c r="M23" s="1"/>
      <c r="N23" s="1"/>
      <c r="O23" s="1"/>
    </row>
    <row r="24" spans="1:15" x14ac:dyDescent="0.25">
      <c r="A24" s="14" t="s">
        <v>66</v>
      </c>
      <c r="B24" s="23"/>
      <c r="C24" s="21">
        <v>20</v>
      </c>
      <c r="D24" s="46">
        <v>10</v>
      </c>
      <c r="E24" s="6"/>
      <c r="F24" s="6"/>
      <c r="G24" s="6"/>
      <c r="H24" s="49">
        <f t="shared" ref="H24:H41" si="3">C24*D24</f>
        <v>200</v>
      </c>
      <c r="I24" s="7">
        <v>0</v>
      </c>
      <c r="J24" s="8"/>
      <c r="K24" s="50"/>
      <c r="L24" s="1"/>
      <c r="M24" s="1"/>
      <c r="N24" s="1"/>
      <c r="O24" s="1"/>
    </row>
    <row r="25" spans="1:15" x14ac:dyDescent="0.25">
      <c r="A25" s="14" t="s">
        <v>67</v>
      </c>
      <c r="B25" s="23"/>
      <c r="C25" s="21">
        <v>500</v>
      </c>
      <c r="D25" s="46">
        <v>0.03</v>
      </c>
      <c r="E25" s="6"/>
      <c r="F25" s="6"/>
      <c r="G25" s="6"/>
      <c r="H25" s="49">
        <f t="shared" si="3"/>
        <v>15</v>
      </c>
      <c r="I25" s="7">
        <v>0</v>
      </c>
      <c r="J25" s="8"/>
      <c r="K25" s="50"/>
      <c r="L25" s="1"/>
      <c r="M25" s="1"/>
      <c r="N25" s="1"/>
      <c r="O25" s="1"/>
    </row>
    <row r="26" spans="1:15" x14ac:dyDescent="0.25">
      <c r="A26" s="14"/>
      <c r="B26" s="24"/>
      <c r="C26" s="21"/>
      <c r="D26" s="46"/>
      <c r="E26" s="6"/>
      <c r="F26" s="6"/>
      <c r="G26" s="6"/>
      <c r="H26" s="49">
        <f t="shared" si="3"/>
        <v>0</v>
      </c>
      <c r="I26" s="7">
        <v>0</v>
      </c>
      <c r="J26" s="8"/>
      <c r="K26" s="50"/>
      <c r="L26" s="1"/>
      <c r="M26" s="1"/>
      <c r="N26" s="1"/>
      <c r="O26" s="1"/>
    </row>
    <row r="27" spans="1:15" x14ac:dyDescent="0.25">
      <c r="A27" s="14"/>
      <c r="B27" s="24"/>
      <c r="C27" s="21"/>
      <c r="D27" s="46"/>
      <c r="E27" s="6"/>
      <c r="F27" s="6"/>
      <c r="G27" s="6"/>
      <c r="H27" s="49">
        <f t="shared" si="3"/>
        <v>0</v>
      </c>
      <c r="I27" s="7">
        <v>0</v>
      </c>
      <c r="J27" s="8"/>
      <c r="K27" s="50"/>
      <c r="L27" s="1"/>
      <c r="M27" s="1"/>
      <c r="N27" s="1"/>
      <c r="O27" s="1"/>
    </row>
    <row r="28" spans="1:15" x14ac:dyDescent="0.25">
      <c r="A28" s="43" t="s">
        <v>71</v>
      </c>
      <c r="B28" s="23"/>
      <c r="C28" s="21">
        <v>0.125</v>
      </c>
      <c r="D28" s="46">
        <v>18.899999999999999</v>
      </c>
      <c r="E28" s="6"/>
      <c r="F28" s="6"/>
      <c r="G28" s="6"/>
      <c r="H28" s="49">
        <f t="shared" si="3"/>
        <v>2.3624999999999998</v>
      </c>
      <c r="I28" s="7">
        <v>0</v>
      </c>
      <c r="J28" s="8"/>
      <c r="K28" s="50"/>
      <c r="L28" s="1"/>
      <c r="M28" s="1"/>
      <c r="N28" s="1"/>
      <c r="O28" s="1"/>
    </row>
    <row r="29" spans="1:15" x14ac:dyDescent="0.25">
      <c r="A29" s="14" t="s">
        <v>70</v>
      </c>
      <c r="B29" s="23"/>
      <c r="C29" s="21">
        <v>2</v>
      </c>
      <c r="D29" s="46">
        <v>1.55</v>
      </c>
      <c r="E29" s="6"/>
      <c r="F29" s="6"/>
      <c r="G29" s="6"/>
      <c r="H29" s="49">
        <f t="shared" si="3"/>
        <v>3.1</v>
      </c>
      <c r="I29" s="7">
        <v>0</v>
      </c>
      <c r="J29" s="8">
        <f t="shared" ref="J29:J53" si="4">I29-H29</f>
        <v>-3.1</v>
      </c>
      <c r="K29" s="50"/>
      <c r="L29" s="1"/>
      <c r="M29" s="1"/>
      <c r="N29" s="1"/>
      <c r="O29" s="1"/>
    </row>
    <row r="30" spans="1:15" x14ac:dyDescent="0.25">
      <c r="A30" s="14" t="s">
        <v>69</v>
      </c>
      <c r="B30" s="23"/>
      <c r="C30" s="21">
        <v>2</v>
      </c>
      <c r="D30" s="46">
        <v>6.75</v>
      </c>
      <c r="E30" s="6"/>
      <c r="F30" s="6"/>
      <c r="G30" s="6"/>
      <c r="H30" s="49">
        <f t="shared" si="3"/>
        <v>13.5</v>
      </c>
      <c r="I30" s="7">
        <v>0</v>
      </c>
      <c r="J30" s="8">
        <f t="shared" si="4"/>
        <v>-13.5</v>
      </c>
      <c r="K30" s="50"/>
      <c r="L30" s="1"/>
      <c r="M30" s="1"/>
      <c r="N30" s="1"/>
      <c r="O30" s="1"/>
    </row>
    <row r="31" spans="1:15" ht="33" customHeight="1" x14ac:dyDescent="0.25">
      <c r="A31" s="14" t="s">
        <v>68</v>
      </c>
      <c r="B31" s="24"/>
      <c r="C31" s="21">
        <v>2</v>
      </c>
      <c r="D31" s="46">
        <v>16</v>
      </c>
      <c r="E31" s="6"/>
      <c r="F31" s="6"/>
      <c r="G31" s="6"/>
      <c r="H31" s="49">
        <f t="shared" si="3"/>
        <v>32</v>
      </c>
      <c r="I31" s="7">
        <v>0</v>
      </c>
      <c r="J31" s="8">
        <f t="shared" si="4"/>
        <v>-32</v>
      </c>
      <c r="K31" s="50"/>
      <c r="L31" s="1"/>
      <c r="M31" s="1"/>
      <c r="N31" s="1"/>
      <c r="O31" s="1"/>
    </row>
    <row r="32" spans="1:15" ht="47.25" customHeight="1" x14ac:dyDescent="0.25">
      <c r="A32" s="14" t="s">
        <v>59</v>
      </c>
      <c r="B32" s="24"/>
      <c r="C32" s="21">
        <v>10</v>
      </c>
      <c r="D32" s="46">
        <v>4.95</v>
      </c>
      <c r="E32" s="6"/>
      <c r="F32" s="6"/>
      <c r="G32" s="6"/>
      <c r="H32" s="49">
        <f t="shared" si="3"/>
        <v>49.5</v>
      </c>
      <c r="I32" s="7">
        <v>0</v>
      </c>
      <c r="J32" s="8">
        <f t="shared" si="4"/>
        <v>-49.5</v>
      </c>
      <c r="K32" s="50"/>
      <c r="L32" s="1"/>
      <c r="M32" s="1"/>
      <c r="N32" s="1"/>
      <c r="O32" s="1"/>
    </row>
    <row r="33" spans="1:15" ht="30" customHeight="1" x14ac:dyDescent="0.25">
      <c r="A33" s="14" t="s">
        <v>60</v>
      </c>
      <c r="B33" s="4"/>
      <c r="C33" s="21">
        <v>8</v>
      </c>
      <c r="D33" s="46">
        <v>28</v>
      </c>
      <c r="E33" s="6"/>
      <c r="F33" s="6"/>
      <c r="G33" s="6"/>
      <c r="H33" s="49">
        <f t="shared" si="3"/>
        <v>224</v>
      </c>
      <c r="I33" s="7">
        <v>0</v>
      </c>
      <c r="J33" s="8">
        <f t="shared" si="4"/>
        <v>-224</v>
      </c>
      <c r="K33" s="50"/>
      <c r="L33" s="1"/>
      <c r="M33" s="1"/>
      <c r="N33" s="1"/>
      <c r="O33" s="1"/>
    </row>
    <row r="34" spans="1:15" ht="28.5" customHeight="1" x14ac:dyDescent="0.25">
      <c r="A34" s="14" t="s">
        <v>61</v>
      </c>
      <c r="B34" s="4"/>
      <c r="C34" s="21">
        <v>1.25</v>
      </c>
      <c r="D34" s="46">
        <v>30</v>
      </c>
      <c r="E34" s="6"/>
      <c r="F34" s="6"/>
      <c r="G34" s="6"/>
      <c r="H34" s="49">
        <f t="shared" si="3"/>
        <v>37.5</v>
      </c>
      <c r="I34" s="7">
        <v>0</v>
      </c>
      <c r="J34" s="8">
        <f t="shared" si="4"/>
        <v>-37.5</v>
      </c>
      <c r="K34" s="50"/>
      <c r="L34" s="1"/>
      <c r="M34" s="1"/>
      <c r="N34" s="1"/>
      <c r="O34" s="1"/>
    </row>
    <row r="35" spans="1:15" ht="41.25" customHeight="1" x14ac:dyDescent="0.25">
      <c r="A35" s="14"/>
      <c r="B35" s="4"/>
      <c r="C35" s="21"/>
      <c r="D35" s="46"/>
      <c r="E35" s="6"/>
      <c r="F35" s="6"/>
      <c r="G35" s="6"/>
      <c r="H35" s="49">
        <f t="shared" si="3"/>
        <v>0</v>
      </c>
      <c r="I35" s="7">
        <v>0</v>
      </c>
      <c r="J35" s="8">
        <f t="shared" si="4"/>
        <v>0</v>
      </c>
      <c r="K35" s="50"/>
      <c r="L35" s="1"/>
      <c r="M35" s="1"/>
      <c r="N35" s="1"/>
      <c r="O35" s="1"/>
    </row>
    <row r="36" spans="1:15" x14ac:dyDescent="0.25">
      <c r="A36" s="14" t="s">
        <v>62</v>
      </c>
      <c r="B36" s="4"/>
      <c r="C36" s="21">
        <v>48</v>
      </c>
      <c r="D36" s="46">
        <v>0.03</v>
      </c>
      <c r="E36" s="6"/>
      <c r="F36" s="6"/>
      <c r="G36" s="6"/>
      <c r="H36" s="49">
        <f t="shared" si="3"/>
        <v>1.44</v>
      </c>
      <c r="I36" s="7">
        <v>0</v>
      </c>
      <c r="J36" s="8">
        <f t="shared" si="4"/>
        <v>-1.44</v>
      </c>
      <c r="K36" s="50"/>
      <c r="L36" s="1"/>
      <c r="M36" s="1"/>
      <c r="N36" s="1"/>
      <c r="O36" s="1"/>
    </row>
    <row r="37" spans="1:15" x14ac:dyDescent="0.25">
      <c r="A37" s="14" t="s">
        <v>63</v>
      </c>
      <c r="B37" s="4"/>
      <c r="C37" s="21">
        <v>48</v>
      </c>
      <c r="D37" s="46">
        <v>0.03</v>
      </c>
      <c r="E37" s="6"/>
      <c r="F37" s="6"/>
      <c r="G37" s="6"/>
      <c r="H37" s="49">
        <f t="shared" si="3"/>
        <v>1.44</v>
      </c>
      <c r="I37" s="7">
        <v>0</v>
      </c>
      <c r="J37" s="8">
        <f t="shared" si="4"/>
        <v>-1.44</v>
      </c>
      <c r="K37" s="50"/>
      <c r="L37" s="1"/>
      <c r="M37" s="1"/>
      <c r="N37" s="1"/>
      <c r="O37" s="1"/>
    </row>
    <row r="38" spans="1:15" x14ac:dyDescent="0.25">
      <c r="A38" s="14" t="s">
        <v>64</v>
      </c>
      <c r="B38" s="4"/>
      <c r="C38" s="21">
        <v>5</v>
      </c>
      <c r="D38" s="46">
        <v>1.55</v>
      </c>
      <c r="E38" s="6"/>
      <c r="F38" s="6"/>
      <c r="G38" s="6"/>
      <c r="H38" s="49">
        <f t="shared" si="3"/>
        <v>7.75</v>
      </c>
      <c r="I38" s="7">
        <v>0</v>
      </c>
      <c r="J38" s="8">
        <f t="shared" si="4"/>
        <v>-7.75</v>
      </c>
      <c r="K38" s="50"/>
      <c r="L38" s="1"/>
      <c r="M38" s="1"/>
      <c r="N38" s="1"/>
      <c r="O38" s="1"/>
    </row>
    <row r="39" spans="1:15" x14ac:dyDescent="0.25">
      <c r="A39" s="4"/>
      <c r="B39" s="4"/>
      <c r="C39" s="21"/>
      <c r="D39" s="46"/>
      <c r="E39" s="6"/>
      <c r="F39" s="6"/>
      <c r="G39" s="6"/>
      <c r="H39" s="49">
        <f t="shared" si="3"/>
        <v>0</v>
      </c>
      <c r="I39" s="7">
        <v>0</v>
      </c>
      <c r="J39" s="8">
        <f t="shared" si="4"/>
        <v>0</v>
      </c>
      <c r="K39" s="50"/>
      <c r="L39" s="1"/>
      <c r="M39" s="1"/>
      <c r="N39" s="1"/>
      <c r="O39" s="1"/>
    </row>
    <row r="40" spans="1:15" x14ac:dyDescent="0.25">
      <c r="A40" s="4"/>
      <c r="B40" s="4"/>
      <c r="C40" s="21"/>
      <c r="D40" s="46"/>
      <c r="E40" s="6"/>
      <c r="F40" s="6"/>
      <c r="G40" s="6"/>
      <c r="H40" s="49">
        <f t="shared" si="3"/>
        <v>0</v>
      </c>
      <c r="I40" s="7">
        <v>0</v>
      </c>
      <c r="J40" s="8">
        <f t="shared" si="4"/>
        <v>0</v>
      </c>
      <c r="K40" s="50"/>
      <c r="L40" s="1"/>
      <c r="M40" s="1"/>
      <c r="N40" s="1"/>
      <c r="O40" s="1"/>
    </row>
    <row r="41" spans="1:15" x14ac:dyDescent="0.25">
      <c r="A41" s="4"/>
      <c r="B41" s="4"/>
      <c r="C41" s="21"/>
      <c r="D41" s="46"/>
      <c r="E41" s="6"/>
      <c r="F41" s="6"/>
      <c r="G41" s="6"/>
      <c r="H41" s="49">
        <f t="shared" si="3"/>
        <v>0</v>
      </c>
      <c r="I41" s="7">
        <v>0</v>
      </c>
      <c r="J41" s="8">
        <f t="shared" si="4"/>
        <v>0</v>
      </c>
      <c r="K41" s="50"/>
      <c r="L41" s="1"/>
      <c r="M41" s="1"/>
      <c r="N41" s="1"/>
      <c r="O41" s="1"/>
    </row>
    <row r="42" spans="1:15" x14ac:dyDescent="0.25">
      <c r="A42" s="14"/>
      <c r="B42" s="4"/>
      <c r="C42" s="21"/>
      <c r="D42" s="46"/>
      <c r="E42" s="6"/>
      <c r="F42" s="6"/>
      <c r="G42" s="6"/>
      <c r="H42" s="49">
        <f t="shared" ref="H42:H53" si="5">C42*D42</f>
        <v>0</v>
      </c>
      <c r="I42" s="7">
        <v>0</v>
      </c>
      <c r="J42" s="8">
        <f t="shared" si="4"/>
        <v>0</v>
      </c>
      <c r="K42" s="50"/>
      <c r="L42" s="1"/>
      <c r="M42" s="1"/>
      <c r="N42" s="1"/>
      <c r="O42" s="1"/>
    </row>
    <row r="43" spans="1:15" x14ac:dyDescent="0.25">
      <c r="A43" s="14"/>
      <c r="B43" s="4"/>
      <c r="C43" s="21"/>
      <c r="D43" s="46"/>
      <c r="E43" s="6"/>
      <c r="F43" s="6"/>
      <c r="G43" s="6"/>
      <c r="H43" s="49">
        <f t="shared" si="5"/>
        <v>0</v>
      </c>
      <c r="I43" s="7">
        <v>0</v>
      </c>
      <c r="J43" s="8">
        <f t="shared" si="4"/>
        <v>0</v>
      </c>
      <c r="K43" s="50"/>
      <c r="L43" s="1"/>
      <c r="M43" s="1"/>
      <c r="N43" s="1"/>
      <c r="O43" s="1"/>
    </row>
    <row r="44" spans="1:15" x14ac:dyDescent="0.25">
      <c r="A44" s="14"/>
      <c r="B44" s="4"/>
      <c r="C44" s="21"/>
      <c r="D44" s="46"/>
      <c r="E44" s="6"/>
      <c r="F44" s="6"/>
      <c r="G44" s="6"/>
      <c r="H44" s="49">
        <f t="shared" si="5"/>
        <v>0</v>
      </c>
      <c r="I44" s="7">
        <v>0</v>
      </c>
      <c r="J44" s="8">
        <f t="shared" si="4"/>
        <v>0</v>
      </c>
      <c r="K44" s="50"/>
      <c r="L44" s="1"/>
      <c r="M44" s="1"/>
      <c r="N44" s="1"/>
      <c r="O44" s="1"/>
    </row>
    <row r="45" spans="1:15" x14ac:dyDescent="0.25">
      <c r="A45" s="14"/>
      <c r="B45" s="4"/>
      <c r="C45" s="21"/>
      <c r="D45" s="46"/>
      <c r="E45" s="6"/>
      <c r="F45" s="6"/>
      <c r="G45" s="6"/>
      <c r="H45" s="49">
        <f t="shared" si="5"/>
        <v>0</v>
      </c>
      <c r="I45" s="7">
        <v>0</v>
      </c>
      <c r="J45" s="8">
        <f t="shared" si="4"/>
        <v>0</v>
      </c>
      <c r="K45" s="50"/>
      <c r="L45" s="1"/>
      <c r="M45" s="1"/>
      <c r="N45" s="1"/>
      <c r="O45" s="1"/>
    </row>
    <row r="46" spans="1:15" x14ac:dyDescent="0.25">
      <c r="A46" s="14"/>
      <c r="B46" s="4"/>
      <c r="C46" s="21"/>
      <c r="D46" s="46"/>
      <c r="E46" s="6"/>
      <c r="F46" s="6"/>
      <c r="G46" s="6"/>
      <c r="H46" s="49">
        <f t="shared" si="5"/>
        <v>0</v>
      </c>
      <c r="I46" s="7">
        <v>0</v>
      </c>
      <c r="J46" s="8">
        <f t="shared" si="4"/>
        <v>0</v>
      </c>
      <c r="K46" s="50"/>
      <c r="L46" s="1"/>
      <c r="M46" s="1"/>
      <c r="N46" s="1"/>
      <c r="O46" s="1"/>
    </row>
    <row r="47" spans="1:15" x14ac:dyDescent="0.25">
      <c r="A47" s="14"/>
      <c r="B47" s="4"/>
      <c r="C47" s="21"/>
      <c r="D47" s="46"/>
      <c r="E47" s="6"/>
      <c r="F47" s="6"/>
      <c r="G47" s="6"/>
      <c r="H47" s="49">
        <f t="shared" si="5"/>
        <v>0</v>
      </c>
      <c r="I47" s="7">
        <v>0</v>
      </c>
      <c r="J47" s="8">
        <f t="shared" si="4"/>
        <v>0</v>
      </c>
      <c r="K47" s="50"/>
      <c r="L47" s="1"/>
      <c r="M47" s="1"/>
      <c r="N47" s="1"/>
      <c r="O47" s="1"/>
    </row>
    <row r="48" spans="1:15" x14ac:dyDescent="0.25">
      <c r="A48" s="14"/>
      <c r="B48" s="4"/>
      <c r="C48" s="21"/>
      <c r="D48" s="46"/>
      <c r="E48" s="6"/>
      <c r="F48" s="6"/>
      <c r="G48" s="6"/>
      <c r="H48" s="49">
        <f t="shared" si="5"/>
        <v>0</v>
      </c>
      <c r="I48" s="7">
        <v>0</v>
      </c>
      <c r="J48" s="8">
        <f t="shared" si="4"/>
        <v>0</v>
      </c>
      <c r="K48" s="50"/>
      <c r="L48" s="1"/>
      <c r="M48" s="1"/>
      <c r="N48" s="1"/>
      <c r="O48" s="1"/>
    </row>
    <row r="49" spans="1:15" x14ac:dyDescent="0.25">
      <c r="A49" s="4"/>
      <c r="B49" s="4"/>
      <c r="C49" s="21"/>
      <c r="D49" s="46"/>
      <c r="E49" s="6"/>
      <c r="F49" s="6"/>
      <c r="G49" s="6"/>
      <c r="H49" s="49">
        <f t="shared" si="5"/>
        <v>0</v>
      </c>
      <c r="I49" s="7">
        <v>0</v>
      </c>
      <c r="J49" s="8">
        <f t="shared" si="4"/>
        <v>0</v>
      </c>
      <c r="K49" s="50"/>
      <c r="L49" s="1"/>
      <c r="M49" s="1"/>
      <c r="N49" s="1"/>
      <c r="O49" s="1"/>
    </row>
    <row r="50" spans="1:15" x14ac:dyDescent="0.25">
      <c r="A50" s="14"/>
      <c r="B50" s="4"/>
      <c r="C50" s="21"/>
      <c r="D50" s="46"/>
      <c r="E50" s="6"/>
      <c r="F50" s="6"/>
      <c r="G50" s="6"/>
      <c r="H50" s="49">
        <f t="shared" si="5"/>
        <v>0</v>
      </c>
      <c r="I50" s="7">
        <v>0</v>
      </c>
      <c r="J50" s="8">
        <f t="shared" si="4"/>
        <v>0</v>
      </c>
      <c r="K50" s="50"/>
      <c r="L50" s="1"/>
      <c r="M50" s="1"/>
      <c r="N50" s="1"/>
      <c r="O50" s="1"/>
    </row>
    <row r="51" spans="1:15" x14ac:dyDescent="0.25">
      <c r="A51" s="4"/>
      <c r="B51" s="4"/>
      <c r="C51" s="21"/>
      <c r="D51" s="46"/>
      <c r="E51" s="6"/>
      <c r="F51" s="6"/>
      <c r="G51" s="6"/>
      <c r="H51" s="49">
        <v>0</v>
      </c>
      <c r="I51" s="7">
        <v>0</v>
      </c>
      <c r="J51" s="8"/>
      <c r="K51" s="50"/>
      <c r="L51" s="1"/>
      <c r="M51" s="1"/>
      <c r="N51" s="1"/>
      <c r="O51" s="1"/>
    </row>
    <row r="52" spans="1:15" x14ac:dyDescent="0.25">
      <c r="A52" s="4"/>
      <c r="B52" s="4"/>
      <c r="C52" s="21"/>
      <c r="D52" s="46"/>
      <c r="E52" s="6"/>
      <c r="F52" s="6"/>
      <c r="G52" s="6"/>
      <c r="H52" s="49">
        <v>0</v>
      </c>
      <c r="I52" s="7">
        <v>0</v>
      </c>
      <c r="J52" s="8"/>
      <c r="K52" s="50"/>
      <c r="L52" s="1"/>
      <c r="M52" s="1"/>
      <c r="N52" s="1"/>
      <c r="O52" s="1"/>
    </row>
    <row r="53" spans="1:15" x14ac:dyDescent="0.25">
      <c r="A53" s="4"/>
      <c r="B53" s="4"/>
      <c r="C53" s="21"/>
      <c r="D53" s="46"/>
      <c r="E53" s="6"/>
      <c r="F53" s="6"/>
      <c r="G53" s="6"/>
      <c r="H53" s="49">
        <f t="shared" si="5"/>
        <v>0</v>
      </c>
      <c r="I53" s="7">
        <v>0</v>
      </c>
      <c r="J53" s="8">
        <f t="shared" si="4"/>
        <v>0</v>
      </c>
      <c r="K53" s="50"/>
      <c r="L53" s="1"/>
      <c r="M53" s="1"/>
      <c r="N53" s="1"/>
      <c r="O53" s="1"/>
    </row>
    <row r="54" spans="1:15" x14ac:dyDescent="0.25">
      <c r="A54" s="4"/>
      <c r="B54" s="4"/>
      <c r="C54" s="4"/>
      <c r="D54" s="4"/>
      <c r="E54" s="4"/>
      <c r="F54" s="4"/>
      <c r="G54" s="4"/>
      <c r="H54" s="11">
        <f>SUM(H23:H53)</f>
        <v>677.5925000000002</v>
      </c>
      <c r="I54" s="11">
        <f>SUM(I23:I53)</f>
        <v>0</v>
      </c>
      <c r="J54" s="4"/>
      <c r="K54" s="50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8"/>
      <c r="I55" s="8"/>
      <c r="J55" s="4"/>
      <c r="K55" s="50"/>
      <c r="L55" s="1"/>
      <c r="M55" s="1"/>
      <c r="N55" s="1"/>
      <c r="O55" s="1"/>
    </row>
    <row r="56" spans="1:15" ht="31.5" x14ac:dyDescent="0.25">
      <c r="A56" s="3" t="s">
        <v>14</v>
      </c>
      <c r="B56" s="3"/>
      <c r="C56" s="18" t="s">
        <v>15</v>
      </c>
      <c r="D56" s="19" t="s">
        <v>13</v>
      </c>
      <c r="E56" s="19" t="s">
        <v>16</v>
      </c>
      <c r="F56" s="19" t="s">
        <v>8</v>
      </c>
      <c r="G56" s="4"/>
      <c r="H56" s="8"/>
      <c r="I56" s="8"/>
      <c r="J56" s="4"/>
      <c r="K56" s="50"/>
      <c r="L56" s="1"/>
      <c r="M56" s="1"/>
      <c r="N56" s="1"/>
      <c r="O56" s="1"/>
    </row>
    <row r="57" spans="1:15" x14ac:dyDescent="0.25">
      <c r="A57" s="4"/>
      <c r="B57" s="4"/>
      <c r="C57" s="21">
        <v>260</v>
      </c>
      <c r="D57" s="6">
        <v>3.95</v>
      </c>
      <c r="E57" s="6">
        <v>0.04</v>
      </c>
      <c r="F57" s="21">
        <v>2</v>
      </c>
      <c r="G57" s="6"/>
      <c r="H57" s="7">
        <f>C57*D57*E57*F57</f>
        <v>82.16</v>
      </c>
      <c r="I57" s="7">
        <v>0</v>
      </c>
      <c r="J57" s="8">
        <f>I57-H57</f>
        <v>-82.16</v>
      </c>
      <c r="K57" s="50"/>
      <c r="L57" s="1"/>
      <c r="M57" s="1"/>
      <c r="N57" s="1"/>
      <c r="O57" s="1"/>
    </row>
    <row r="58" spans="1:15" x14ac:dyDescent="0.25">
      <c r="A58" s="4" t="s">
        <v>20</v>
      </c>
      <c r="B58" s="4"/>
      <c r="C58" s="21"/>
      <c r="D58" s="6"/>
      <c r="E58" s="6"/>
      <c r="F58" s="21"/>
      <c r="G58" s="6"/>
      <c r="H58" s="7">
        <f>C58*D58*E58*F58</f>
        <v>0</v>
      </c>
      <c r="I58" s="7">
        <v>0</v>
      </c>
      <c r="J58" s="8">
        <f>I58-H58</f>
        <v>0</v>
      </c>
      <c r="K58" s="50"/>
      <c r="L58" s="1"/>
      <c r="M58" s="1"/>
      <c r="N58" s="1"/>
      <c r="O58" s="1"/>
    </row>
    <row r="59" spans="1:15" x14ac:dyDescent="0.25">
      <c r="A59" s="4"/>
      <c r="B59" s="4"/>
      <c r="C59" s="21"/>
      <c r="D59" s="6"/>
      <c r="E59" s="6"/>
      <c r="F59" s="21"/>
      <c r="G59" s="6"/>
      <c r="H59" s="7">
        <f t="shared" ref="H59:H61" si="6">C59*D59*E59*F59</f>
        <v>0</v>
      </c>
      <c r="I59" s="7">
        <v>0</v>
      </c>
      <c r="J59" s="8">
        <f t="shared" ref="J59:J61" si="7">I59-H59</f>
        <v>0</v>
      </c>
      <c r="K59" s="50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>
        <f t="shared" si="6"/>
        <v>0</v>
      </c>
      <c r="I60" s="7">
        <v>0</v>
      </c>
      <c r="J60" s="8">
        <f t="shared" si="7"/>
        <v>0</v>
      </c>
      <c r="K60" s="50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>
        <f t="shared" si="6"/>
        <v>0</v>
      </c>
      <c r="I61" s="7">
        <v>0</v>
      </c>
      <c r="J61" s="8">
        <f t="shared" si="7"/>
        <v>0</v>
      </c>
      <c r="K61" s="50"/>
      <c r="L61" s="1"/>
      <c r="M61" s="1"/>
      <c r="N61" s="1"/>
      <c r="O61" s="1"/>
    </row>
    <row r="62" spans="1:15" x14ac:dyDescent="0.25">
      <c r="A62" s="4"/>
      <c r="B62" s="4"/>
      <c r="C62" s="4"/>
      <c r="D62" s="4"/>
      <c r="E62" s="4"/>
      <c r="F62" s="4"/>
      <c r="G62" s="4"/>
      <c r="H62" s="11">
        <f>SUM(H57:H61)</f>
        <v>82.16</v>
      </c>
      <c r="I62" s="11">
        <f>SUM(I57:I61)</f>
        <v>0</v>
      </c>
      <c r="J62" s="4"/>
      <c r="K62" s="50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8"/>
      <c r="I63" s="8"/>
      <c r="J63" s="4"/>
      <c r="K63" s="50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50"/>
      <c r="L64" s="1"/>
      <c r="M64" s="1"/>
      <c r="N64" s="1"/>
      <c r="O64" s="1"/>
    </row>
    <row r="65" spans="1:14" ht="18.75" x14ac:dyDescent="0.3">
      <c r="A65" s="12" t="s">
        <v>1</v>
      </c>
      <c r="B65" s="12"/>
      <c r="C65" s="12"/>
      <c r="D65" s="12"/>
      <c r="E65" s="12"/>
      <c r="F65" s="12"/>
      <c r="G65" s="12"/>
      <c r="H65" s="13">
        <f>SUM(H62,H54,H21)</f>
        <v>1781.1525000000001</v>
      </c>
      <c r="I65" s="13">
        <f>SUM(I62,I54,I21)</f>
        <v>0</v>
      </c>
      <c r="J65" s="12"/>
      <c r="K65" s="1"/>
      <c r="L65" s="1"/>
      <c r="M65" s="1"/>
      <c r="N65" s="1"/>
    </row>
    <row r="66" spans="1:14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1"/>
      <c r="M66" s="1"/>
      <c r="N66" s="1"/>
    </row>
    <row r="67" spans="1:14" ht="23.1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1"/>
      <c r="M67" s="1"/>
      <c r="N67" s="1"/>
    </row>
    <row r="68" spans="1:14" ht="23.1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1"/>
      <c r="M68" s="1"/>
      <c r="N68" s="1"/>
    </row>
    <row r="69" spans="1:14" ht="23.1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1"/>
      <c r="M69" s="1"/>
      <c r="N69" s="1"/>
    </row>
    <row r="71" spans="1:14" x14ac:dyDescent="0.25">
      <c r="B71" s="27"/>
    </row>
  </sheetData>
  <mergeCells count="6">
    <mergeCell ref="A66:K69"/>
    <mergeCell ref="A1:K1"/>
    <mergeCell ref="G4:I4"/>
    <mergeCell ref="J4:K4"/>
    <mergeCell ref="C9:G9"/>
    <mergeCell ref="K11:K23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1ECE-235F-4ECA-82F7-150CA1702BDD}">
  <dimension ref="A1:O80"/>
  <sheetViews>
    <sheetView zoomScale="78" zoomScaleNormal="78" workbookViewId="0">
      <selection activeCell="H6" sqref="H6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3" t="s">
        <v>72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9" t="s">
        <v>21</v>
      </c>
      <c r="B3" s="1"/>
      <c r="C3" s="30"/>
      <c r="D3" s="30"/>
      <c r="E3" s="30"/>
      <c r="F3" s="30"/>
      <c r="G3" s="30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39">
        <f>H6/A6</f>
        <v>88.848749999999995</v>
      </c>
      <c r="B4" s="40"/>
      <c r="C4" s="30"/>
      <c r="D4" s="42"/>
      <c r="E4" s="30"/>
      <c r="F4" s="30"/>
      <c r="G4" s="54" t="s">
        <v>23</v>
      </c>
      <c r="H4" s="55"/>
      <c r="I4" s="56"/>
      <c r="J4" s="54" t="s">
        <v>24</v>
      </c>
      <c r="K4" s="56"/>
      <c r="L4" s="1"/>
      <c r="M4" s="1"/>
      <c r="N4" s="1"/>
      <c r="O4" s="1"/>
    </row>
    <row r="5" spans="1:15" ht="37.5" x14ac:dyDescent="0.25">
      <c r="A5" s="29" t="s">
        <v>37</v>
      </c>
      <c r="B5" s="41"/>
      <c r="C5" s="42"/>
      <c r="E5" s="30"/>
      <c r="F5" s="30"/>
      <c r="G5" s="31" t="s">
        <v>25</v>
      </c>
      <c r="H5" s="32" t="s">
        <v>19</v>
      </c>
      <c r="I5" s="33" t="s">
        <v>26</v>
      </c>
      <c r="J5" s="34" t="s">
        <v>27</v>
      </c>
      <c r="K5" s="35" t="s">
        <v>28</v>
      </c>
      <c r="L5" s="1"/>
      <c r="M5" s="1"/>
      <c r="N5" s="1"/>
      <c r="O5" s="1"/>
    </row>
    <row r="6" spans="1:15" ht="16.5" thickBot="1" x14ac:dyDescent="0.3">
      <c r="A6" s="28">
        <v>50</v>
      </c>
      <c r="B6" s="40"/>
      <c r="C6" s="30"/>
      <c r="D6" s="30"/>
      <c r="E6" s="30"/>
      <c r="F6" s="30"/>
      <c r="G6" s="36">
        <f>H74</f>
        <v>3063.75</v>
      </c>
      <c r="H6" s="37">
        <f>(G6*1.45)</f>
        <v>4442.4375</v>
      </c>
      <c r="I6" s="38">
        <f>H6-G6</f>
        <v>1378.6875</v>
      </c>
      <c r="J6" s="36">
        <f>I74</f>
        <v>0</v>
      </c>
      <c r="K6" s="38">
        <f>H6-ABS(J6)</f>
        <v>4442.4375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7" t="s">
        <v>18</v>
      </c>
      <c r="D9" s="58"/>
      <c r="E9" s="58"/>
      <c r="F9" s="58"/>
      <c r="G9" s="59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40</v>
      </c>
      <c r="B11" s="3"/>
      <c r="C11" s="3"/>
      <c r="D11" s="3"/>
      <c r="E11" s="3"/>
      <c r="F11" s="3"/>
      <c r="G11" s="3"/>
      <c r="H11" s="4"/>
      <c r="I11" s="4"/>
      <c r="J11" s="4"/>
      <c r="K11" s="60"/>
      <c r="L11" s="1"/>
      <c r="M11" s="1"/>
      <c r="N11" s="1"/>
      <c r="O11" s="1"/>
    </row>
    <row r="12" spans="1:15" x14ac:dyDescent="0.25">
      <c r="A12" s="4" t="s">
        <v>32</v>
      </c>
      <c r="B12" s="4"/>
      <c r="C12" s="21"/>
      <c r="D12" s="46">
        <v>18.329999999999998</v>
      </c>
      <c r="E12" s="21"/>
      <c r="F12" s="21"/>
      <c r="G12" s="46"/>
      <c r="H12" s="7">
        <f>C12*D12*E12</f>
        <v>0</v>
      </c>
      <c r="I12" s="7">
        <v>0</v>
      </c>
      <c r="J12" s="8">
        <f>I12-H12</f>
        <v>0</v>
      </c>
      <c r="K12" s="60"/>
      <c r="L12" s="1"/>
      <c r="M12" s="1"/>
      <c r="N12" s="1"/>
      <c r="O12" s="1"/>
    </row>
    <row r="13" spans="1:15" x14ac:dyDescent="0.25">
      <c r="A13" s="4" t="s">
        <v>5</v>
      </c>
      <c r="B13" s="4"/>
      <c r="C13" s="21">
        <v>2</v>
      </c>
      <c r="D13" s="46">
        <v>12</v>
      </c>
      <c r="E13" s="21">
        <v>3</v>
      </c>
      <c r="F13" s="21"/>
      <c r="G13" s="46"/>
      <c r="H13" s="7">
        <f>C13*D13*E13</f>
        <v>72</v>
      </c>
      <c r="I13" s="7">
        <v>0</v>
      </c>
      <c r="J13" s="8">
        <f>I13-H13</f>
        <v>-72</v>
      </c>
      <c r="K13" s="60"/>
      <c r="L13" s="1"/>
      <c r="M13" s="1"/>
      <c r="N13" s="1"/>
      <c r="O13" s="1"/>
    </row>
    <row r="14" spans="1:15" x14ac:dyDescent="0.25">
      <c r="A14" s="4" t="s">
        <v>4</v>
      </c>
      <c r="B14" s="4"/>
      <c r="C14" s="21">
        <v>1</v>
      </c>
      <c r="D14" s="46">
        <v>15</v>
      </c>
      <c r="E14" s="21">
        <v>3</v>
      </c>
      <c r="F14" s="21"/>
      <c r="G14" s="46"/>
      <c r="H14" s="7">
        <f>C14*D14*E14</f>
        <v>45</v>
      </c>
      <c r="I14" s="7">
        <v>0</v>
      </c>
      <c r="J14" s="8"/>
      <c r="K14" s="60"/>
      <c r="L14" s="1"/>
      <c r="M14" s="1"/>
      <c r="N14" s="1"/>
      <c r="O14" s="1"/>
    </row>
    <row r="15" spans="1:15" ht="15" customHeight="1" x14ac:dyDescent="0.25">
      <c r="A15" s="14" t="s">
        <v>33</v>
      </c>
      <c r="B15" s="4"/>
      <c r="C15" s="21"/>
      <c r="D15" s="46">
        <v>2.29</v>
      </c>
      <c r="E15" s="21"/>
      <c r="F15" s="21"/>
      <c r="G15" s="46"/>
      <c r="H15" s="7">
        <f>C15*D15*E15*F15</f>
        <v>0</v>
      </c>
      <c r="I15" s="7">
        <v>0</v>
      </c>
      <c r="J15" s="8">
        <f>I15-H15</f>
        <v>0</v>
      </c>
      <c r="K15" s="60"/>
      <c r="L15" s="1"/>
      <c r="M15" s="1"/>
      <c r="N15" s="1"/>
      <c r="O15" s="1"/>
    </row>
    <row r="16" spans="1:15" x14ac:dyDescent="0.25">
      <c r="A16" s="14" t="s">
        <v>11</v>
      </c>
      <c r="B16" s="4"/>
      <c r="C16" s="21"/>
      <c r="D16" s="46">
        <v>1.5</v>
      </c>
      <c r="E16" s="21"/>
      <c r="F16" s="21"/>
      <c r="G16" s="46"/>
      <c r="H16" s="7">
        <f>C16*D16*E16*F16</f>
        <v>0</v>
      </c>
      <c r="I16" s="7">
        <v>0</v>
      </c>
      <c r="J16" s="8">
        <f>I16-H16</f>
        <v>0</v>
      </c>
      <c r="K16" s="60"/>
      <c r="L16" s="1"/>
      <c r="M16" s="1"/>
      <c r="N16" s="1"/>
      <c r="O16" s="1"/>
    </row>
    <row r="17" spans="1:15" x14ac:dyDescent="0.25">
      <c r="A17" s="14" t="s">
        <v>29</v>
      </c>
      <c r="B17" s="4"/>
      <c r="C17" s="21"/>
      <c r="D17" s="46">
        <v>1.88</v>
      </c>
      <c r="E17" s="21"/>
      <c r="F17" s="21"/>
      <c r="G17" s="46"/>
      <c r="H17" s="7">
        <f>C17*D17*E17*F17</f>
        <v>0</v>
      </c>
      <c r="I17" s="7">
        <v>0</v>
      </c>
      <c r="J17" s="8"/>
      <c r="K17" s="60"/>
      <c r="L17" s="1"/>
      <c r="M17" s="1"/>
      <c r="N17" s="1"/>
      <c r="O17" s="1"/>
    </row>
    <row r="18" spans="1:15" x14ac:dyDescent="0.25">
      <c r="A18" s="4" t="s">
        <v>6</v>
      </c>
      <c r="B18" s="4"/>
      <c r="C18" s="21"/>
      <c r="D18" s="46">
        <v>2.5</v>
      </c>
      <c r="E18" s="21"/>
      <c r="F18" s="21"/>
      <c r="G18" s="46"/>
      <c r="H18" s="7">
        <f t="shared" ref="H18:H27" si="0">C18*D18*E18</f>
        <v>0</v>
      </c>
      <c r="I18" s="7">
        <v>0</v>
      </c>
      <c r="J18" s="8">
        <f t="shared" ref="J18:J27" si="1">I18-H18</f>
        <v>0</v>
      </c>
      <c r="K18" s="60"/>
      <c r="L18" s="1"/>
      <c r="M18" s="1"/>
      <c r="N18" s="1"/>
      <c r="O18" s="1"/>
    </row>
    <row r="19" spans="1:15" x14ac:dyDescent="0.25">
      <c r="A19" s="3" t="s">
        <v>74</v>
      </c>
      <c r="B19" s="3"/>
      <c r="C19" s="3"/>
      <c r="D19" s="3"/>
      <c r="E19" s="3"/>
      <c r="F19" s="3"/>
      <c r="G19" s="3"/>
      <c r="H19" s="4"/>
      <c r="I19" s="7"/>
      <c r="J19" s="8"/>
      <c r="K19" s="60"/>
      <c r="L19" s="1"/>
      <c r="M19" s="1"/>
      <c r="N19" s="1"/>
      <c r="O19" s="1"/>
    </row>
    <row r="20" spans="1:15" x14ac:dyDescent="0.25">
      <c r="A20" s="4" t="s">
        <v>32</v>
      </c>
      <c r="B20" s="4"/>
      <c r="C20" s="21"/>
      <c r="D20" s="46">
        <v>18.329999999999998</v>
      </c>
      <c r="E20" s="21"/>
      <c r="F20" s="21"/>
      <c r="G20" s="46"/>
      <c r="H20" s="7">
        <f>C20*D20*E20</f>
        <v>0</v>
      </c>
      <c r="I20" s="7"/>
      <c r="J20" s="8"/>
      <c r="K20" s="60"/>
      <c r="L20" s="1"/>
      <c r="M20" s="1"/>
      <c r="N20" s="1"/>
      <c r="O20" s="1"/>
    </row>
    <row r="21" spans="1:15" x14ac:dyDescent="0.25">
      <c r="A21" s="4" t="s">
        <v>5</v>
      </c>
      <c r="B21" s="4"/>
      <c r="C21" s="21">
        <v>3</v>
      </c>
      <c r="D21" s="46">
        <v>12</v>
      </c>
      <c r="E21" s="21">
        <v>6</v>
      </c>
      <c r="F21" s="21"/>
      <c r="G21" s="46"/>
      <c r="H21" s="7">
        <f>C21*D21*E21</f>
        <v>216</v>
      </c>
      <c r="I21" s="7"/>
      <c r="J21" s="8"/>
      <c r="K21" s="60"/>
      <c r="L21" s="1"/>
      <c r="M21" s="1"/>
      <c r="N21" s="1"/>
      <c r="O21" s="1"/>
    </row>
    <row r="22" spans="1:15" x14ac:dyDescent="0.25">
      <c r="A22" s="4" t="s">
        <v>4</v>
      </c>
      <c r="B22" s="4"/>
      <c r="C22" s="21">
        <v>2</v>
      </c>
      <c r="D22" s="46">
        <v>15</v>
      </c>
      <c r="E22" s="21">
        <v>6</v>
      </c>
      <c r="F22" s="21"/>
      <c r="G22" s="46"/>
      <c r="H22" s="7">
        <f>C22*D22*E22</f>
        <v>180</v>
      </c>
      <c r="I22" s="7"/>
      <c r="J22" s="8"/>
      <c r="K22" s="60"/>
      <c r="L22" s="1"/>
      <c r="M22" s="1"/>
      <c r="N22" s="1"/>
      <c r="O22" s="1"/>
    </row>
    <row r="23" spans="1:15" x14ac:dyDescent="0.25">
      <c r="A23" s="14" t="s">
        <v>33</v>
      </c>
      <c r="B23" s="4"/>
      <c r="C23" s="21"/>
      <c r="D23" s="46">
        <v>2.29</v>
      </c>
      <c r="E23" s="21"/>
      <c r="F23" s="21"/>
      <c r="G23" s="46"/>
      <c r="H23" s="7">
        <f>C23*D23*E23*F23</f>
        <v>0</v>
      </c>
      <c r="I23" s="7"/>
      <c r="J23" s="8"/>
      <c r="K23" s="60"/>
      <c r="L23" s="1"/>
      <c r="M23" s="1"/>
      <c r="N23" s="1"/>
      <c r="O23" s="1"/>
    </row>
    <row r="24" spans="1:15" x14ac:dyDescent="0.25">
      <c r="A24" s="14" t="s">
        <v>11</v>
      </c>
      <c r="B24" s="4"/>
      <c r="C24" s="21"/>
      <c r="D24" s="46">
        <v>1.5</v>
      </c>
      <c r="E24" s="21"/>
      <c r="F24" s="21"/>
      <c r="G24" s="46"/>
      <c r="H24" s="7">
        <f>C24*D24*E24*F24</f>
        <v>0</v>
      </c>
      <c r="I24" s="7"/>
      <c r="J24" s="8"/>
      <c r="K24" s="60"/>
      <c r="L24" s="1"/>
      <c r="M24" s="1"/>
      <c r="N24" s="1"/>
      <c r="O24" s="1"/>
    </row>
    <row r="25" spans="1:15" x14ac:dyDescent="0.25">
      <c r="A25" s="14" t="s">
        <v>29</v>
      </c>
      <c r="B25" s="4"/>
      <c r="C25" s="21"/>
      <c r="D25" s="46">
        <v>1.88</v>
      </c>
      <c r="E25" s="21"/>
      <c r="F25" s="21"/>
      <c r="G25" s="46"/>
      <c r="H25" s="7">
        <f>C25*D25*E25*F25</f>
        <v>0</v>
      </c>
      <c r="I25" s="7"/>
      <c r="J25" s="8"/>
      <c r="K25" s="60"/>
      <c r="L25" s="1"/>
      <c r="M25" s="1"/>
      <c r="N25" s="1"/>
      <c r="O25" s="1"/>
    </row>
    <row r="26" spans="1:15" x14ac:dyDescent="0.25">
      <c r="A26" s="4" t="s">
        <v>6</v>
      </c>
      <c r="B26" s="4"/>
      <c r="C26" s="21">
        <v>5</v>
      </c>
      <c r="D26" s="46">
        <v>7.5</v>
      </c>
      <c r="E26" s="21">
        <v>6</v>
      </c>
      <c r="F26" s="21"/>
      <c r="G26" s="46"/>
      <c r="H26" s="7">
        <f t="shared" ref="H26" si="2">C26*D26*E26</f>
        <v>225</v>
      </c>
      <c r="I26" s="7"/>
      <c r="J26" s="8"/>
      <c r="K26" s="60"/>
      <c r="L26" s="1"/>
      <c r="M26" s="1"/>
      <c r="N26" s="1"/>
      <c r="O26" s="1"/>
    </row>
    <row r="27" spans="1:15" x14ac:dyDescent="0.25">
      <c r="A27" s="4" t="s">
        <v>48</v>
      </c>
      <c r="B27" s="4"/>
      <c r="C27" s="5">
        <v>2</v>
      </c>
      <c r="D27" s="6">
        <v>20</v>
      </c>
      <c r="E27" s="21">
        <v>6</v>
      </c>
      <c r="F27" s="5"/>
      <c r="G27" s="6"/>
      <c r="H27" s="7">
        <f t="shared" si="0"/>
        <v>240</v>
      </c>
      <c r="I27" s="7">
        <v>0</v>
      </c>
      <c r="J27" s="8">
        <f t="shared" si="1"/>
        <v>-240</v>
      </c>
      <c r="K27" s="60"/>
      <c r="L27" s="1"/>
      <c r="M27" s="1"/>
      <c r="N27" s="1"/>
      <c r="O27" s="1"/>
    </row>
    <row r="28" spans="1:15" x14ac:dyDescent="0.25">
      <c r="A28" s="4"/>
      <c r="B28" s="4"/>
      <c r="C28" s="5"/>
      <c r="D28" s="6"/>
      <c r="E28" s="5"/>
      <c r="F28" s="5"/>
      <c r="G28" s="6"/>
      <c r="H28" s="7">
        <v>0</v>
      </c>
      <c r="I28" s="7">
        <v>0</v>
      </c>
      <c r="J28" s="8"/>
      <c r="K28" s="60"/>
      <c r="L28" s="1"/>
      <c r="M28" s="1"/>
      <c r="N28" s="1"/>
      <c r="O28" s="1"/>
    </row>
    <row r="29" spans="1:15" x14ac:dyDescent="0.25">
      <c r="A29" s="4"/>
      <c r="B29" s="4"/>
      <c r="C29" s="4"/>
      <c r="D29" s="4"/>
      <c r="E29" s="4"/>
      <c r="F29" s="4"/>
      <c r="G29" s="4"/>
      <c r="H29" s="9">
        <f>SUM(H12:H28)</f>
        <v>978</v>
      </c>
      <c r="I29" s="9">
        <f>SUM(I12:I28)</f>
        <v>0</v>
      </c>
      <c r="J29" s="8"/>
      <c r="K29" s="60"/>
      <c r="L29" s="1"/>
      <c r="M29" s="1"/>
      <c r="N29" s="1"/>
      <c r="O29" s="1"/>
    </row>
    <row r="30" spans="1:15" x14ac:dyDescent="0.25">
      <c r="A30" s="3" t="s">
        <v>31</v>
      </c>
      <c r="B30" s="3"/>
      <c r="C30" s="18" t="s">
        <v>9</v>
      </c>
      <c r="D30" s="19" t="s">
        <v>17</v>
      </c>
      <c r="E30" s="19"/>
      <c r="F30" s="3"/>
      <c r="G30" s="3"/>
      <c r="H30" s="10"/>
      <c r="I30" s="10"/>
      <c r="J30" s="8"/>
      <c r="K30" s="60"/>
      <c r="L30" s="1"/>
      <c r="M30" s="1"/>
      <c r="N30" s="1"/>
      <c r="O30" s="1"/>
    </row>
    <row r="31" spans="1:15" ht="31.5" x14ac:dyDescent="0.25">
      <c r="A31" s="14" t="s">
        <v>73</v>
      </c>
      <c r="B31" s="24" t="s">
        <v>43</v>
      </c>
      <c r="C31" s="21">
        <v>12</v>
      </c>
      <c r="D31" s="46">
        <v>36.5</v>
      </c>
      <c r="E31" s="5"/>
      <c r="F31" s="6"/>
      <c r="G31" s="6"/>
      <c r="H31" s="49">
        <f>C31*D31</f>
        <v>438</v>
      </c>
      <c r="I31" s="7">
        <v>0</v>
      </c>
      <c r="J31" s="8">
        <f>I31-H31</f>
        <v>-438</v>
      </c>
      <c r="K31" s="60"/>
      <c r="L31" s="1"/>
      <c r="M31" s="1"/>
      <c r="N31" s="1"/>
      <c r="O31" s="1"/>
    </row>
    <row r="32" spans="1:15" ht="31.5" x14ac:dyDescent="0.25">
      <c r="A32" s="14" t="s">
        <v>42</v>
      </c>
      <c r="B32" s="24"/>
      <c r="C32" s="21">
        <v>31</v>
      </c>
      <c r="D32" s="46">
        <v>24.75</v>
      </c>
      <c r="E32" s="5"/>
      <c r="F32" s="6"/>
      <c r="G32" s="6"/>
      <c r="H32" s="49">
        <f>C32*D32</f>
        <v>767.25</v>
      </c>
      <c r="I32" s="7"/>
      <c r="J32" s="8"/>
      <c r="K32" s="51"/>
      <c r="L32" s="1"/>
      <c r="M32" s="1"/>
      <c r="N32" s="1"/>
      <c r="O32" s="1"/>
    </row>
    <row r="33" spans="1:15" x14ac:dyDescent="0.25">
      <c r="A33" s="14" t="s">
        <v>67</v>
      </c>
      <c r="B33" s="23"/>
      <c r="C33" s="21">
        <v>1000</v>
      </c>
      <c r="D33" s="46">
        <v>0.03</v>
      </c>
      <c r="E33" s="6"/>
      <c r="F33" s="6"/>
      <c r="G33" s="6"/>
      <c r="H33" s="49">
        <f t="shared" ref="H33:H49" si="3">C33*D33</f>
        <v>30</v>
      </c>
      <c r="I33" s="7">
        <v>0</v>
      </c>
      <c r="J33" s="8"/>
      <c r="K33" s="50"/>
      <c r="L33" s="1"/>
      <c r="M33" s="1"/>
      <c r="N33" s="1"/>
      <c r="O33" s="1"/>
    </row>
    <row r="34" spans="1:15" x14ac:dyDescent="0.25">
      <c r="A34" s="14" t="s">
        <v>34</v>
      </c>
      <c r="B34" s="23"/>
      <c r="C34" s="21">
        <v>8</v>
      </c>
      <c r="D34" s="46">
        <v>0.65</v>
      </c>
      <c r="E34" s="6"/>
      <c r="F34" s="6"/>
      <c r="G34" s="6"/>
      <c r="H34" s="49">
        <f t="shared" si="3"/>
        <v>5.2</v>
      </c>
      <c r="I34" s="7">
        <v>0</v>
      </c>
      <c r="J34" s="8"/>
      <c r="K34" s="50"/>
      <c r="L34" s="1"/>
      <c r="M34" s="1"/>
      <c r="N34" s="1"/>
      <c r="O34" s="1"/>
    </row>
    <row r="35" spans="1:15" x14ac:dyDescent="0.25">
      <c r="A35" s="14" t="s">
        <v>36</v>
      </c>
      <c r="B35" s="24"/>
      <c r="C35" s="21">
        <v>3</v>
      </c>
      <c r="D35" s="46">
        <v>5</v>
      </c>
      <c r="E35" s="6"/>
      <c r="F35" s="6"/>
      <c r="G35" s="6"/>
      <c r="H35" s="49">
        <f t="shared" si="3"/>
        <v>15</v>
      </c>
      <c r="I35" s="7">
        <v>0</v>
      </c>
      <c r="J35" s="8"/>
      <c r="K35" s="50"/>
      <c r="L35" s="1"/>
      <c r="M35" s="1"/>
      <c r="N35" s="1"/>
      <c r="O35" s="1"/>
    </row>
    <row r="36" spans="1:15" x14ac:dyDescent="0.25">
      <c r="A36" s="14"/>
      <c r="B36" s="24"/>
      <c r="C36" s="21"/>
      <c r="D36" s="46"/>
      <c r="E36" s="6"/>
      <c r="F36" s="6"/>
      <c r="G36" s="6"/>
      <c r="H36" s="49">
        <f t="shared" si="3"/>
        <v>0</v>
      </c>
      <c r="I36" s="7">
        <v>0</v>
      </c>
      <c r="J36" s="8"/>
      <c r="K36" s="50"/>
      <c r="L36" s="1"/>
      <c r="M36" s="1"/>
      <c r="N36" s="1"/>
      <c r="O36" s="1"/>
    </row>
    <row r="37" spans="1:15" x14ac:dyDescent="0.25">
      <c r="A37" s="43" t="s">
        <v>35</v>
      </c>
      <c r="B37" s="23"/>
      <c r="C37" s="21">
        <v>35</v>
      </c>
      <c r="D37" s="46">
        <v>10</v>
      </c>
      <c r="E37" s="6"/>
      <c r="F37" s="6"/>
      <c r="G37" s="6"/>
      <c r="H37" s="49">
        <f t="shared" si="3"/>
        <v>350</v>
      </c>
      <c r="I37" s="7">
        <v>0</v>
      </c>
      <c r="J37" s="8"/>
      <c r="K37" s="50"/>
      <c r="L37" s="1"/>
      <c r="M37" s="1"/>
      <c r="N37" s="1"/>
      <c r="O37" s="1"/>
    </row>
    <row r="38" spans="1:15" ht="31.5" x14ac:dyDescent="0.25">
      <c r="A38" s="14" t="s">
        <v>45</v>
      </c>
      <c r="B38" s="23" t="s">
        <v>43</v>
      </c>
      <c r="C38" s="21">
        <v>1000</v>
      </c>
      <c r="D38" s="46">
        <v>0.1</v>
      </c>
      <c r="E38" s="6"/>
      <c r="F38" s="6"/>
      <c r="G38" s="6"/>
      <c r="H38" s="49">
        <f t="shared" si="3"/>
        <v>100</v>
      </c>
      <c r="I38" s="7">
        <v>0</v>
      </c>
      <c r="J38" s="8">
        <f t="shared" ref="J38:J62" si="4">I38-H38</f>
        <v>-100</v>
      </c>
      <c r="K38" s="50"/>
      <c r="L38" s="1"/>
      <c r="M38" s="1"/>
      <c r="N38" s="1"/>
      <c r="O38" s="1"/>
    </row>
    <row r="39" spans="1:15" ht="31.5" x14ac:dyDescent="0.25">
      <c r="A39" s="14" t="s">
        <v>46</v>
      </c>
      <c r="B39" s="23"/>
      <c r="C39" s="21">
        <v>1000</v>
      </c>
      <c r="D39" s="46">
        <v>0.09</v>
      </c>
      <c r="E39" s="6"/>
      <c r="F39" s="6"/>
      <c r="G39" s="6"/>
      <c r="H39" s="49">
        <f t="shared" si="3"/>
        <v>90</v>
      </c>
      <c r="I39" s="7">
        <v>0</v>
      </c>
      <c r="J39" s="8">
        <f t="shared" si="4"/>
        <v>-90</v>
      </c>
      <c r="K39" s="50"/>
      <c r="L39" s="1"/>
      <c r="M39" s="1"/>
      <c r="N39" s="1"/>
      <c r="O39" s="1"/>
    </row>
    <row r="40" spans="1:15" ht="33" customHeight="1" x14ac:dyDescent="0.25">
      <c r="A40" s="14" t="s">
        <v>47</v>
      </c>
      <c r="B40" s="24"/>
      <c r="C40" s="21">
        <v>50</v>
      </c>
      <c r="D40" s="46">
        <v>1.75</v>
      </c>
      <c r="E40" s="6"/>
      <c r="F40" s="6"/>
      <c r="G40" s="6"/>
      <c r="H40" s="49">
        <f t="shared" si="3"/>
        <v>87.5</v>
      </c>
      <c r="I40" s="7">
        <v>0</v>
      </c>
      <c r="J40" s="8">
        <f t="shared" si="4"/>
        <v>-87.5</v>
      </c>
      <c r="K40" s="50"/>
      <c r="L40" s="1"/>
      <c r="M40" s="1"/>
      <c r="N40" s="1"/>
      <c r="O40" s="1"/>
    </row>
    <row r="41" spans="1:15" ht="47.25" customHeight="1" x14ac:dyDescent="0.25">
      <c r="A41" s="14"/>
      <c r="B41" s="24"/>
      <c r="C41" s="21"/>
      <c r="D41" s="46"/>
      <c r="E41" s="6"/>
      <c r="F41" s="6"/>
      <c r="G41" s="6"/>
      <c r="H41" s="49">
        <f t="shared" si="3"/>
        <v>0</v>
      </c>
      <c r="I41" s="7">
        <v>0</v>
      </c>
      <c r="J41" s="8">
        <f t="shared" si="4"/>
        <v>0</v>
      </c>
      <c r="K41" s="50"/>
      <c r="L41" s="1"/>
      <c r="M41" s="1"/>
      <c r="N41" s="1"/>
      <c r="O41" s="1"/>
    </row>
    <row r="42" spans="1:15" ht="30" customHeight="1" x14ac:dyDescent="0.25">
      <c r="A42" s="14"/>
      <c r="B42" s="4"/>
      <c r="C42" s="21"/>
      <c r="D42" s="46"/>
      <c r="E42" s="6"/>
      <c r="F42" s="6"/>
      <c r="G42" s="6"/>
      <c r="H42" s="49">
        <f t="shared" si="3"/>
        <v>0</v>
      </c>
      <c r="I42" s="7">
        <v>0</v>
      </c>
      <c r="J42" s="8">
        <f t="shared" si="4"/>
        <v>0</v>
      </c>
      <c r="K42" s="50"/>
      <c r="L42" s="1"/>
      <c r="M42" s="1"/>
      <c r="N42" s="1"/>
      <c r="O42" s="1"/>
    </row>
    <row r="43" spans="1:15" ht="28.5" customHeight="1" x14ac:dyDescent="0.25">
      <c r="A43" s="14"/>
      <c r="B43" s="4"/>
      <c r="C43" s="21"/>
      <c r="D43" s="46"/>
      <c r="E43" s="6"/>
      <c r="F43" s="6"/>
      <c r="G43" s="6"/>
      <c r="H43" s="49">
        <f t="shared" si="3"/>
        <v>0</v>
      </c>
      <c r="I43" s="7">
        <v>0</v>
      </c>
      <c r="J43" s="8">
        <f t="shared" si="4"/>
        <v>0</v>
      </c>
      <c r="K43" s="50"/>
      <c r="L43" s="1"/>
      <c r="M43" s="1"/>
      <c r="N43" s="1"/>
      <c r="O43" s="1"/>
    </row>
    <row r="44" spans="1:15" ht="41.25" customHeight="1" x14ac:dyDescent="0.25">
      <c r="A44" s="14"/>
      <c r="B44" s="4"/>
      <c r="C44" s="21"/>
      <c r="D44" s="46"/>
      <c r="E44" s="6"/>
      <c r="F44" s="6"/>
      <c r="G44" s="6"/>
      <c r="H44" s="49">
        <f t="shared" si="3"/>
        <v>0</v>
      </c>
      <c r="I44" s="7">
        <v>0</v>
      </c>
      <c r="J44" s="8">
        <f t="shared" si="4"/>
        <v>0</v>
      </c>
      <c r="K44" s="50"/>
      <c r="L44" s="1"/>
      <c r="M44" s="1"/>
      <c r="N44" s="1"/>
      <c r="O44" s="1"/>
    </row>
    <row r="45" spans="1:15" x14ac:dyDescent="0.25">
      <c r="A45" s="14"/>
      <c r="B45" s="4"/>
      <c r="C45" s="21"/>
      <c r="D45" s="46"/>
      <c r="E45" s="6"/>
      <c r="F45" s="6"/>
      <c r="G45" s="6"/>
      <c r="H45" s="49">
        <f t="shared" si="3"/>
        <v>0</v>
      </c>
      <c r="I45" s="7">
        <v>0</v>
      </c>
      <c r="J45" s="8">
        <f t="shared" si="4"/>
        <v>0</v>
      </c>
      <c r="K45" s="50"/>
      <c r="L45" s="1"/>
      <c r="M45" s="1"/>
      <c r="N45" s="1"/>
      <c r="O45" s="1"/>
    </row>
    <row r="46" spans="1:15" x14ac:dyDescent="0.25">
      <c r="A46" s="14"/>
      <c r="B46" s="4"/>
      <c r="C46" s="21"/>
      <c r="D46" s="46"/>
      <c r="E46" s="6"/>
      <c r="F46" s="6"/>
      <c r="G46" s="6"/>
      <c r="H46" s="49">
        <f t="shared" si="3"/>
        <v>0</v>
      </c>
      <c r="I46" s="7">
        <v>0</v>
      </c>
      <c r="J46" s="8">
        <f t="shared" si="4"/>
        <v>0</v>
      </c>
      <c r="K46" s="50"/>
      <c r="L46" s="1"/>
      <c r="M46" s="1"/>
      <c r="N46" s="1"/>
      <c r="O46" s="1"/>
    </row>
    <row r="47" spans="1:15" x14ac:dyDescent="0.25">
      <c r="A47" s="14"/>
      <c r="B47" s="4"/>
      <c r="C47" s="21"/>
      <c r="D47" s="46"/>
      <c r="E47" s="6"/>
      <c r="F47" s="6"/>
      <c r="G47" s="6"/>
      <c r="H47" s="49">
        <f t="shared" si="3"/>
        <v>0</v>
      </c>
      <c r="I47" s="7">
        <v>0</v>
      </c>
      <c r="J47" s="8">
        <f t="shared" si="4"/>
        <v>0</v>
      </c>
      <c r="K47" s="50"/>
      <c r="L47" s="1"/>
      <c r="M47" s="1"/>
      <c r="N47" s="1"/>
      <c r="O47" s="1"/>
    </row>
    <row r="48" spans="1:15" x14ac:dyDescent="0.25">
      <c r="A48" s="4"/>
      <c r="B48" s="4"/>
      <c r="C48" s="21"/>
      <c r="D48" s="46"/>
      <c r="E48" s="6"/>
      <c r="F48" s="6"/>
      <c r="G48" s="6"/>
      <c r="H48" s="49">
        <f t="shared" si="3"/>
        <v>0</v>
      </c>
      <c r="I48" s="7">
        <v>0</v>
      </c>
      <c r="J48" s="8">
        <f t="shared" si="4"/>
        <v>0</v>
      </c>
      <c r="K48" s="50"/>
      <c r="L48" s="1"/>
      <c r="M48" s="1"/>
      <c r="N48" s="1"/>
      <c r="O48" s="1"/>
    </row>
    <row r="49" spans="1:15" x14ac:dyDescent="0.25">
      <c r="A49" s="4"/>
      <c r="B49" s="4"/>
      <c r="C49" s="21"/>
      <c r="D49" s="46"/>
      <c r="E49" s="6"/>
      <c r="F49" s="6"/>
      <c r="G49" s="6"/>
      <c r="H49" s="49">
        <f t="shared" si="3"/>
        <v>0</v>
      </c>
      <c r="I49" s="7">
        <v>0</v>
      </c>
      <c r="J49" s="8">
        <f t="shared" si="4"/>
        <v>0</v>
      </c>
      <c r="K49" s="50"/>
      <c r="L49" s="1"/>
      <c r="M49" s="1"/>
      <c r="N49" s="1"/>
      <c r="O49" s="1"/>
    </row>
    <row r="50" spans="1:15" x14ac:dyDescent="0.25">
      <c r="A50" s="4"/>
      <c r="B50" s="4"/>
      <c r="C50" s="21"/>
      <c r="D50" s="46"/>
      <c r="E50" s="6"/>
      <c r="F50" s="6"/>
      <c r="G50" s="6"/>
      <c r="H50" s="49">
        <f t="shared" ref="H50:H62" si="5">C50*D50</f>
        <v>0</v>
      </c>
      <c r="I50" s="7">
        <v>0</v>
      </c>
      <c r="J50" s="8">
        <f t="shared" si="4"/>
        <v>0</v>
      </c>
      <c r="K50" s="50"/>
      <c r="L50" s="1"/>
      <c r="M50" s="1"/>
      <c r="N50" s="1"/>
      <c r="O50" s="1"/>
    </row>
    <row r="51" spans="1:15" x14ac:dyDescent="0.25">
      <c r="A51" s="14"/>
      <c r="B51" s="4"/>
      <c r="C51" s="21"/>
      <c r="D51" s="46"/>
      <c r="E51" s="6"/>
      <c r="F51" s="6"/>
      <c r="G51" s="6"/>
      <c r="H51" s="49">
        <f t="shared" si="5"/>
        <v>0</v>
      </c>
      <c r="I51" s="7">
        <v>0</v>
      </c>
      <c r="J51" s="8">
        <f t="shared" si="4"/>
        <v>0</v>
      </c>
      <c r="K51" s="50"/>
      <c r="L51" s="1"/>
      <c r="M51" s="1"/>
      <c r="N51" s="1"/>
      <c r="O51" s="1"/>
    </row>
    <row r="52" spans="1:15" x14ac:dyDescent="0.25">
      <c r="A52" s="14"/>
      <c r="B52" s="4"/>
      <c r="C52" s="21"/>
      <c r="D52" s="46"/>
      <c r="E52" s="6"/>
      <c r="F52" s="6"/>
      <c r="G52" s="6"/>
      <c r="H52" s="49">
        <f t="shared" si="5"/>
        <v>0</v>
      </c>
      <c r="I52" s="7">
        <v>0</v>
      </c>
      <c r="J52" s="8">
        <f t="shared" si="4"/>
        <v>0</v>
      </c>
      <c r="K52" s="50"/>
      <c r="L52" s="1"/>
      <c r="M52" s="1"/>
      <c r="N52" s="1"/>
      <c r="O52" s="1"/>
    </row>
    <row r="53" spans="1:15" x14ac:dyDescent="0.25">
      <c r="A53" s="14"/>
      <c r="B53" s="4"/>
      <c r="C53" s="21"/>
      <c r="D53" s="46"/>
      <c r="E53" s="6"/>
      <c r="F53" s="6"/>
      <c r="G53" s="6"/>
      <c r="H53" s="49">
        <f t="shared" si="5"/>
        <v>0</v>
      </c>
      <c r="I53" s="7">
        <v>0</v>
      </c>
      <c r="J53" s="8">
        <f t="shared" si="4"/>
        <v>0</v>
      </c>
      <c r="K53" s="50"/>
      <c r="L53" s="1"/>
      <c r="M53" s="1"/>
      <c r="N53" s="1"/>
      <c r="O53" s="1"/>
    </row>
    <row r="54" spans="1:15" x14ac:dyDescent="0.25">
      <c r="A54" s="14"/>
      <c r="B54" s="4"/>
      <c r="C54" s="21"/>
      <c r="D54" s="46"/>
      <c r="E54" s="6"/>
      <c r="F54" s="6"/>
      <c r="G54" s="6"/>
      <c r="H54" s="49">
        <f t="shared" si="5"/>
        <v>0</v>
      </c>
      <c r="I54" s="7">
        <v>0</v>
      </c>
      <c r="J54" s="8">
        <f t="shared" si="4"/>
        <v>0</v>
      </c>
      <c r="K54" s="50"/>
      <c r="L54" s="1"/>
      <c r="M54" s="1"/>
      <c r="N54" s="1"/>
      <c r="O54" s="1"/>
    </row>
    <row r="55" spans="1:15" x14ac:dyDescent="0.25">
      <c r="A55" s="14"/>
      <c r="B55" s="4"/>
      <c r="C55" s="21"/>
      <c r="D55" s="46"/>
      <c r="E55" s="6"/>
      <c r="F55" s="6"/>
      <c r="G55" s="6"/>
      <c r="H55" s="49">
        <f t="shared" si="5"/>
        <v>0</v>
      </c>
      <c r="I55" s="7">
        <v>0</v>
      </c>
      <c r="J55" s="8">
        <f t="shared" si="4"/>
        <v>0</v>
      </c>
      <c r="K55" s="50"/>
      <c r="L55" s="1"/>
      <c r="M55" s="1"/>
      <c r="N55" s="1"/>
      <c r="O55" s="1"/>
    </row>
    <row r="56" spans="1:15" x14ac:dyDescent="0.25">
      <c r="A56" s="14"/>
      <c r="B56" s="4"/>
      <c r="C56" s="21"/>
      <c r="D56" s="46"/>
      <c r="E56" s="6"/>
      <c r="F56" s="6"/>
      <c r="G56" s="6"/>
      <c r="H56" s="49">
        <f t="shared" si="5"/>
        <v>0</v>
      </c>
      <c r="I56" s="7">
        <v>0</v>
      </c>
      <c r="J56" s="8">
        <f t="shared" si="4"/>
        <v>0</v>
      </c>
      <c r="K56" s="50"/>
      <c r="L56" s="1"/>
      <c r="M56" s="1"/>
      <c r="N56" s="1"/>
      <c r="O56" s="1"/>
    </row>
    <row r="57" spans="1:15" x14ac:dyDescent="0.25">
      <c r="A57" s="14"/>
      <c r="B57" s="4"/>
      <c r="C57" s="21"/>
      <c r="D57" s="46"/>
      <c r="E57" s="6"/>
      <c r="F57" s="6"/>
      <c r="G57" s="6"/>
      <c r="H57" s="49">
        <f t="shared" si="5"/>
        <v>0</v>
      </c>
      <c r="I57" s="7">
        <v>0</v>
      </c>
      <c r="J57" s="8">
        <f t="shared" si="4"/>
        <v>0</v>
      </c>
      <c r="K57" s="50"/>
      <c r="L57" s="1"/>
      <c r="M57" s="1"/>
      <c r="N57" s="1"/>
      <c r="O57" s="1"/>
    </row>
    <row r="58" spans="1:15" x14ac:dyDescent="0.25">
      <c r="A58" s="4"/>
      <c r="B58" s="4"/>
      <c r="C58" s="21"/>
      <c r="D58" s="46"/>
      <c r="E58" s="6"/>
      <c r="F58" s="6"/>
      <c r="G58" s="6"/>
      <c r="H58" s="49">
        <f t="shared" si="5"/>
        <v>0</v>
      </c>
      <c r="I58" s="7">
        <v>0</v>
      </c>
      <c r="J58" s="8">
        <f t="shared" si="4"/>
        <v>0</v>
      </c>
      <c r="K58" s="50"/>
      <c r="L58" s="1"/>
      <c r="M58" s="1"/>
      <c r="N58" s="1"/>
      <c r="O58" s="1"/>
    </row>
    <row r="59" spans="1:15" x14ac:dyDescent="0.25">
      <c r="A59" s="14"/>
      <c r="B59" s="4"/>
      <c r="C59" s="21"/>
      <c r="D59" s="46"/>
      <c r="E59" s="6"/>
      <c r="F59" s="6"/>
      <c r="G59" s="6"/>
      <c r="H59" s="49">
        <f t="shared" si="5"/>
        <v>0</v>
      </c>
      <c r="I59" s="7">
        <v>0</v>
      </c>
      <c r="J59" s="8">
        <f t="shared" si="4"/>
        <v>0</v>
      </c>
      <c r="K59" s="50"/>
      <c r="L59" s="1"/>
      <c r="M59" s="1"/>
      <c r="N59" s="1"/>
      <c r="O59" s="1"/>
    </row>
    <row r="60" spans="1:15" x14ac:dyDescent="0.25">
      <c r="A60" s="4"/>
      <c r="B60" s="4"/>
      <c r="C60" s="21"/>
      <c r="D60" s="46"/>
      <c r="E60" s="6"/>
      <c r="F60" s="6"/>
      <c r="G60" s="6"/>
      <c r="H60" s="49">
        <v>0</v>
      </c>
      <c r="I60" s="7">
        <v>0</v>
      </c>
      <c r="J60" s="8"/>
      <c r="K60" s="50"/>
      <c r="L60" s="1"/>
      <c r="M60" s="1"/>
      <c r="N60" s="1"/>
      <c r="O60" s="1"/>
    </row>
    <row r="61" spans="1:15" x14ac:dyDescent="0.25">
      <c r="A61" s="4"/>
      <c r="B61" s="4"/>
      <c r="C61" s="21"/>
      <c r="D61" s="46"/>
      <c r="E61" s="6"/>
      <c r="F61" s="6"/>
      <c r="G61" s="6"/>
      <c r="H61" s="49">
        <v>0</v>
      </c>
      <c r="I61" s="7">
        <v>0</v>
      </c>
      <c r="J61" s="8"/>
      <c r="K61" s="50"/>
      <c r="L61" s="1"/>
      <c r="M61" s="1"/>
      <c r="N61" s="1"/>
      <c r="O61" s="1"/>
    </row>
    <row r="62" spans="1:15" x14ac:dyDescent="0.25">
      <c r="A62" s="4"/>
      <c r="B62" s="4"/>
      <c r="C62" s="21"/>
      <c r="D62" s="46"/>
      <c r="E62" s="6"/>
      <c r="F62" s="6"/>
      <c r="G62" s="6"/>
      <c r="H62" s="49">
        <f t="shared" si="5"/>
        <v>0</v>
      </c>
      <c r="I62" s="7">
        <v>0</v>
      </c>
      <c r="J62" s="8">
        <f t="shared" si="4"/>
        <v>0</v>
      </c>
      <c r="K62" s="50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SUM(H31:H62)</f>
        <v>1882.95</v>
      </c>
      <c r="I63" s="11">
        <f>SUM(I31:I62)</f>
        <v>0</v>
      </c>
      <c r="J63" s="4"/>
      <c r="K63" s="50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50"/>
      <c r="L64" s="1"/>
      <c r="M64" s="1"/>
      <c r="N64" s="1"/>
      <c r="O64" s="1"/>
    </row>
    <row r="65" spans="1:15" ht="31.5" x14ac:dyDescent="0.25">
      <c r="A65" s="3" t="s">
        <v>14</v>
      </c>
      <c r="B65" s="3"/>
      <c r="C65" s="18" t="s">
        <v>15</v>
      </c>
      <c r="D65" s="19" t="s">
        <v>13</v>
      </c>
      <c r="E65" s="19" t="s">
        <v>16</v>
      </c>
      <c r="F65" s="19" t="s">
        <v>8</v>
      </c>
      <c r="G65" s="4"/>
      <c r="H65" s="8"/>
      <c r="I65" s="8"/>
      <c r="J65" s="4"/>
      <c r="K65" s="50"/>
      <c r="L65" s="1"/>
      <c r="M65" s="1"/>
      <c r="N65" s="1"/>
      <c r="O65" s="1"/>
    </row>
    <row r="66" spans="1:15" x14ac:dyDescent="0.25">
      <c r="A66" s="4"/>
      <c r="B66" s="4"/>
      <c r="C66" s="21">
        <v>260</v>
      </c>
      <c r="D66" s="6">
        <v>3.9</v>
      </c>
      <c r="E66" s="6">
        <v>0.04</v>
      </c>
      <c r="F66" s="21">
        <v>5</v>
      </c>
      <c r="G66" s="6"/>
      <c r="H66" s="7">
        <f>C66*D66*E66*F66</f>
        <v>202.8</v>
      </c>
      <c r="I66" s="7">
        <v>0</v>
      </c>
      <c r="J66" s="8">
        <f>I66-H66</f>
        <v>-202.8</v>
      </c>
      <c r="K66" s="50"/>
      <c r="L66" s="1"/>
      <c r="M66" s="1"/>
      <c r="N66" s="1"/>
      <c r="O66" s="1"/>
    </row>
    <row r="67" spans="1:15" x14ac:dyDescent="0.25">
      <c r="A67" s="4" t="s">
        <v>20</v>
      </c>
      <c r="B67" s="4"/>
      <c r="C67" s="21"/>
      <c r="D67" s="6"/>
      <c r="E67" s="6"/>
      <c r="F67" s="21"/>
      <c r="G67" s="6"/>
      <c r="H67" s="7">
        <f>C67*D67*E67*F67</f>
        <v>0</v>
      </c>
      <c r="I67" s="7">
        <v>0</v>
      </c>
      <c r="J67" s="8">
        <f>I67-H67</f>
        <v>0</v>
      </c>
      <c r="K67" s="50"/>
      <c r="L67" s="1"/>
      <c r="M67" s="1"/>
      <c r="N67" s="1"/>
      <c r="O67" s="1"/>
    </row>
    <row r="68" spans="1:15" x14ac:dyDescent="0.25">
      <c r="A68" s="4"/>
      <c r="B68" s="4"/>
      <c r="C68" s="21"/>
      <c r="D68" s="6"/>
      <c r="E68" s="6"/>
      <c r="F68" s="21"/>
      <c r="G68" s="6"/>
      <c r="H68" s="7">
        <f t="shared" ref="H68:H70" si="6">C68*D68*E68*F68</f>
        <v>0</v>
      </c>
      <c r="I68" s="7">
        <v>0</v>
      </c>
      <c r="J68" s="8">
        <f t="shared" ref="J68:J70" si="7">I68-H68</f>
        <v>0</v>
      </c>
      <c r="K68" s="50"/>
      <c r="L68" s="1"/>
      <c r="M68" s="1"/>
      <c r="N68" s="1"/>
      <c r="O68" s="1"/>
    </row>
    <row r="69" spans="1:15" x14ac:dyDescent="0.25">
      <c r="A69" s="4"/>
      <c r="B69" s="4"/>
      <c r="C69" s="21"/>
      <c r="D69" s="6"/>
      <c r="E69" s="6"/>
      <c r="F69" s="21"/>
      <c r="G69" s="6"/>
      <c r="H69" s="7">
        <f t="shared" si="6"/>
        <v>0</v>
      </c>
      <c r="I69" s="7">
        <v>0</v>
      </c>
      <c r="J69" s="8">
        <f t="shared" si="7"/>
        <v>0</v>
      </c>
      <c r="K69" s="50"/>
      <c r="L69" s="1"/>
      <c r="M69" s="1"/>
      <c r="N69" s="1"/>
      <c r="O69" s="1"/>
    </row>
    <row r="70" spans="1:15" x14ac:dyDescent="0.25">
      <c r="A70" s="4"/>
      <c r="B70" s="4"/>
      <c r="C70" s="21"/>
      <c r="D70" s="6"/>
      <c r="E70" s="6"/>
      <c r="F70" s="21"/>
      <c r="G70" s="6"/>
      <c r="H70" s="7">
        <f t="shared" si="6"/>
        <v>0</v>
      </c>
      <c r="I70" s="7">
        <v>0</v>
      </c>
      <c r="J70" s="8">
        <f t="shared" si="7"/>
        <v>0</v>
      </c>
      <c r="K70" s="50"/>
      <c r="L70" s="1"/>
      <c r="M70" s="1"/>
      <c r="N70" s="1"/>
      <c r="O70" s="1"/>
    </row>
    <row r="71" spans="1:15" x14ac:dyDescent="0.25">
      <c r="A71" s="4"/>
      <c r="B71" s="4"/>
      <c r="C71" s="4"/>
      <c r="D71" s="4"/>
      <c r="E71" s="4"/>
      <c r="F71" s="4"/>
      <c r="G71" s="4"/>
      <c r="H71" s="11">
        <f>SUM(H66:H70)</f>
        <v>202.8</v>
      </c>
      <c r="I71" s="11">
        <f>SUM(I66:I70)</f>
        <v>0</v>
      </c>
      <c r="J71" s="4"/>
      <c r="K71" s="50"/>
      <c r="L71" s="1"/>
      <c r="M71" s="1"/>
      <c r="N71" s="1"/>
      <c r="O71" s="1"/>
    </row>
    <row r="72" spans="1:15" x14ac:dyDescent="0.25">
      <c r="A72" s="4"/>
      <c r="B72" s="4"/>
      <c r="C72" s="4"/>
      <c r="D72" s="4"/>
      <c r="E72" s="4"/>
      <c r="F72" s="4"/>
      <c r="G72" s="4"/>
      <c r="H72" s="8"/>
      <c r="I72" s="8"/>
      <c r="J72" s="4"/>
      <c r="K72" s="50"/>
      <c r="L72" s="1"/>
      <c r="M72" s="1"/>
      <c r="N72" s="1"/>
      <c r="O72" s="1"/>
    </row>
    <row r="73" spans="1:15" x14ac:dyDescent="0.25">
      <c r="A73" s="4"/>
      <c r="B73" s="4"/>
      <c r="C73" s="4"/>
      <c r="D73" s="4"/>
      <c r="E73" s="4"/>
      <c r="F73" s="4"/>
      <c r="G73" s="4"/>
      <c r="H73" s="8"/>
      <c r="I73" s="8"/>
      <c r="J73" s="4"/>
      <c r="K73" s="50"/>
      <c r="L73" s="1"/>
      <c r="M73" s="1"/>
      <c r="N73" s="1"/>
      <c r="O73" s="1"/>
    </row>
    <row r="74" spans="1:15" ht="18.75" x14ac:dyDescent="0.3">
      <c r="A74" s="12" t="s">
        <v>1</v>
      </c>
      <c r="B74" s="12"/>
      <c r="C74" s="12"/>
      <c r="D74" s="12"/>
      <c r="E74" s="12"/>
      <c r="F74" s="12"/>
      <c r="G74" s="12"/>
      <c r="H74" s="13">
        <f>SUM(H71,H63,H29)</f>
        <v>3063.75</v>
      </c>
      <c r="I74" s="13">
        <f>SUM(I71,I63,I29)</f>
        <v>0</v>
      </c>
      <c r="J74" s="12"/>
      <c r="K74" s="1"/>
      <c r="L74" s="1"/>
      <c r="M74" s="1"/>
      <c r="N74" s="1"/>
    </row>
    <row r="75" spans="1:15" x14ac:dyDescent="0.2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1"/>
      <c r="M75" s="1"/>
      <c r="N75" s="1"/>
    </row>
    <row r="76" spans="1:15" ht="23.1" customHeight="1" x14ac:dyDescent="0.25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1"/>
      <c r="M76" s="1"/>
      <c r="N76" s="1"/>
    </row>
    <row r="77" spans="1:15" ht="23.1" customHeight="1" x14ac:dyDescent="0.25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1"/>
      <c r="M77" s="1"/>
      <c r="N77" s="1"/>
    </row>
    <row r="78" spans="1:15" ht="23.1" customHeight="1" x14ac:dyDescent="0.25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1"/>
      <c r="M78" s="1"/>
      <c r="N78" s="1"/>
    </row>
    <row r="80" spans="1:15" x14ac:dyDescent="0.25">
      <c r="B80" s="27"/>
    </row>
  </sheetData>
  <mergeCells count="6">
    <mergeCell ref="A75:K78"/>
    <mergeCell ref="A1:K1"/>
    <mergeCell ref="G4:I4"/>
    <mergeCell ref="J4:K4"/>
    <mergeCell ref="C9:G9"/>
    <mergeCell ref="K11:K31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330E-76E8-4B4A-A1AD-587FBA82163C}">
  <dimension ref="A1:O71"/>
  <sheetViews>
    <sheetView zoomScale="78" zoomScaleNormal="78" workbookViewId="0">
      <selection activeCell="H6" sqref="H6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3" t="s">
        <v>50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9" t="s">
        <v>21</v>
      </c>
      <c r="B3" s="1"/>
      <c r="C3" s="30"/>
      <c r="D3" s="30"/>
      <c r="E3" s="30"/>
      <c r="F3" s="30"/>
      <c r="G3" s="30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39">
        <f>H6/A6</f>
        <v>12.457153846153846</v>
      </c>
      <c r="B4" s="40"/>
      <c r="C4" s="30"/>
      <c r="D4" s="42"/>
      <c r="E4" s="30"/>
      <c r="F4" s="30"/>
      <c r="G4" s="54" t="s">
        <v>23</v>
      </c>
      <c r="H4" s="55"/>
      <c r="I4" s="56"/>
      <c r="J4" s="54" t="s">
        <v>24</v>
      </c>
      <c r="K4" s="56"/>
      <c r="L4" s="1"/>
      <c r="M4" s="1"/>
      <c r="N4" s="1"/>
      <c r="O4" s="1"/>
    </row>
    <row r="5" spans="1:15" ht="37.5" x14ac:dyDescent="0.25">
      <c r="A5" s="29" t="s">
        <v>37</v>
      </c>
      <c r="B5" s="41"/>
      <c r="C5" s="42"/>
      <c r="E5" s="30"/>
      <c r="F5" s="30"/>
      <c r="G5" s="31" t="s">
        <v>25</v>
      </c>
      <c r="H5" s="32" t="s">
        <v>19</v>
      </c>
      <c r="I5" s="33" t="s">
        <v>26</v>
      </c>
      <c r="J5" s="34" t="s">
        <v>27</v>
      </c>
      <c r="K5" s="35" t="s">
        <v>28</v>
      </c>
      <c r="L5" s="1"/>
      <c r="M5" s="1"/>
      <c r="N5" s="1"/>
      <c r="O5" s="1"/>
    </row>
    <row r="6" spans="1:15" ht="16.5" thickBot="1" x14ac:dyDescent="0.3">
      <c r="A6" s="28">
        <v>130</v>
      </c>
      <c r="B6" s="40"/>
      <c r="C6" s="30"/>
      <c r="D6" s="30"/>
      <c r="E6" s="30"/>
      <c r="F6" s="30"/>
      <c r="G6" s="36">
        <f>H65</f>
        <v>1079.6199999999999</v>
      </c>
      <c r="H6" s="37">
        <f>(G6*1.5)</f>
        <v>1619.4299999999998</v>
      </c>
      <c r="I6" s="38">
        <f>H6-G6</f>
        <v>539.80999999999995</v>
      </c>
      <c r="J6" s="36">
        <f>I65</f>
        <v>0</v>
      </c>
      <c r="K6" s="38">
        <f>H6-ABS(J6)</f>
        <v>1619.4299999999998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7" t="s">
        <v>18</v>
      </c>
      <c r="D9" s="58"/>
      <c r="E9" s="58"/>
      <c r="F9" s="58"/>
      <c r="G9" s="59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30</v>
      </c>
      <c r="B11" s="3"/>
      <c r="C11" s="3"/>
      <c r="D11" s="3"/>
      <c r="E11" s="3"/>
      <c r="F11" s="3"/>
      <c r="G11" s="3"/>
      <c r="H11" s="4"/>
      <c r="I11" s="4"/>
      <c r="J11" s="4"/>
      <c r="K11" s="60"/>
      <c r="L11" s="1"/>
      <c r="M11" s="1"/>
      <c r="N11" s="1"/>
      <c r="O11" s="1"/>
    </row>
    <row r="12" spans="1:15" x14ac:dyDescent="0.25">
      <c r="A12" s="4" t="s">
        <v>32</v>
      </c>
      <c r="B12" s="4"/>
      <c r="C12" s="21"/>
      <c r="D12" s="46">
        <v>18.329999999999998</v>
      </c>
      <c r="E12" s="21"/>
      <c r="F12" s="21"/>
      <c r="G12" s="46"/>
      <c r="H12" s="7">
        <f>C12*D12*E12</f>
        <v>0</v>
      </c>
      <c r="I12" s="7">
        <v>0</v>
      </c>
      <c r="J12" s="8">
        <f>I12-H12</f>
        <v>0</v>
      </c>
      <c r="K12" s="60"/>
      <c r="L12" s="1"/>
      <c r="M12" s="1"/>
      <c r="N12" s="1"/>
      <c r="O12" s="1"/>
    </row>
    <row r="13" spans="1:15" x14ac:dyDescent="0.25">
      <c r="A13" s="4" t="s">
        <v>5</v>
      </c>
      <c r="B13" s="4"/>
      <c r="C13" s="21">
        <v>2</v>
      </c>
      <c r="D13" s="46">
        <v>12</v>
      </c>
      <c r="E13" s="21">
        <v>2</v>
      </c>
      <c r="F13" s="21"/>
      <c r="G13" s="46"/>
      <c r="H13" s="7">
        <f>C13*D13*E13</f>
        <v>48</v>
      </c>
      <c r="I13" s="7">
        <v>0</v>
      </c>
      <c r="J13" s="8">
        <f>I13-H13</f>
        <v>-48</v>
      </c>
      <c r="K13" s="60"/>
      <c r="L13" s="1"/>
      <c r="M13" s="1"/>
      <c r="N13" s="1"/>
      <c r="O13" s="1"/>
    </row>
    <row r="14" spans="1:15" x14ac:dyDescent="0.25">
      <c r="A14" s="4" t="s">
        <v>4</v>
      </c>
      <c r="B14" s="4"/>
      <c r="C14" s="21">
        <v>2</v>
      </c>
      <c r="D14" s="46">
        <v>15</v>
      </c>
      <c r="E14" s="21">
        <v>2</v>
      </c>
      <c r="F14" s="21"/>
      <c r="G14" s="46"/>
      <c r="H14" s="7">
        <f>C14*D14*E14</f>
        <v>60</v>
      </c>
      <c r="I14" s="7">
        <v>0</v>
      </c>
      <c r="J14" s="8"/>
      <c r="K14" s="60"/>
      <c r="L14" s="1"/>
      <c r="M14" s="1"/>
      <c r="N14" s="1"/>
      <c r="O14" s="1"/>
    </row>
    <row r="15" spans="1:15" ht="15" customHeight="1" x14ac:dyDescent="0.25">
      <c r="A15" s="14" t="s">
        <v>33</v>
      </c>
      <c r="B15" s="4"/>
      <c r="C15" s="21"/>
      <c r="D15" s="46">
        <v>2.29</v>
      </c>
      <c r="E15" s="21"/>
      <c r="F15" s="21"/>
      <c r="G15" s="46"/>
      <c r="H15" s="7">
        <f>C15*D15*E15*F15</f>
        <v>0</v>
      </c>
      <c r="I15" s="7">
        <v>0</v>
      </c>
      <c r="J15" s="8">
        <f>I15-H15</f>
        <v>0</v>
      </c>
      <c r="K15" s="60"/>
      <c r="L15" s="1"/>
      <c r="M15" s="1"/>
      <c r="N15" s="1"/>
      <c r="O15" s="1"/>
    </row>
    <row r="16" spans="1:15" x14ac:dyDescent="0.25">
      <c r="A16" s="14" t="s">
        <v>11</v>
      </c>
      <c r="B16" s="4"/>
      <c r="C16" s="21">
        <v>2</v>
      </c>
      <c r="D16" s="46">
        <v>1.5</v>
      </c>
      <c r="E16" s="21">
        <v>2</v>
      </c>
      <c r="F16" s="21">
        <v>3</v>
      </c>
      <c r="G16" s="46"/>
      <c r="H16" s="7">
        <f>C16*D16*E16*F16</f>
        <v>18</v>
      </c>
      <c r="I16" s="7">
        <v>0</v>
      </c>
      <c r="J16" s="8">
        <f>I16-H16</f>
        <v>-18</v>
      </c>
      <c r="K16" s="60"/>
      <c r="L16" s="1"/>
      <c r="M16" s="1"/>
      <c r="N16" s="1"/>
      <c r="O16" s="1"/>
    </row>
    <row r="17" spans="1:15" x14ac:dyDescent="0.25">
      <c r="A17" s="14" t="s">
        <v>29</v>
      </c>
      <c r="B17" s="4"/>
      <c r="C17" s="21">
        <v>2</v>
      </c>
      <c r="D17" s="46">
        <v>1.88</v>
      </c>
      <c r="E17" s="21">
        <v>2</v>
      </c>
      <c r="F17" s="21">
        <v>3</v>
      </c>
      <c r="G17" s="46"/>
      <c r="H17" s="7">
        <f>C17*D17*E17*F17</f>
        <v>22.56</v>
      </c>
      <c r="I17" s="7">
        <v>0</v>
      </c>
      <c r="J17" s="8"/>
      <c r="K17" s="60"/>
      <c r="L17" s="1"/>
      <c r="M17" s="1"/>
      <c r="N17" s="1"/>
      <c r="O17" s="1"/>
    </row>
    <row r="18" spans="1:15" x14ac:dyDescent="0.25">
      <c r="A18" s="4" t="s">
        <v>6</v>
      </c>
      <c r="B18" s="4"/>
      <c r="C18" s="21">
        <v>4</v>
      </c>
      <c r="D18" s="46">
        <v>7.5</v>
      </c>
      <c r="E18" s="21">
        <v>2</v>
      </c>
      <c r="F18" s="21">
        <v>3</v>
      </c>
      <c r="G18" s="46"/>
      <c r="H18" s="7">
        <f t="shared" ref="H18:H19" si="0">C18*D18*E18</f>
        <v>60</v>
      </c>
      <c r="I18" s="7">
        <v>0</v>
      </c>
      <c r="J18" s="8">
        <f t="shared" ref="J18:J19" si="1">I18-H18</f>
        <v>-60</v>
      </c>
      <c r="K18" s="60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>
        <f t="shared" si="0"/>
        <v>0</v>
      </c>
      <c r="I19" s="7">
        <v>0</v>
      </c>
      <c r="J19" s="8">
        <f t="shared" si="1"/>
        <v>0</v>
      </c>
      <c r="K19" s="60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>
        <v>0</v>
      </c>
      <c r="I20" s="7">
        <v>0</v>
      </c>
      <c r="J20" s="8"/>
      <c r="K20" s="60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208.56</v>
      </c>
      <c r="I21" s="9">
        <f>SUM(I12:I20)</f>
        <v>0</v>
      </c>
      <c r="J21" s="8"/>
      <c r="K21" s="60"/>
      <c r="L21" s="1"/>
      <c r="M21" s="1"/>
      <c r="N21" s="1"/>
      <c r="O21" s="1"/>
    </row>
    <row r="22" spans="1:15" x14ac:dyDescent="0.25">
      <c r="A22" s="3" t="s">
        <v>31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60"/>
      <c r="L22" s="1"/>
      <c r="M22" s="1"/>
      <c r="N22" s="1"/>
      <c r="O22" s="1"/>
    </row>
    <row r="23" spans="1:15" ht="31.5" x14ac:dyDescent="0.25">
      <c r="A23" s="14" t="s">
        <v>38</v>
      </c>
      <c r="B23" s="23"/>
      <c r="C23" s="21">
        <v>1000</v>
      </c>
      <c r="D23" s="46">
        <v>0.09</v>
      </c>
      <c r="E23" s="5"/>
      <c r="F23" s="6"/>
      <c r="G23" s="6"/>
      <c r="H23" s="7">
        <f>C23*D23</f>
        <v>90</v>
      </c>
      <c r="I23" s="7">
        <v>0</v>
      </c>
      <c r="J23" s="8">
        <f>I23-H23</f>
        <v>-90</v>
      </c>
      <c r="K23" s="60"/>
      <c r="L23" s="1"/>
      <c r="M23" s="1"/>
      <c r="N23" s="1"/>
      <c r="O23" s="1"/>
    </row>
    <row r="24" spans="1:15" x14ac:dyDescent="0.25">
      <c r="A24" s="14"/>
      <c r="B24" s="23"/>
      <c r="C24" s="21"/>
      <c r="D24" s="46"/>
      <c r="E24" s="6"/>
      <c r="F24" s="6"/>
      <c r="G24" s="6"/>
      <c r="H24" s="7">
        <f t="shared" ref="H24:H53" si="2">C24*D24</f>
        <v>0</v>
      </c>
      <c r="I24" s="7">
        <v>0</v>
      </c>
      <c r="J24" s="8"/>
      <c r="K24" s="44"/>
      <c r="L24" s="1"/>
      <c r="M24" s="1"/>
      <c r="N24" s="1"/>
      <c r="O24" s="1"/>
    </row>
    <row r="25" spans="1:15" x14ac:dyDescent="0.25">
      <c r="A25" s="14" t="s">
        <v>34</v>
      </c>
      <c r="B25" s="23"/>
      <c r="C25" s="21">
        <v>6</v>
      </c>
      <c r="D25" s="46">
        <v>0.65</v>
      </c>
      <c r="E25" s="6"/>
      <c r="F25" s="6"/>
      <c r="G25" s="6"/>
      <c r="H25" s="7">
        <f t="shared" si="2"/>
        <v>3.9000000000000004</v>
      </c>
      <c r="I25" s="7">
        <v>0</v>
      </c>
      <c r="J25" s="8"/>
      <c r="K25" s="44"/>
      <c r="L25" s="1"/>
      <c r="M25" s="1"/>
      <c r="N25" s="1"/>
      <c r="O25" s="1"/>
    </row>
    <row r="26" spans="1:15" x14ac:dyDescent="0.25">
      <c r="A26" s="14" t="s">
        <v>36</v>
      </c>
      <c r="B26" s="24"/>
      <c r="C26" s="21">
        <v>3</v>
      </c>
      <c r="D26" s="46">
        <v>5</v>
      </c>
      <c r="E26" s="6"/>
      <c r="F26" s="6"/>
      <c r="G26" s="6"/>
      <c r="H26" s="7">
        <f t="shared" si="2"/>
        <v>15</v>
      </c>
      <c r="I26" s="7">
        <v>0</v>
      </c>
      <c r="J26" s="8"/>
      <c r="K26" s="44"/>
      <c r="L26" s="1"/>
      <c r="M26" s="1"/>
      <c r="N26" s="1"/>
      <c r="O26" s="1"/>
    </row>
    <row r="27" spans="1:15" x14ac:dyDescent="0.25">
      <c r="A27" s="14"/>
      <c r="B27" s="24"/>
      <c r="C27" s="21"/>
      <c r="D27" s="46"/>
      <c r="E27" s="6"/>
      <c r="F27" s="6"/>
      <c r="G27" s="6"/>
      <c r="H27" s="7">
        <f t="shared" si="2"/>
        <v>0</v>
      </c>
      <c r="I27" s="7">
        <v>0</v>
      </c>
      <c r="J27" s="8"/>
      <c r="K27" s="44"/>
      <c r="L27" s="1"/>
      <c r="M27" s="1"/>
      <c r="N27" s="1"/>
      <c r="O27" s="1"/>
    </row>
    <row r="28" spans="1:15" x14ac:dyDescent="0.25">
      <c r="A28" s="43" t="s">
        <v>35</v>
      </c>
      <c r="B28" s="23"/>
      <c r="C28" s="21">
        <v>5</v>
      </c>
      <c r="D28" s="46">
        <v>10</v>
      </c>
      <c r="E28" s="6"/>
      <c r="F28" s="6"/>
      <c r="G28" s="6"/>
      <c r="H28" s="7">
        <f t="shared" si="2"/>
        <v>50</v>
      </c>
      <c r="I28" s="7">
        <v>0</v>
      </c>
      <c r="J28" s="8"/>
      <c r="K28" s="44"/>
      <c r="L28" s="1"/>
      <c r="M28" s="1"/>
      <c r="N28" s="1"/>
      <c r="O28" s="1"/>
    </row>
    <row r="29" spans="1:15" x14ac:dyDescent="0.25">
      <c r="A29" s="14"/>
      <c r="B29" s="23"/>
      <c r="C29" s="21"/>
      <c r="D29" s="46"/>
      <c r="E29" s="6"/>
      <c r="F29" s="6"/>
      <c r="G29" s="6"/>
      <c r="H29" s="7">
        <f t="shared" si="2"/>
        <v>0</v>
      </c>
      <c r="I29" s="7">
        <v>0</v>
      </c>
      <c r="J29" s="8">
        <f t="shared" ref="J29:J53" si="3">I29-H29</f>
        <v>0</v>
      </c>
      <c r="K29" s="44"/>
      <c r="L29" s="1"/>
      <c r="M29" s="1"/>
      <c r="N29" s="1"/>
      <c r="O29" s="1"/>
    </row>
    <row r="30" spans="1:15" ht="31.5" x14ac:dyDescent="0.25">
      <c r="A30" s="14" t="s">
        <v>49</v>
      </c>
      <c r="B30" s="23"/>
      <c r="C30" s="21">
        <v>150</v>
      </c>
      <c r="D30" s="46">
        <v>4.2</v>
      </c>
      <c r="E30" s="6"/>
      <c r="F30" s="6"/>
      <c r="G30" s="6"/>
      <c r="H30" s="7">
        <f t="shared" si="2"/>
        <v>630</v>
      </c>
      <c r="I30" s="7">
        <v>0</v>
      </c>
      <c r="J30" s="8">
        <f t="shared" si="3"/>
        <v>-630</v>
      </c>
      <c r="K30" s="44"/>
      <c r="L30" s="1"/>
      <c r="M30" s="1"/>
      <c r="N30" s="1"/>
      <c r="O30" s="1"/>
    </row>
    <row r="31" spans="1:15" x14ac:dyDescent="0.25">
      <c r="A31" s="14"/>
      <c r="B31" s="24"/>
      <c r="C31" s="25"/>
      <c r="D31" s="26"/>
      <c r="E31" s="6"/>
      <c r="F31" s="6"/>
      <c r="G31" s="6"/>
      <c r="H31" s="7">
        <f t="shared" si="2"/>
        <v>0</v>
      </c>
      <c r="I31" s="7">
        <v>0</v>
      </c>
      <c r="J31" s="8">
        <f t="shared" si="3"/>
        <v>0</v>
      </c>
      <c r="K31" s="44"/>
      <c r="L31" s="1"/>
      <c r="M31" s="1"/>
      <c r="N31" s="1"/>
      <c r="O31" s="1"/>
    </row>
    <row r="32" spans="1:15" x14ac:dyDescent="0.25">
      <c r="A32" s="4"/>
      <c r="B32" s="24"/>
      <c r="C32" s="5"/>
      <c r="D32" s="6"/>
      <c r="E32" s="6"/>
      <c r="F32" s="6"/>
      <c r="G32" s="6"/>
      <c r="H32" s="7">
        <f t="shared" si="2"/>
        <v>0</v>
      </c>
      <c r="I32" s="7">
        <v>0</v>
      </c>
      <c r="J32" s="8">
        <f t="shared" si="3"/>
        <v>0</v>
      </c>
      <c r="K32" s="44"/>
      <c r="L32" s="1"/>
      <c r="M32" s="1"/>
      <c r="N32" s="1"/>
      <c r="O32" s="1"/>
    </row>
    <row r="33" spans="1:15" x14ac:dyDescent="0.25">
      <c r="A33" s="14"/>
      <c r="B33" s="4"/>
      <c r="C33" s="5"/>
      <c r="D33" s="6"/>
      <c r="E33" s="6"/>
      <c r="F33" s="6"/>
      <c r="G33" s="6"/>
      <c r="H33" s="7">
        <f t="shared" si="2"/>
        <v>0</v>
      </c>
      <c r="I33" s="7">
        <v>0</v>
      </c>
      <c r="J33" s="8">
        <f t="shared" si="3"/>
        <v>0</v>
      </c>
      <c r="K33" s="44"/>
      <c r="L33" s="1"/>
      <c r="M33" s="1"/>
      <c r="N33" s="1"/>
      <c r="O33" s="1"/>
    </row>
    <row r="34" spans="1:15" x14ac:dyDescent="0.25">
      <c r="A34" s="14"/>
      <c r="B34" s="4"/>
      <c r="C34" s="5"/>
      <c r="D34" s="6"/>
      <c r="E34" s="6"/>
      <c r="F34" s="6"/>
      <c r="G34" s="6"/>
      <c r="H34" s="7">
        <f t="shared" si="2"/>
        <v>0</v>
      </c>
      <c r="I34" s="7">
        <v>0</v>
      </c>
      <c r="J34" s="8">
        <f t="shared" si="3"/>
        <v>0</v>
      </c>
      <c r="K34" s="44"/>
      <c r="L34" s="1"/>
      <c r="M34" s="1"/>
      <c r="N34" s="1"/>
      <c r="O34" s="1"/>
    </row>
    <row r="35" spans="1:15" x14ac:dyDescent="0.25">
      <c r="A35" s="14"/>
      <c r="B35" s="4"/>
      <c r="C35" s="5"/>
      <c r="D35" s="6"/>
      <c r="E35" s="6"/>
      <c r="F35" s="6"/>
      <c r="G35" s="6"/>
      <c r="H35" s="7">
        <f t="shared" si="2"/>
        <v>0</v>
      </c>
      <c r="I35" s="7">
        <v>0</v>
      </c>
      <c r="J35" s="8">
        <f t="shared" si="3"/>
        <v>0</v>
      </c>
      <c r="K35" s="44"/>
      <c r="L35" s="1"/>
      <c r="M35" s="1"/>
      <c r="N35" s="1"/>
      <c r="O35" s="1"/>
    </row>
    <row r="36" spans="1:15" x14ac:dyDescent="0.25">
      <c r="A36" s="14"/>
      <c r="B36" s="4"/>
      <c r="C36" s="5"/>
      <c r="D36" s="6"/>
      <c r="E36" s="6"/>
      <c r="F36" s="6"/>
      <c r="G36" s="6"/>
      <c r="H36" s="7">
        <f t="shared" si="2"/>
        <v>0</v>
      </c>
      <c r="I36" s="7">
        <v>0</v>
      </c>
      <c r="J36" s="8">
        <f t="shared" si="3"/>
        <v>0</v>
      </c>
      <c r="K36" s="44"/>
      <c r="L36" s="1"/>
      <c r="M36" s="1"/>
      <c r="N36" s="1"/>
      <c r="O36" s="1"/>
    </row>
    <row r="37" spans="1:15" x14ac:dyDescent="0.25">
      <c r="A37" s="14"/>
      <c r="B37" s="4"/>
      <c r="C37" s="5"/>
      <c r="D37" s="6"/>
      <c r="E37" s="6"/>
      <c r="F37" s="6"/>
      <c r="G37" s="6"/>
      <c r="H37" s="7">
        <f t="shared" si="2"/>
        <v>0</v>
      </c>
      <c r="I37" s="7">
        <v>0</v>
      </c>
      <c r="J37" s="8">
        <f t="shared" si="3"/>
        <v>0</v>
      </c>
      <c r="K37" s="44"/>
      <c r="L37" s="1"/>
      <c r="M37" s="1"/>
      <c r="N37" s="1"/>
      <c r="O37" s="1"/>
    </row>
    <row r="38" spans="1:15" x14ac:dyDescent="0.25">
      <c r="A38" s="14"/>
      <c r="B38" s="4"/>
      <c r="C38" s="5"/>
      <c r="D38" s="6"/>
      <c r="E38" s="6"/>
      <c r="F38" s="6"/>
      <c r="G38" s="6"/>
      <c r="H38" s="7">
        <f t="shared" si="2"/>
        <v>0</v>
      </c>
      <c r="I38" s="7">
        <v>0</v>
      </c>
      <c r="J38" s="8">
        <f t="shared" si="3"/>
        <v>0</v>
      </c>
      <c r="K38" s="44"/>
      <c r="L38" s="1"/>
      <c r="M38" s="1"/>
      <c r="N38" s="1"/>
      <c r="O38" s="1"/>
    </row>
    <row r="39" spans="1:15" x14ac:dyDescent="0.25">
      <c r="A39" s="4"/>
      <c r="B39" s="4"/>
      <c r="C39" s="5"/>
      <c r="D39" s="6"/>
      <c r="E39" s="6"/>
      <c r="F39" s="6"/>
      <c r="G39" s="6"/>
      <c r="H39" s="7">
        <f t="shared" si="2"/>
        <v>0</v>
      </c>
      <c r="I39" s="7">
        <v>0</v>
      </c>
      <c r="J39" s="8">
        <f t="shared" si="3"/>
        <v>0</v>
      </c>
      <c r="K39" s="44"/>
      <c r="L39" s="1"/>
      <c r="M39" s="1"/>
      <c r="N39" s="1"/>
      <c r="O39" s="1"/>
    </row>
    <row r="40" spans="1:15" x14ac:dyDescent="0.25">
      <c r="A40" s="4"/>
      <c r="B40" s="4"/>
      <c r="C40" s="5"/>
      <c r="D40" s="6"/>
      <c r="E40" s="6"/>
      <c r="F40" s="6"/>
      <c r="G40" s="6"/>
      <c r="H40" s="7">
        <f t="shared" si="2"/>
        <v>0</v>
      </c>
      <c r="I40" s="7">
        <v>0</v>
      </c>
      <c r="J40" s="8">
        <f t="shared" si="3"/>
        <v>0</v>
      </c>
      <c r="K40" s="44"/>
      <c r="L40" s="1"/>
      <c r="M40" s="1"/>
      <c r="N40" s="1"/>
      <c r="O40" s="1"/>
    </row>
    <row r="41" spans="1:15" x14ac:dyDescent="0.25">
      <c r="A41" s="4"/>
      <c r="B41" s="4"/>
      <c r="C41" s="5"/>
      <c r="D41" s="6"/>
      <c r="E41" s="6"/>
      <c r="F41" s="6"/>
      <c r="G41" s="6"/>
      <c r="H41" s="7">
        <f t="shared" si="2"/>
        <v>0</v>
      </c>
      <c r="I41" s="7">
        <v>0</v>
      </c>
      <c r="J41" s="8">
        <f t="shared" si="3"/>
        <v>0</v>
      </c>
      <c r="K41" s="44"/>
      <c r="L41" s="1"/>
      <c r="M41" s="1"/>
      <c r="N41" s="1"/>
      <c r="O41" s="1"/>
    </row>
    <row r="42" spans="1:15" x14ac:dyDescent="0.25">
      <c r="A42" s="14"/>
      <c r="B42" s="4"/>
      <c r="C42" s="5"/>
      <c r="D42" s="6"/>
      <c r="E42" s="6"/>
      <c r="F42" s="6"/>
      <c r="G42" s="6"/>
      <c r="H42" s="7">
        <f t="shared" si="2"/>
        <v>0</v>
      </c>
      <c r="I42" s="7">
        <v>0</v>
      </c>
      <c r="J42" s="8">
        <f t="shared" si="3"/>
        <v>0</v>
      </c>
      <c r="K42" s="44"/>
      <c r="L42" s="1"/>
      <c r="M42" s="1"/>
      <c r="N42" s="1"/>
      <c r="O42" s="1"/>
    </row>
    <row r="43" spans="1:15" x14ac:dyDescent="0.25">
      <c r="A43" s="14"/>
      <c r="B43" s="4"/>
      <c r="C43" s="5"/>
      <c r="D43" s="6"/>
      <c r="E43" s="6"/>
      <c r="F43" s="6"/>
      <c r="G43" s="6"/>
      <c r="H43" s="7">
        <f t="shared" si="2"/>
        <v>0</v>
      </c>
      <c r="I43" s="7">
        <v>0</v>
      </c>
      <c r="J43" s="8">
        <f t="shared" si="3"/>
        <v>0</v>
      </c>
      <c r="K43" s="44"/>
      <c r="L43" s="1"/>
      <c r="M43" s="1"/>
      <c r="N43" s="1"/>
      <c r="O43" s="1"/>
    </row>
    <row r="44" spans="1:15" x14ac:dyDescent="0.25">
      <c r="A44" s="14"/>
      <c r="B44" s="4"/>
      <c r="C44" s="5"/>
      <c r="D44" s="6"/>
      <c r="E44" s="6"/>
      <c r="F44" s="6"/>
      <c r="G44" s="6"/>
      <c r="H44" s="7">
        <f t="shared" si="2"/>
        <v>0</v>
      </c>
      <c r="I44" s="7">
        <v>0</v>
      </c>
      <c r="J44" s="8">
        <f t="shared" si="3"/>
        <v>0</v>
      </c>
      <c r="K44" s="44"/>
      <c r="L44" s="1"/>
      <c r="M44" s="1"/>
      <c r="N44" s="1"/>
      <c r="O44" s="1"/>
    </row>
    <row r="45" spans="1:15" x14ac:dyDescent="0.25">
      <c r="A45" s="14"/>
      <c r="B45" s="4"/>
      <c r="C45" s="5"/>
      <c r="D45" s="6"/>
      <c r="E45" s="6"/>
      <c r="F45" s="6"/>
      <c r="G45" s="6"/>
      <c r="H45" s="7">
        <f t="shared" si="2"/>
        <v>0</v>
      </c>
      <c r="I45" s="7">
        <v>0</v>
      </c>
      <c r="J45" s="8">
        <f t="shared" si="3"/>
        <v>0</v>
      </c>
      <c r="K45" s="44"/>
      <c r="L45" s="1"/>
      <c r="M45" s="1"/>
      <c r="N45" s="1"/>
      <c r="O45" s="1"/>
    </row>
    <row r="46" spans="1:15" x14ac:dyDescent="0.25">
      <c r="A46" s="14"/>
      <c r="B46" s="4"/>
      <c r="C46" s="5"/>
      <c r="D46" s="6"/>
      <c r="E46" s="6"/>
      <c r="F46" s="6"/>
      <c r="G46" s="6"/>
      <c r="H46" s="7">
        <f t="shared" si="2"/>
        <v>0</v>
      </c>
      <c r="I46" s="7">
        <v>0</v>
      </c>
      <c r="J46" s="8">
        <f t="shared" si="3"/>
        <v>0</v>
      </c>
      <c r="K46" s="44"/>
      <c r="L46" s="1"/>
      <c r="M46" s="1"/>
      <c r="N46" s="1"/>
      <c r="O46" s="1"/>
    </row>
    <row r="47" spans="1:15" x14ac:dyDescent="0.25">
      <c r="A47" s="14"/>
      <c r="B47" s="4"/>
      <c r="C47" s="5"/>
      <c r="D47" s="6"/>
      <c r="E47" s="6"/>
      <c r="F47" s="6"/>
      <c r="G47" s="6"/>
      <c r="H47" s="7">
        <f t="shared" si="2"/>
        <v>0</v>
      </c>
      <c r="I47" s="7">
        <v>0</v>
      </c>
      <c r="J47" s="8">
        <f t="shared" si="3"/>
        <v>0</v>
      </c>
      <c r="K47" s="44"/>
      <c r="L47" s="1"/>
      <c r="M47" s="1"/>
      <c r="N47" s="1"/>
      <c r="O47" s="1"/>
    </row>
    <row r="48" spans="1:15" x14ac:dyDescent="0.25">
      <c r="A48" s="14"/>
      <c r="B48" s="4"/>
      <c r="C48" s="5"/>
      <c r="D48" s="6"/>
      <c r="E48" s="6"/>
      <c r="F48" s="6"/>
      <c r="G48" s="6"/>
      <c r="H48" s="7">
        <f t="shared" si="2"/>
        <v>0</v>
      </c>
      <c r="I48" s="7">
        <v>0</v>
      </c>
      <c r="J48" s="8">
        <f t="shared" si="3"/>
        <v>0</v>
      </c>
      <c r="K48" s="44"/>
      <c r="L48" s="1"/>
      <c r="M48" s="1"/>
      <c r="N48" s="1"/>
      <c r="O48" s="1"/>
    </row>
    <row r="49" spans="1:15" x14ac:dyDescent="0.25">
      <c r="A49" s="4"/>
      <c r="B49" s="4"/>
      <c r="C49" s="5"/>
      <c r="D49" s="6"/>
      <c r="E49" s="6"/>
      <c r="F49" s="6"/>
      <c r="G49" s="6"/>
      <c r="H49" s="7">
        <f t="shared" si="2"/>
        <v>0</v>
      </c>
      <c r="I49" s="7">
        <v>0</v>
      </c>
      <c r="J49" s="8">
        <f t="shared" si="3"/>
        <v>0</v>
      </c>
      <c r="K49" s="44"/>
      <c r="L49" s="1"/>
      <c r="M49" s="1"/>
      <c r="N49" s="1"/>
      <c r="O49" s="1"/>
    </row>
    <row r="50" spans="1:15" x14ac:dyDescent="0.25">
      <c r="A50" s="14"/>
      <c r="B50" s="4"/>
      <c r="C50" s="5"/>
      <c r="D50" s="6"/>
      <c r="E50" s="6"/>
      <c r="F50" s="6"/>
      <c r="G50" s="6"/>
      <c r="H50" s="7">
        <f t="shared" si="2"/>
        <v>0</v>
      </c>
      <c r="I50" s="7">
        <v>0</v>
      </c>
      <c r="J50" s="8">
        <f t="shared" si="3"/>
        <v>0</v>
      </c>
      <c r="K50" s="44"/>
      <c r="L50" s="1"/>
      <c r="M50" s="1"/>
      <c r="N50" s="1"/>
      <c r="O50" s="1"/>
    </row>
    <row r="51" spans="1:15" x14ac:dyDescent="0.25">
      <c r="A51" s="4"/>
      <c r="B51" s="4"/>
      <c r="C51" s="5"/>
      <c r="D51" s="6"/>
      <c r="E51" s="6"/>
      <c r="F51" s="6"/>
      <c r="G51" s="6"/>
      <c r="H51" s="7">
        <v>0</v>
      </c>
      <c r="I51" s="7">
        <v>0</v>
      </c>
      <c r="J51" s="8"/>
      <c r="K51" s="44"/>
      <c r="L51" s="1"/>
      <c r="M51" s="1"/>
      <c r="N51" s="1"/>
      <c r="O51" s="1"/>
    </row>
    <row r="52" spans="1:15" x14ac:dyDescent="0.25">
      <c r="A52" s="4"/>
      <c r="B52" s="4"/>
      <c r="C52" s="5"/>
      <c r="D52" s="6"/>
      <c r="E52" s="6"/>
      <c r="F52" s="6"/>
      <c r="G52" s="6"/>
      <c r="H52" s="7">
        <v>0</v>
      </c>
      <c r="I52" s="7">
        <v>0</v>
      </c>
      <c r="J52" s="8"/>
      <c r="K52" s="44"/>
      <c r="L52" s="1"/>
      <c r="M52" s="1"/>
      <c r="N52" s="1"/>
      <c r="O52" s="1"/>
    </row>
    <row r="53" spans="1:15" x14ac:dyDescent="0.25">
      <c r="A53" s="4"/>
      <c r="B53" s="4"/>
      <c r="C53" s="5"/>
      <c r="D53" s="6"/>
      <c r="E53" s="6"/>
      <c r="F53" s="6"/>
      <c r="G53" s="6"/>
      <c r="H53" s="7">
        <f t="shared" si="2"/>
        <v>0</v>
      </c>
      <c r="I53" s="7">
        <v>0</v>
      </c>
      <c r="J53" s="8">
        <f t="shared" si="3"/>
        <v>0</v>
      </c>
      <c r="K53" s="44"/>
      <c r="L53" s="1"/>
      <c r="M53" s="1"/>
      <c r="N53" s="1"/>
      <c r="O53" s="1"/>
    </row>
    <row r="54" spans="1:15" x14ac:dyDescent="0.25">
      <c r="A54" s="4"/>
      <c r="B54" s="4"/>
      <c r="C54" s="4"/>
      <c r="D54" s="4"/>
      <c r="E54" s="4"/>
      <c r="F54" s="4"/>
      <c r="G54" s="4"/>
      <c r="H54" s="11">
        <f>SUM(H23:H53)</f>
        <v>788.9</v>
      </c>
      <c r="I54" s="11">
        <f>SUM(I23:I53)</f>
        <v>0</v>
      </c>
      <c r="J54" s="4"/>
      <c r="K54" s="44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8"/>
      <c r="I55" s="8"/>
      <c r="J55" s="4"/>
      <c r="K55" s="44"/>
      <c r="L55" s="1"/>
      <c r="M55" s="1"/>
      <c r="N55" s="1"/>
      <c r="O55" s="1"/>
    </row>
    <row r="56" spans="1:15" ht="31.5" x14ac:dyDescent="0.25">
      <c r="A56" s="3" t="s">
        <v>14</v>
      </c>
      <c r="B56" s="3"/>
      <c r="C56" s="18" t="s">
        <v>15</v>
      </c>
      <c r="D56" s="19" t="s">
        <v>13</v>
      </c>
      <c r="E56" s="19" t="s">
        <v>16</v>
      </c>
      <c r="F56" s="19" t="s">
        <v>8</v>
      </c>
      <c r="G56" s="4"/>
      <c r="H56" s="8"/>
      <c r="I56" s="8"/>
      <c r="J56" s="4"/>
      <c r="K56" s="44"/>
      <c r="L56" s="1"/>
      <c r="M56" s="1"/>
      <c r="N56" s="1"/>
      <c r="O56" s="1"/>
    </row>
    <row r="57" spans="1:15" x14ac:dyDescent="0.25">
      <c r="A57" s="4"/>
      <c r="B57" s="4"/>
      <c r="C57" s="21">
        <v>260</v>
      </c>
      <c r="D57" s="6">
        <v>3.95</v>
      </c>
      <c r="E57" s="6">
        <v>0.04</v>
      </c>
      <c r="F57" s="21">
        <v>2</v>
      </c>
      <c r="G57" s="6"/>
      <c r="H57" s="7">
        <f>C57*D57*E57*F57</f>
        <v>82.16</v>
      </c>
      <c r="I57" s="7">
        <v>0</v>
      </c>
      <c r="J57" s="8">
        <f>I57-H57</f>
        <v>-82.16</v>
      </c>
      <c r="K57" s="44"/>
      <c r="L57" s="1"/>
      <c r="M57" s="1"/>
      <c r="N57" s="1"/>
      <c r="O57" s="1"/>
    </row>
    <row r="58" spans="1:15" x14ac:dyDescent="0.25">
      <c r="A58" s="4" t="s">
        <v>20</v>
      </c>
      <c r="B58" s="4"/>
      <c r="C58" s="21"/>
      <c r="D58" s="6"/>
      <c r="E58" s="6"/>
      <c r="F58" s="21"/>
      <c r="G58" s="6"/>
      <c r="H58" s="7">
        <f>C58*D58*E58*F58</f>
        <v>0</v>
      </c>
      <c r="I58" s="7">
        <v>0</v>
      </c>
      <c r="J58" s="8">
        <f>I58-H58</f>
        <v>0</v>
      </c>
      <c r="K58" s="44"/>
      <c r="L58" s="1"/>
      <c r="M58" s="1"/>
      <c r="N58" s="1"/>
      <c r="O58" s="1"/>
    </row>
    <row r="59" spans="1:15" x14ac:dyDescent="0.25">
      <c r="A59" s="4"/>
      <c r="B59" s="4"/>
      <c r="C59" s="21"/>
      <c r="D59" s="6"/>
      <c r="E59" s="6"/>
      <c r="F59" s="21"/>
      <c r="G59" s="6"/>
      <c r="H59" s="7">
        <f t="shared" ref="H59:H61" si="4">C59*D59*E59*F59</f>
        <v>0</v>
      </c>
      <c r="I59" s="7">
        <v>0</v>
      </c>
      <c r="J59" s="8">
        <f t="shared" ref="J59:J61" si="5">I59-H59</f>
        <v>0</v>
      </c>
      <c r="K59" s="44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>
        <f t="shared" si="4"/>
        <v>0</v>
      </c>
      <c r="I60" s="7">
        <v>0</v>
      </c>
      <c r="J60" s="8">
        <f t="shared" si="5"/>
        <v>0</v>
      </c>
      <c r="K60" s="44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>
        <f t="shared" si="4"/>
        <v>0</v>
      </c>
      <c r="I61" s="7">
        <v>0</v>
      </c>
      <c r="J61" s="8">
        <f t="shared" si="5"/>
        <v>0</v>
      </c>
      <c r="K61" s="44"/>
      <c r="L61" s="1"/>
      <c r="M61" s="1"/>
      <c r="N61" s="1"/>
      <c r="O61" s="1"/>
    </row>
    <row r="62" spans="1:15" x14ac:dyDescent="0.25">
      <c r="A62" s="4"/>
      <c r="B62" s="4"/>
      <c r="C62" s="4"/>
      <c r="D62" s="4"/>
      <c r="E62" s="4"/>
      <c r="F62" s="4"/>
      <c r="G62" s="4"/>
      <c r="H62" s="11">
        <f>SUM(H57:H61)</f>
        <v>82.16</v>
      </c>
      <c r="I62" s="11">
        <f>SUM(I57:I61)</f>
        <v>0</v>
      </c>
      <c r="J62" s="4"/>
      <c r="K62" s="44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8"/>
      <c r="I63" s="8"/>
      <c r="J63" s="4"/>
      <c r="K63" s="44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44"/>
      <c r="L64" s="1"/>
      <c r="M64" s="1"/>
      <c r="N64" s="1"/>
      <c r="O64" s="1"/>
    </row>
    <row r="65" spans="1:14" ht="18.75" x14ac:dyDescent="0.3">
      <c r="A65" s="12" t="s">
        <v>1</v>
      </c>
      <c r="B65" s="12"/>
      <c r="C65" s="12"/>
      <c r="D65" s="12"/>
      <c r="E65" s="12"/>
      <c r="F65" s="12"/>
      <c r="G65" s="12"/>
      <c r="H65" s="13">
        <f>SUM(H62,H54,H21)</f>
        <v>1079.6199999999999</v>
      </c>
      <c r="I65" s="13">
        <f>SUM(I62,I54,I21)</f>
        <v>0</v>
      </c>
      <c r="J65" s="12"/>
      <c r="K65" s="1"/>
      <c r="L65" s="1"/>
      <c r="M65" s="1"/>
      <c r="N65" s="1"/>
    </row>
    <row r="66" spans="1:14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1"/>
      <c r="M66" s="1"/>
      <c r="N66" s="1"/>
    </row>
    <row r="67" spans="1:14" ht="23.1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1"/>
      <c r="M67" s="1"/>
      <c r="N67" s="1"/>
    </row>
    <row r="68" spans="1:14" ht="23.1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1"/>
      <c r="M68" s="1"/>
      <c r="N68" s="1"/>
    </row>
    <row r="69" spans="1:14" ht="23.1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1"/>
      <c r="M69" s="1"/>
      <c r="N69" s="1"/>
    </row>
    <row r="71" spans="1:14" x14ac:dyDescent="0.25">
      <c r="B71" s="27"/>
    </row>
  </sheetData>
  <mergeCells count="6">
    <mergeCell ref="A66:K69"/>
    <mergeCell ref="A1:K1"/>
    <mergeCell ref="G4:I4"/>
    <mergeCell ref="J4:K4"/>
    <mergeCell ref="C9:G9"/>
    <mergeCell ref="K11:K23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C46A-D1B2-46FF-99D8-D882F13A524F}">
  <dimension ref="A1:O71"/>
  <sheetViews>
    <sheetView zoomScale="78" zoomScaleNormal="78" workbookViewId="0">
      <selection activeCell="H6" sqref="H6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3" t="s">
        <v>56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9" t="s">
        <v>21</v>
      </c>
      <c r="B3" s="1"/>
      <c r="C3" s="30"/>
      <c r="D3" s="30"/>
      <c r="E3" s="30"/>
      <c r="F3" s="30"/>
      <c r="G3" s="30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8">
        <f>H6/A6</f>
        <v>2.3955000000000002</v>
      </c>
      <c r="B4" s="40"/>
      <c r="C4" s="30"/>
      <c r="D4" s="42"/>
      <c r="E4" s="30"/>
      <c r="F4" s="30"/>
      <c r="G4" s="54" t="s">
        <v>23</v>
      </c>
      <c r="H4" s="55"/>
      <c r="I4" s="56"/>
      <c r="J4" s="54" t="s">
        <v>24</v>
      </c>
      <c r="K4" s="56"/>
      <c r="L4" s="1"/>
      <c r="M4" s="1"/>
      <c r="N4" s="1"/>
      <c r="O4" s="1"/>
    </row>
    <row r="5" spans="1:15" ht="37.5" x14ac:dyDescent="0.25">
      <c r="A5" s="29" t="s">
        <v>37</v>
      </c>
      <c r="B5" s="41"/>
      <c r="C5" s="42"/>
      <c r="E5" s="30"/>
      <c r="F5" s="30"/>
      <c r="G5" s="31" t="s">
        <v>25</v>
      </c>
      <c r="H5" s="32" t="s">
        <v>19</v>
      </c>
      <c r="I5" s="33" t="s">
        <v>26</v>
      </c>
      <c r="J5" s="34" t="s">
        <v>27</v>
      </c>
      <c r="K5" s="35" t="s">
        <v>28</v>
      </c>
      <c r="L5" s="1"/>
      <c r="M5" s="1"/>
      <c r="N5" s="1"/>
      <c r="O5" s="1"/>
    </row>
    <row r="6" spans="1:15" ht="16.5" thickBot="1" x14ac:dyDescent="0.3">
      <c r="A6" s="28">
        <v>130</v>
      </c>
      <c r="B6" s="40"/>
      <c r="C6" s="30"/>
      <c r="D6" s="30"/>
      <c r="E6" s="30"/>
      <c r="F6" s="30"/>
      <c r="G6" s="36">
        <f>H65</f>
        <v>207.61</v>
      </c>
      <c r="H6" s="37">
        <f>(G6*1.5)</f>
        <v>311.41500000000002</v>
      </c>
      <c r="I6" s="38">
        <f>H6-G6</f>
        <v>103.80500000000001</v>
      </c>
      <c r="J6" s="36">
        <f>I65</f>
        <v>0</v>
      </c>
      <c r="K6" s="38">
        <f>H6-ABS(J6)</f>
        <v>311.41500000000002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7" t="s">
        <v>18</v>
      </c>
      <c r="D9" s="58"/>
      <c r="E9" s="58"/>
      <c r="F9" s="58"/>
      <c r="G9" s="59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30</v>
      </c>
      <c r="B11" s="3"/>
      <c r="C11" s="3"/>
      <c r="D11" s="3"/>
      <c r="E11" s="3"/>
      <c r="F11" s="3"/>
      <c r="G11" s="3"/>
      <c r="H11" s="4"/>
      <c r="I11" s="4"/>
      <c r="J11" s="4"/>
      <c r="K11" s="60"/>
      <c r="L11" s="1"/>
      <c r="M11" s="1"/>
      <c r="N11" s="1"/>
      <c r="O11" s="1"/>
    </row>
    <row r="12" spans="1:15" x14ac:dyDescent="0.25">
      <c r="A12" s="4" t="s">
        <v>32</v>
      </c>
      <c r="B12" s="4"/>
      <c r="C12" s="21"/>
      <c r="D12" s="46">
        <v>18.329999999999998</v>
      </c>
      <c r="E12" s="21"/>
      <c r="F12" s="21"/>
      <c r="G12" s="46"/>
      <c r="H12" s="7">
        <f>C12*D12*E12</f>
        <v>0</v>
      </c>
      <c r="I12" s="7">
        <v>0</v>
      </c>
      <c r="J12" s="8">
        <f>I12-H12</f>
        <v>0</v>
      </c>
      <c r="K12" s="60"/>
      <c r="L12" s="1"/>
      <c r="M12" s="1"/>
      <c r="N12" s="1"/>
      <c r="O12" s="1"/>
    </row>
    <row r="13" spans="1:15" x14ac:dyDescent="0.25">
      <c r="A13" s="4" t="s">
        <v>5</v>
      </c>
      <c r="B13" s="4"/>
      <c r="C13" s="21">
        <v>3</v>
      </c>
      <c r="D13" s="46">
        <v>12</v>
      </c>
      <c r="E13" s="21">
        <v>1</v>
      </c>
      <c r="F13" s="21"/>
      <c r="G13" s="46"/>
      <c r="H13" s="7">
        <f>C13*D13*E13</f>
        <v>36</v>
      </c>
      <c r="I13" s="7">
        <v>0</v>
      </c>
      <c r="J13" s="8">
        <f>I13-H13</f>
        <v>-36</v>
      </c>
      <c r="K13" s="60"/>
      <c r="L13" s="1"/>
      <c r="M13" s="1"/>
      <c r="N13" s="1"/>
      <c r="O13" s="1"/>
    </row>
    <row r="14" spans="1:15" x14ac:dyDescent="0.25">
      <c r="A14" s="4" t="s">
        <v>4</v>
      </c>
      <c r="B14" s="4"/>
      <c r="C14" s="21">
        <v>2</v>
      </c>
      <c r="D14" s="46">
        <v>15</v>
      </c>
      <c r="E14" s="21">
        <v>1</v>
      </c>
      <c r="F14" s="21"/>
      <c r="G14" s="46"/>
      <c r="H14" s="7">
        <f>C14*D14*E14</f>
        <v>30</v>
      </c>
      <c r="I14" s="7">
        <v>0</v>
      </c>
      <c r="J14" s="8"/>
      <c r="K14" s="60"/>
      <c r="L14" s="1"/>
      <c r="M14" s="1"/>
      <c r="N14" s="1"/>
      <c r="O14" s="1"/>
    </row>
    <row r="15" spans="1:15" ht="15" customHeight="1" x14ac:dyDescent="0.25">
      <c r="A15" s="14" t="s">
        <v>33</v>
      </c>
      <c r="B15" s="4"/>
      <c r="C15" s="21"/>
      <c r="D15" s="46">
        <v>2.29</v>
      </c>
      <c r="E15" s="21"/>
      <c r="F15" s="21"/>
      <c r="G15" s="46"/>
      <c r="H15" s="7">
        <f>C15*D15*E15*F15</f>
        <v>0</v>
      </c>
      <c r="I15" s="7">
        <v>0</v>
      </c>
      <c r="J15" s="8">
        <f>I15-H15</f>
        <v>0</v>
      </c>
      <c r="K15" s="60"/>
      <c r="L15" s="1"/>
      <c r="M15" s="1"/>
      <c r="N15" s="1"/>
      <c r="O15" s="1"/>
    </row>
    <row r="16" spans="1:15" x14ac:dyDescent="0.25">
      <c r="A16" s="14" t="s">
        <v>11</v>
      </c>
      <c r="B16" s="4"/>
      <c r="C16" s="21">
        <v>3</v>
      </c>
      <c r="D16" s="46">
        <v>1.5</v>
      </c>
      <c r="E16" s="21">
        <v>1</v>
      </c>
      <c r="F16" s="21">
        <v>3</v>
      </c>
      <c r="G16" s="46"/>
      <c r="H16" s="7">
        <f>C16*D16*E16*F16</f>
        <v>13.5</v>
      </c>
      <c r="I16" s="7">
        <v>0</v>
      </c>
      <c r="J16" s="8">
        <f>I16-H16</f>
        <v>-13.5</v>
      </c>
      <c r="K16" s="60"/>
      <c r="L16" s="1"/>
      <c r="M16" s="1"/>
      <c r="N16" s="1"/>
      <c r="O16" s="1"/>
    </row>
    <row r="17" spans="1:15" x14ac:dyDescent="0.25">
      <c r="A17" s="14" t="s">
        <v>29</v>
      </c>
      <c r="B17" s="4"/>
      <c r="C17" s="21">
        <v>2</v>
      </c>
      <c r="D17" s="46">
        <v>1.88</v>
      </c>
      <c r="E17" s="21">
        <v>1</v>
      </c>
      <c r="F17" s="21">
        <v>3</v>
      </c>
      <c r="G17" s="46"/>
      <c r="H17" s="7">
        <f>C17*D17*E17*F17</f>
        <v>11.28</v>
      </c>
      <c r="I17" s="7">
        <v>0</v>
      </c>
      <c r="J17" s="8"/>
      <c r="K17" s="60"/>
      <c r="L17" s="1"/>
      <c r="M17" s="1"/>
      <c r="N17" s="1"/>
      <c r="O17" s="1"/>
    </row>
    <row r="18" spans="1:15" x14ac:dyDescent="0.25">
      <c r="A18" s="4" t="s">
        <v>6</v>
      </c>
      <c r="B18" s="4"/>
      <c r="C18" s="21">
        <v>5</v>
      </c>
      <c r="D18" s="46">
        <v>5</v>
      </c>
      <c r="E18" s="21">
        <v>1</v>
      </c>
      <c r="F18" s="21">
        <v>3</v>
      </c>
      <c r="G18" s="46"/>
      <c r="H18" s="7">
        <f t="shared" ref="H18:H19" si="0">C18*D18*E18</f>
        <v>25</v>
      </c>
      <c r="I18" s="7">
        <v>0</v>
      </c>
      <c r="J18" s="8">
        <f t="shared" ref="J18:J19" si="1">I18-H18</f>
        <v>-25</v>
      </c>
      <c r="K18" s="60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>
        <v>20</v>
      </c>
      <c r="E19" s="5"/>
      <c r="F19" s="5"/>
      <c r="G19" s="6"/>
      <c r="H19" s="7">
        <f t="shared" si="0"/>
        <v>0</v>
      </c>
      <c r="I19" s="7">
        <v>0</v>
      </c>
      <c r="J19" s="8">
        <f t="shared" si="1"/>
        <v>0</v>
      </c>
      <c r="K19" s="60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>
        <v>0</v>
      </c>
      <c r="I20" s="7">
        <v>0</v>
      </c>
      <c r="J20" s="8"/>
      <c r="K20" s="60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115.78</v>
      </c>
      <c r="I21" s="9">
        <f>SUM(I12:I20)</f>
        <v>0</v>
      </c>
      <c r="J21" s="8"/>
      <c r="K21" s="60"/>
      <c r="L21" s="1"/>
      <c r="M21" s="1"/>
      <c r="N21" s="1"/>
      <c r="O21" s="1"/>
    </row>
    <row r="22" spans="1:15" x14ac:dyDescent="0.25">
      <c r="A22" s="3" t="s">
        <v>31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60"/>
      <c r="L22" s="1"/>
      <c r="M22" s="1"/>
      <c r="N22" s="1"/>
      <c r="O22" s="1"/>
    </row>
    <row r="23" spans="1:15" x14ac:dyDescent="0.25">
      <c r="A23" s="14"/>
      <c r="B23" s="23"/>
      <c r="C23" s="21"/>
      <c r="D23" s="46"/>
      <c r="E23" s="5"/>
      <c r="F23" s="6"/>
      <c r="G23" s="6"/>
      <c r="H23" s="7">
        <f>C23*D23</f>
        <v>0</v>
      </c>
      <c r="I23" s="7">
        <v>0</v>
      </c>
      <c r="J23" s="8">
        <f>I23-H23</f>
        <v>0</v>
      </c>
      <c r="K23" s="60"/>
      <c r="L23" s="1"/>
      <c r="M23" s="1"/>
      <c r="N23" s="1"/>
      <c r="O23" s="1"/>
    </row>
    <row r="24" spans="1:15" x14ac:dyDescent="0.25">
      <c r="A24" s="14" t="s">
        <v>58</v>
      </c>
      <c r="B24" s="23"/>
      <c r="C24" s="21">
        <v>75</v>
      </c>
      <c r="D24" s="46">
        <v>0.48</v>
      </c>
      <c r="E24" s="6"/>
      <c r="F24" s="6"/>
      <c r="G24" s="6"/>
      <c r="H24" s="7">
        <f t="shared" ref="H24:H53" si="2">C24*D24</f>
        <v>36</v>
      </c>
      <c r="I24" s="7">
        <v>0</v>
      </c>
      <c r="J24" s="8"/>
      <c r="K24" s="47"/>
      <c r="L24" s="1"/>
      <c r="M24" s="1"/>
      <c r="N24" s="1"/>
      <c r="O24" s="1"/>
    </row>
    <row r="25" spans="1:15" x14ac:dyDescent="0.25">
      <c r="A25" s="14" t="s">
        <v>55</v>
      </c>
      <c r="B25" s="23"/>
      <c r="C25" s="21">
        <v>2</v>
      </c>
      <c r="D25" s="46">
        <v>4</v>
      </c>
      <c r="E25" s="6"/>
      <c r="F25" s="6"/>
      <c r="G25" s="6"/>
      <c r="H25" s="7">
        <f t="shared" si="2"/>
        <v>8</v>
      </c>
      <c r="I25" s="7">
        <v>0</v>
      </c>
      <c r="J25" s="8"/>
      <c r="K25" s="47"/>
      <c r="L25" s="1"/>
      <c r="M25" s="1"/>
      <c r="N25" s="1"/>
      <c r="O25" s="1"/>
    </row>
    <row r="26" spans="1:15" x14ac:dyDescent="0.25">
      <c r="A26" s="14" t="s">
        <v>57</v>
      </c>
      <c r="B26" s="24"/>
      <c r="C26" s="21">
        <v>3</v>
      </c>
      <c r="D26" s="46">
        <v>2.25</v>
      </c>
      <c r="E26" s="6"/>
      <c r="F26" s="6"/>
      <c r="G26" s="6"/>
      <c r="H26" s="7">
        <f t="shared" si="2"/>
        <v>6.75</v>
      </c>
      <c r="I26" s="7">
        <v>0</v>
      </c>
      <c r="J26" s="8"/>
      <c r="K26" s="47"/>
      <c r="L26" s="1"/>
      <c r="M26" s="1"/>
      <c r="N26" s="1"/>
      <c r="O26" s="1"/>
    </row>
    <row r="27" spans="1:15" x14ac:dyDescent="0.25">
      <c r="A27" s="14"/>
      <c r="B27" s="24"/>
      <c r="C27" s="21"/>
      <c r="D27" s="46"/>
      <c r="E27" s="6"/>
      <c r="F27" s="6"/>
      <c r="G27" s="6"/>
      <c r="H27" s="7">
        <f t="shared" si="2"/>
        <v>0</v>
      </c>
      <c r="I27" s="7">
        <v>0</v>
      </c>
      <c r="J27" s="8"/>
      <c r="K27" s="47"/>
      <c r="L27" s="1"/>
      <c r="M27" s="1"/>
      <c r="N27" s="1"/>
      <c r="O27" s="1"/>
    </row>
    <row r="28" spans="1:15" x14ac:dyDescent="0.25">
      <c r="A28" s="43"/>
      <c r="B28" s="23"/>
      <c r="C28" s="21"/>
      <c r="D28" s="46"/>
      <c r="E28" s="6"/>
      <c r="F28" s="6"/>
      <c r="G28" s="6"/>
      <c r="H28" s="7">
        <f t="shared" si="2"/>
        <v>0</v>
      </c>
      <c r="I28" s="7">
        <v>0</v>
      </c>
      <c r="J28" s="8"/>
      <c r="K28" s="47"/>
      <c r="L28" s="1"/>
      <c r="M28" s="1"/>
      <c r="N28" s="1"/>
      <c r="O28" s="1"/>
    </row>
    <row r="29" spans="1:15" x14ac:dyDescent="0.25">
      <c r="A29" s="14"/>
      <c r="B29" s="23"/>
      <c r="C29" s="21"/>
      <c r="D29" s="46"/>
      <c r="E29" s="6"/>
      <c r="F29" s="6"/>
      <c r="G29" s="6"/>
      <c r="H29" s="7">
        <f t="shared" si="2"/>
        <v>0</v>
      </c>
      <c r="I29" s="7">
        <v>0</v>
      </c>
      <c r="J29" s="8">
        <f t="shared" ref="J29:J53" si="3">I29-H29</f>
        <v>0</v>
      </c>
      <c r="K29" s="47"/>
      <c r="L29" s="1"/>
      <c r="M29" s="1"/>
      <c r="N29" s="1"/>
      <c r="O29" s="1"/>
    </row>
    <row r="30" spans="1:15" x14ac:dyDescent="0.25">
      <c r="A30" s="14"/>
      <c r="B30" s="23"/>
      <c r="C30" s="21"/>
      <c r="D30" s="46"/>
      <c r="E30" s="6"/>
      <c r="F30" s="6"/>
      <c r="G30" s="6"/>
      <c r="H30" s="7">
        <f t="shared" si="2"/>
        <v>0</v>
      </c>
      <c r="I30" s="7">
        <v>0</v>
      </c>
      <c r="J30" s="8">
        <f t="shared" si="3"/>
        <v>0</v>
      </c>
      <c r="K30" s="47"/>
      <c r="L30" s="1"/>
      <c r="M30" s="1"/>
      <c r="N30" s="1"/>
      <c r="O30" s="1"/>
    </row>
    <row r="31" spans="1:15" x14ac:dyDescent="0.25">
      <c r="A31" s="14"/>
      <c r="B31" s="24"/>
      <c r="C31" s="25"/>
      <c r="D31" s="26"/>
      <c r="E31" s="6"/>
      <c r="F31" s="6"/>
      <c r="G31" s="6"/>
      <c r="H31" s="7">
        <f t="shared" si="2"/>
        <v>0</v>
      </c>
      <c r="I31" s="7">
        <v>0</v>
      </c>
      <c r="J31" s="8">
        <f t="shared" si="3"/>
        <v>0</v>
      </c>
      <c r="K31" s="47"/>
      <c r="L31" s="1"/>
      <c r="M31" s="1"/>
      <c r="N31" s="1"/>
      <c r="O31" s="1"/>
    </row>
    <row r="32" spans="1:15" x14ac:dyDescent="0.25">
      <c r="A32" s="4"/>
      <c r="B32" s="24"/>
      <c r="C32" s="5"/>
      <c r="D32" s="6"/>
      <c r="E32" s="6"/>
      <c r="F32" s="6"/>
      <c r="G32" s="6"/>
      <c r="H32" s="7">
        <f t="shared" si="2"/>
        <v>0</v>
      </c>
      <c r="I32" s="7">
        <v>0</v>
      </c>
      <c r="J32" s="8">
        <f t="shared" si="3"/>
        <v>0</v>
      </c>
      <c r="K32" s="47"/>
      <c r="L32" s="1"/>
      <c r="M32" s="1"/>
      <c r="N32" s="1"/>
      <c r="O32" s="1"/>
    </row>
    <row r="33" spans="1:15" x14ac:dyDescent="0.25">
      <c r="A33" s="14"/>
      <c r="B33" s="4"/>
      <c r="C33" s="5"/>
      <c r="D33" s="6"/>
      <c r="E33" s="6"/>
      <c r="F33" s="6"/>
      <c r="G33" s="6"/>
      <c r="H33" s="7">
        <f t="shared" si="2"/>
        <v>0</v>
      </c>
      <c r="I33" s="7">
        <v>0</v>
      </c>
      <c r="J33" s="8">
        <f t="shared" si="3"/>
        <v>0</v>
      </c>
      <c r="K33" s="47"/>
      <c r="L33" s="1"/>
      <c r="M33" s="1"/>
      <c r="N33" s="1"/>
      <c r="O33" s="1"/>
    </row>
    <row r="34" spans="1:15" x14ac:dyDescent="0.25">
      <c r="A34" s="14"/>
      <c r="B34" s="4"/>
      <c r="C34" s="5"/>
      <c r="D34" s="6"/>
      <c r="E34" s="6"/>
      <c r="F34" s="6"/>
      <c r="G34" s="6"/>
      <c r="H34" s="7">
        <f t="shared" si="2"/>
        <v>0</v>
      </c>
      <c r="I34" s="7">
        <v>0</v>
      </c>
      <c r="J34" s="8">
        <f t="shared" si="3"/>
        <v>0</v>
      </c>
      <c r="K34" s="47"/>
      <c r="L34" s="1"/>
      <c r="M34" s="1"/>
      <c r="N34" s="1"/>
      <c r="O34" s="1"/>
    </row>
    <row r="35" spans="1:15" x14ac:dyDescent="0.25">
      <c r="A35" s="14"/>
      <c r="B35" s="4"/>
      <c r="C35" s="5"/>
      <c r="D35" s="6"/>
      <c r="E35" s="6"/>
      <c r="F35" s="6"/>
      <c r="G35" s="6"/>
      <c r="H35" s="7">
        <f t="shared" si="2"/>
        <v>0</v>
      </c>
      <c r="I35" s="7">
        <v>0</v>
      </c>
      <c r="J35" s="8">
        <f t="shared" si="3"/>
        <v>0</v>
      </c>
      <c r="K35" s="47"/>
      <c r="L35" s="1"/>
      <c r="M35" s="1"/>
      <c r="N35" s="1"/>
      <c r="O35" s="1"/>
    </row>
    <row r="36" spans="1:15" x14ac:dyDescent="0.25">
      <c r="A36" s="14"/>
      <c r="B36" s="4"/>
      <c r="C36" s="5"/>
      <c r="D36" s="6"/>
      <c r="E36" s="6"/>
      <c r="F36" s="6"/>
      <c r="G36" s="6"/>
      <c r="H36" s="7">
        <f t="shared" si="2"/>
        <v>0</v>
      </c>
      <c r="I36" s="7">
        <v>0</v>
      </c>
      <c r="J36" s="8">
        <f t="shared" si="3"/>
        <v>0</v>
      </c>
      <c r="K36" s="47"/>
      <c r="L36" s="1"/>
      <c r="M36" s="1"/>
      <c r="N36" s="1"/>
      <c r="O36" s="1"/>
    </row>
    <row r="37" spans="1:15" x14ac:dyDescent="0.25">
      <c r="A37" s="14"/>
      <c r="B37" s="4"/>
      <c r="C37" s="5"/>
      <c r="D37" s="6"/>
      <c r="E37" s="6"/>
      <c r="F37" s="6"/>
      <c r="G37" s="6"/>
      <c r="H37" s="7">
        <f t="shared" si="2"/>
        <v>0</v>
      </c>
      <c r="I37" s="7">
        <v>0</v>
      </c>
      <c r="J37" s="8">
        <f t="shared" si="3"/>
        <v>0</v>
      </c>
      <c r="K37" s="47"/>
      <c r="L37" s="1"/>
      <c r="M37" s="1"/>
      <c r="N37" s="1"/>
      <c r="O37" s="1"/>
    </row>
    <row r="38" spans="1:15" x14ac:dyDescent="0.25">
      <c r="A38" s="14"/>
      <c r="B38" s="4"/>
      <c r="C38" s="5"/>
      <c r="D38" s="6"/>
      <c r="E38" s="6"/>
      <c r="F38" s="6"/>
      <c r="G38" s="6"/>
      <c r="H38" s="7">
        <f t="shared" si="2"/>
        <v>0</v>
      </c>
      <c r="I38" s="7">
        <v>0</v>
      </c>
      <c r="J38" s="8">
        <f t="shared" si="3"/>
        <v>0</v>
      </c>
      <c r="K38" s="47"/>
      <c r="L38" s="1"/>
      <c r="M38" s="1"/>
      <c r="N38" s="1"/>
      <c r="O38" s="1"/>
    </row>
    <row r="39" spans="1:15" x14ac:dyDescent="0.25">
      <c r="A39" s="4"/>
      <c r="B39" s="4"/>
      <c r="C39" s="5"/>
      <c r="D39" s="6"/>
      <c r="E39" s="6"/>
      <c r="F39" s="6"/>
      <c r="G39" s="6"/>
      <c r="H39" s="7">
        <f t="shared" si="2"/>
        <v>0</v>
      </c>
      <c r="I39" s="7">
        <v>0</v>
      </c>
      <c r="J39" s="8">
        <f t="shared" si="3"/>
        <v>0</v>
      </c>
      <c r="K39" s="47"/>
      <c r="L39" s="1"/>
      <c r="M39" s="1"/>
      <c r="N39" s="1"/>
      <c r="O39" s="1"/>
    </row>
    <row r="40" spans="1:15" x14ac:dyDescent="0.25">
      <c r="A40" s="4"/>
      <c r="B40" s="4"/>
      <c r="C40" s="5"/>
      <c r="D40" s="6"/>
      <c r="E40" s="6"/>
      <c r="F40" s="6"/>
      <c r="G40" s="6"/>
      <c r="H40" s="7">
        <f t="shared" si="2"/>
        <v>0</v>
      </c>
      <c r="I40" s="7">
        <v>0</v>
      </c>
      <c r="J40" s="8">
        <f t="shared" si="3"/>
        <v>0</v>
      </c>
      <c r="K40" s="47"/>
      <c r="L40" s="1"/>
      <c r="M40" s="1"/>
      <c r="N40" s="1"/>
      <c r="O40" s="1"/>
    </row>
    <row r="41" spans="1:15" x14ac:dyDescent="0.25">
      <c r="A41" s="4"/>
      <c r="B41" s="4"/>
      <c r="C41" s="5"/>
      <c r="D41" s="6"/>
      <c r="E41" s="6"/>
      <c r="F41" s="6"/>
      <c r="G41" s="6"/>
      <c r="H41" s="7">
        <f t="shared" si="2"/>
        <v>0</v>
      </c>
      <c r="I41" s="7">
        <v>0</v>
      </c>
      <c r="J41" s="8">
        <f t="shared" si="3"/>
        <v>0</v>
      </c>
      <c r="K41" s="47"/>
      <c r="L41" s="1"/>
      <c r="M41" s="1"/>
      <c r="N41" s="1"/>
      <c r="O41" s="1"/>
    </row>
    <row r="42" spans="1:15" x14ac:dyDescent="0.25">
      <c r="A42" s="14"/>
      <c r="B42" s="4"/>
      <c r="C42" s="5"/>
      <c r="D42" s="6"/>
      <c r="E42" s="6"/>
      <c r="F42" s="6"/>
      <c r="G42" s="6"/>
      <c r="H42" s="7">
        <f t="shared" si="2"/>
        <v>0</v>
      </c>
      <c r="I42" s="7">
        <v>0</v>
      </c>
      <c r="J42" s="8">
        <f t="shared" si="3"/>
        <v>0</v>
      </c>
      <c r="K42" s="47"/>
      <c r="L42" s="1"/>
      <c r="M42" s="1"/>
      <c r="N42" s="1"/>
      <c r="O42" s="1"/>
    </row>
    <row r="43" spans="1:15" x14ac:dyDescent="0.25">
      <c r="A43" s="14"/>
      <c r="B43" s="4"/>
      <c r="C43" s="5"/>
      <c r="D43" s="6"/>
      <c r="E43" s="6"/>
      <c r="F43" s="6"/>
      <c r="G43" s="6"/>
      <c r="H43" s="7">
        <f t="shared" si="2"/>
        <v>0</v>
      </c>
      <c r="I43" s="7">
        <v>0</v>
      </c>
      <c r="J43" s="8">
        <f t="shared" si="3"/>
        <v>0</v>
      </c>
      <c r="K43" s="47"/>
      <c r="L43" s="1"/>
      <c r="M43" s="1"/>
      <c r="N43" s="1"/>
      <c r="O43" s="1"/>
    </row>
    <row r="44" spans="1:15" x14ac:dyDescent="0.25">
      <c r="A44" s="14"/>
      <c r="B44" s="4"/>
      <c r="C44" s="5"/>
      <c r="D44" s="6"/>
      <c r="E44" s="6"/>
      <c r="F44" s="6"/>
      <c r="G44" s="6"/>
      <c r="H44" s="7">
        <f t="shared" si="2"/>
        <v>0</v>
      </c>
      <c r="I44" s="7">
        <v>0</v>
      </c>
      <c r="J44" s="8">
        <f t="shared" si="3"/>
        <v>0</v>
      </c>
      <c r="K44" s="47"/>
      <c r="L44" s="1"/>
      <c r="M44" s="1"/>
      <c r="N44" s="1"/>
      <c r="O44" s="1"/>
    </row>
    <row r="45" spans="1:15" x14ac:dyDescent="0.25">
      <c r="A45" s="14"/>
      <c r="B45" s="4"/>
      <c r="C45" s="5"/>
      <c r="D45" s="6"/>
      <c r="E45" s="6"/>
      <c r="F45" s="6"/>
      <c r="G45" s="6"/>
      <c r="H45" s="7">
        <f t="shared" si="2"/>
        <v>0</v>
      </c>
      <c r="I45" s="7">
        <v>0</v>
      </c>
      <c r="J45" s="8">
        <f t="shared" si="3"/>
        <v>0</v>
      </c>
      <c r="K45" s="47"/>
      <c r="L45" s="1"/>
      <c r="M45" s="1"/>
      <c r="N45" s="1"/>
      <c r="O45" s="1"/>
    </row>
    <row r="46" spans="1:15" x14ac:dyDescent="0.25">
      <c r="A46" s="14"/>
      <c r="B46" s="4"/>
      <c r="C46" s="5"/>
      <c r="D46" s="6"/>
      <c r="E46" s="6"/>
      <c r="F46" s="6"/>
      <c r="G46" s="6"/>
      <c r="H46" s="7">
        <f t="shared" si="2"/>
        <v>0</v>
      </c>
      <c r="I46" s="7">
        <v>0</v>
      </c>
      <c r="J46" s="8">
        <f t="shared" si="3"/>
        <v>0</v>
      </c>
      <c r="K46" s="47"/>
      <c r="L46" s="1"/>
      <c r="M46" s="1"/>
      <c r="N46" s="1"/>
      <c r="O46" s="1"/>
    </row>
    <row r="47" spans="1:15" x14ac:dyDescent="0.25">
      <c r="A47" s="14"/>
      <c r="B47" s="4"/>
      <c r="C47" s="5"/>
      <c r="D47" s="6"/>
      <c r="E47" s="6"/>
      <c r="F47" s="6"/>
      <c r="G47" s="6"/>
      <c r="H47" s="7">
        <f t="shared" si="2"/>
        <v>0</v>
      </c>
      <c r="I47" s="7">
        <v>0</v>
      </c>
      <c r="J47" s="8">
        <f t="shared" si="3"/>
        <v>0</v>
      </c>
      <c r="K47" s="47"/>
      <c r="L47" s="1"/>
      <c r="M47" s="1"/>
      <c r="N47" s="1"/>
      <c r="O47" s="1"/>
    </row>
    <row r="48" spans="1:15" x14ac:dyDescent="0.25">
      <c r="A48" s="14"/>
      <c r="B48" s="4"/>
      <c r="C48" s="5"/>
      <c r="D48" s="6"/>
      <c r="E48" s="6"/>
      <c r="F48" s="6"/>
      <c r="G48" s="6"/>
      <c r="H48" s="7">
        <f t="shared" si="2"/>
        <v>0</v>
      </c>
      <c r="I48" s="7">
        <v>0</v>
      </c>
      <c r="J48" s="8">
        <f t="shared" si="3"/>
        <v>0</v>
      </c>
      <c r="K48" s="47"/>
      <c r="L48" s="1"/>
      <c r="M48" s="1"/>
      <c r="N48" s="1"/>
      <c r="O48" s="1"/>
    </row>
    <row r="49" spans="1:15" x14ac:dyDescent="0.25">
      <c r="A49" s="4"/>
      <c r="B49" s="4"/>
      <c r="C49" s="5"/>
      <c r="D49" s="6"/>
      <c r="E49" s="6"/>
      <c r="F49" s="6"/>
      <c r="G49" s="6"/>
      <c r="H49" s="7">
        <f t="shared" si="2"/>
        <v>0</v>
      </c>
      <c r="I49" s="7">
        <v>0</v>
      </c>
      <c r="J49" s="8">
        <f t="shared" si="3"/>
        <v>0</v>
      </c>
      <c r="K49" s="47"/>
      <c r="L49" s="1"/>
      <c r="M49" s="1"/>
      <c r="N49" s="1"/>
      <c r="O49" s="1"/>
    </row>
    <row r="50" spans="1:15" x14ac:dyDescent="0.25">
      <c r="A50" s="14"/>
      <c r="B50" s="4"/>
      <c r="C50" s="5"/>
      <c r="D50" s="6"/>
      <c r="E50" s="6"/>
      <c r="F50" s="6"/>
      <c r="G50" s="6"/>
      <c r="H50" s="7">
        <f t="shared" si="2"/>
        <v>0</v>
      </c>
      <c r="I50" s="7">
        <v>0</v>
      </c>
      <c r="J50" s="8">
        <f t="shared" si="3"/>
        <v>0</v>
      </c>
      <c r="K50" s="47"/>
      <c r="L50" s="1"/>
      <c r="M50" s="1"/>
      <c r="N50" s="1"/>
      <c r="O50" s="1"/>
    </row>
    <row r="51" spans="1:15" x14ac:dyDescent="0.25">
      <c r="A51" s="4"/>
      <c r="B51" s="4"/>
      <c r="C51" s="5"/>
      <c r="D51" s="6"/>
      <c r="E51" s="6"/>
      <c r="F51" s="6"/>
      <c r="G51" s="6"/>
      <c r="H51" s="7">
        <v>0</v>
      </c>
      <c r="I51" s="7">
        <v>0</v>
      </c>
      <c r="J51" s="8"/>
      <c r="K51" s="47"/>
      <c r="L51" s="1"/>
      <c r="M51" s="1"/>
      <c r="N51" s="1"/>
      <c r="O51" s="1"/>
    </row>
    <row r="52" spans="1:15" x14ac:dyDescent="0.25">
      <c r="A52" s="4"/>
      <c r="B52" s="4"/>
      <c r="C52" s="5"/>
      <c r="D52" s="6"/>
      <c r="E52" s="6"/>
      <c r="F52" s="6"/>
      <c r="G52" s="6"/>
      <c r="H52" s="7">
        <v>0</v>
      </c>
      <c r="I52" s="7">
        <v>0</v>
      </c>
      <c r="J52" s="8"/>
      <c r="K52" s="47"/>
      <c r="L52" s="1"/>
      <c r="M52" s="1"/>
      <c r="N52" s="1"/>
      <c r="O52" s="1"/>
    </row>
    <row r="53" spans="1:15" x14ac:dyDescent="0.25">
      <c r="A53" s="4"/>
      <c r="B53" s="4"/>
      <c r="C53" s="5"/>
      <c r="D53" s="6"/>
      <c r="E53" s="6"/>
      <c r="F53" s="6"/>
      <c r="G53" s="6"/>
      <c r="H53" s="7">
        <f t="shared" si="2"/>
        <v>0</v>
      </c>
      <c r="I53" s="7">
        <v>0</v>
      </c>
      <c r="J53" s="8">
        <f t="shared" si="3"/>
        <v>0</v>
      </c>
      <c r="K53" s="47"/>
      <c r="L53" s="1"/>
      <c r="M53" s="1"/>
      <c r="N53" s="1"/>
      <c r="O53" s="1"/>
    </row>
    <row r="54" spans="1:15" x14ac:dyDescent="0.25">
      <c r="A54" s="4"/>
      <c r="B54" s="4"/>
      <c r="C54" s="4"/>
      <c r="D54" s="4"/>
      <c r="E54" s="4"/>
      <c r="F54" s="4"/>
      <c r="G54" s="4"/>
      <c r="H54" s="11">
        <f>SUM(H23:H53)</f>
        <v>50.75</v>
      </c>
      <c r="I54" s="11">
        <f>SUM(I23:I53)</f>
        <v>0</v>
      </c>
      <c r="J54" s="4"/>
      <c r="K54" s="47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8"/>
      <c r="I55" s="8"/>
      <c r="J55" s="4"/>
      <c r="K55" s="47"/>
      <c r="L55" s="1"/>
      <c r="M55" s="1"/>
      <c r="N55" s="1"/>
      <c r="O55" s="1"/>
    </row>
    <row r="56" spans="1:15" ht="31.5" x14ac:dyDescent="0.25">
      <c r="A56" s="3" t="s">
        <v>14</v>
      </c>
      <c r="B56" s="3"/>
      <c r="C56" s="18" t="s">
        <v>15</v>
      </c>
      <c r="D56" s="19" t="s">
        <v>13</v>
      </c>
      <c r="E56" s="19" t="s">
        <v>16</v>
      </c>
      <c r="F56" s="19" t="s">
        <v>8</v>
      </c>
      <c r="G56" s="4"/>
      <c r="H56" s="8"/>
      <c r="I56" s="8"/>
      <c r="J56" s="4"/>
      <c r="K56" s="47"/>
      <c r="L56" s="1"/>
      <c r="M56" s="1"/>
      <c r="N56" s="1"/>
      <c r="O56" s="1"/>
    </row>
    <row r="57" spans="1:15" x14ac:dyDescent="0.25">
      <c r="A57" s="4"/>
      <c r="B57" s="4"/>
      <c r="C57" s="21">
        <v>260</v>
      </c>
      <c r="D57" s="6">
        <v>3.95</v>
      </c>
      <c r="E57" s="6">
        <v>0.04</v>
      </c>
      <c r="F57" s="21">
        <v>1</v>
      </c>
      <c r="G57" s="6"/>
      <c r="H57" s="7">
        <f>C57*D57*E57*F57</f>
        <v>41.08</v>
      </c>
      <c r="I57" s="7">
        <v>0</v>
      </c>
      <c r="J57" s="8">
        <f>I57-H57</f>
        <v>-41.08</v>
      </c>
      <c r="K57" s="47"/>
      <c r="L57" s="1"/>
      <c r="M57" s="1"/>
      <c r="N57" s="1"/>
      <c r="O57" s="1"/>
    </row>
    <row r="58" spans="1:15" x14ac:dyDescent="0.25">
      <c r="A58" s="4" t="s">
        <v>20</v>
      </c>
      <c r="B58" s="4"/>
      <c r="C58" s="21"/>
      <c r="D58" s="6"/>
      <c r="E58" s="6"/>
      <c r="F58" s="21"/>
      <c r="G58" s="6"/>
      <c r="H58" s="7">
        <f>C58*D58*E58*F58</f>
        <v>0</v>
      </c>
      <c r="I58" s="7">
        <v>0</v>
      </c>
      <c r="J58" s="8">
        <f>I58-H58</f>
        <v>0</v>
      </c>
      <c r="K58" s="47"/>
      <c r="L58" s="1"/>
      <c r="M58" s="1"/>
      <c r="N58" s="1"/>
      <c r="O58" s="1"/>
    </row>
    <row r="59" spans="1:15" x14ac:dyDescent="0.25">
      <c r="A59" s="4" t="s">
        <v>52</v>
      </c>
      <c r="B59" s="4"/>
      <c r="C59" s="21"/>
      <c r="D59" s="6"/>
      <c r="E59" s="6"/>
      <c r="F59" s="21"/>
      <c r="G59" s="6"/>
      <c r="H59" s="7">
        <f t="shared" ref="H59:H61" si="4">C59*D59*E59*F59</f>
        <v>0</v>
      </c>
      <c r="I59" s="7">
        <v>0</v>
      </c>
      <c r="J59" s="8">
        <f t="shared" ref="J59:J61" si="5">I59-H59</f>
        <v>0</v>
      </c>
      <c r="K59" s="47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>
        <f t="shared" si="4"/>
        <v>0</v>
      </c>
      <c r="I60" s="7">
        <v>0</v>
      </c>
      <c r="J60" s="8">
        <f t="shared" si="5"/>
        <v>0</v>
      </c>
      <c r="K60" s="47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>
        <f t="shared" si="4"/>
        <v>0</v>
      </c>
      <c r="I61" s="7">
        <v>0</v>
      </c>
      <c r="J61" s="8">
        <f t="shared" si="5"/>
        <v>0</v>
      </c>
      <c r="K61" s="47"/>
      <c r="L61" s="1"/>
      <c r="M61" s="1"/>
      <c r="N61" s="1"/>
      <c r="O61" s="1"/>
    </row>
    <row r="62" spans="1:15" x14ac:dyDescent="0.25">
      <c r="A62" s="4"/>
      <c r="B62" s="4"/>
      <c r="C62" s="4"/>
      <c r="D62" s="4"/>
      <c r="E62" s="4"/>
      <c r="F62" s="4"/>
      <c r="G62" s="4"/>
      <c r="H62" s="11">
        <f>SUM(H57:H61)</f>
        <v>41.08</v>
      </c>
      <c r="I62" s="11">
        <f>SUM(I57:I61)</f>
        <v>0</v>
      </c>
      <c r="J62" s="4"/>
      <c r="K62" s="47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8"/>
      <c r="I63" s="8"/>
      <c r="J63" s="4"/>
      <c r="K63" s="47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47"/>
      <c r="L64" s="1"/>
      <c r="M64" s="1"/>
      <c r="N64" s="1"/>
      <c r="O64" s="1"/>
    </row>
    <row r="65" spans="1:14" ht="18.75" x14ac:dyDescent="0.3">
      <c r="A65" s="12" t="s">
        <v>1</v>
      </c>
      <c r="B65" s="12"/>
      <c r="C65" s="12"/>
      <c r="D65" s="12"/>
      <c r="E65" s="12"/>
      <c r="F65" s="12"/>
      <c r="G65" s="12"/>
      <c r="H65" s="13">
        <f>SUM(H62,H54,H21)</f>
        <v>207.61</v>
      </c>
      <c r="I65" s="13">
        <f>SUM(I62,I54,I21)</f>
        <v>0</v>
      </c>
      <c r="J65" s="12"/>
      <c r="K65" s="1"/>
      <c r="L65" s="1"/>
      <c r="M65" s="1"/>
      <c r="N65" s="1"/>
    </row>
    <row r="66" spans="1:14" x14ac:dyDescent="0.25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1"/>
      <c r="M66" s="1"/>
      <c r="N66" s="1"/>
    </row>
    <row r="67" spans="1:14" ht="23.1" customHeight="1" x14ac:dyDescent="0.25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1"/>
      <c r="M67" s="1"/>
      <c r="N67" s="1"/>
    </row>
    <row r="68" spans="1:14" ht="23.1" customHeight="1" x14ac:dyDescent="0.2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1"/>
      <c r="M68" s="1"/>
      <c r="N68" s="1"/>
    </row>
    <row r="69" spans="1:14" ht="23.1" customHeight="1" x14ac:dyDescent="0.2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1"/>
      <c r="M69" s="1"/>
      <c r="N69" s="1"/>
    </row>
    <row r="71" spans="1:14" x14ac:dyDescent="0.25">
      <c r="B71" s="27"/>
    </row>
  </sheetData>
  <mergeCells count="6">
    <mergeCell ref="A66:K69"/>
    <mergeCell ref="A1:K1"/>
    <mergeCell ref="G4:I4"/>
    <mergeCell ref="J4:K4"/>
    <mergeCell ref="C9:G9"/>
    <mergeCell ref="K11:K23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CANAL</vt:lpstr>
      <vt:lpstr>DESMONTAJE</vt:lpstr>
      <vt:lpstr>INST BAJADAS</vt:lpstr>
      <vt:lpstr>GARROBO</vt:lpstr>
      <vt:lpstr>zaranda</vt:lpstr>
      <vt:lpstr>LIMPIEZA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Ingrid</cp:lastModifiedBy>
  <dcterms:created xsi:type="dcterms:W3CDTF">2015-10-13T21:42:08Z</dcterms:created>
  <dcterms:modified xsi:type="dcterms:W3CDTF">2021-10-11T17:40:18Z</dcterms:modified>
</cp:coreProperties>
</file>