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1AF64A8C-E294-4C6B-92D6-D10B206C2B6A}" xr6:coauthVersionLast="47" xr6:coauthVersionMax="47" xr10:uidLastSave="{00000000-0000-0000-0000-000000000000}"/>
  <bookViews>
    <workbookView xWindow="-120" yWindow="-120" windowWidth="24240" windowHeight="13140" tabRatio="488" activeTab="1" xr2:uid="{00000000-000D-0000-FFFF-FFFF00000000}"/>
  </bookViews>
  <sheets>
    <sheet name="FREZER CARNES" sheetId="22" r:id="rId1"/>
    <sheet name="frutas y verduras" sheetId="23" r:id="rId2"/>
  </sheets>
  <calcPr calcId="191029"/>
</workbook>
</file>

<file path=xl/calcChain.xml><?xml version="1.0" encoding="utf-8"?>
<calcChain xmlns="http://schemas.openxmlformats.org/spreadsheetml/2006/main">
  <c r="I66" i="23" l="1"/>
  <c r="I69" i="23" s="1"/>
  <c r="J6" i="23" s="1"/>
  <c r="H65" i="23"/>
  <c r="J65" i="23" s="1"/>
  <c r="H64" i="23"/>
  <c r="J64" i="23" s="1"/>
  <c r="H63" i="23"/>
  <c r="J63" i="23" s="1"/>
  <c r="H62" i="23"/>
  <c r="H61" i="23"/>
  <c r="J61" i="23" s="1"/>
  <c r="I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J42" i="23" s="1"/>
  <c r="H41" i="23"/>
  <c r="J41" i="23" s="1"/>
  <c r="H40" i="23"/>
  <c r="J40" i="23" s="1"/>
  <c r="H39" i="23"/>
  <c r="J39" i="23" s="1"/>
  <c r="H38" i="23"/>
  <c r="J38" i="23" s="1"/>
  <c r="H37" i="23"/>
  <c r="J37" i="23" s="1"/>
  <c r="H36" i="23"/>
  <c r="H35" i="23"/>
  <c r="H34" i="23"/>
  <c r="H33" i="23"/>
  <c r="J33" i="23" s="1"/>
  <c r="I31" i="23"/>
  <c r="H30" i="23"/>
  <c r="J30" i="23" s="1"/>
  <c r="H29" i="23"/>
  <c r="J29" i="23" s="1"/>
  <c r="H28" i="23"/>
  <c r="J28" i="23" s="1"/>
  <c r="H27" i="23"/>
  <c r="J27" i="23" s="1"/>
  <c r="H26" i="23"/>
  <c r="H25" i="23"/>
  <c r="H24" i="23"/>
  <c r="H23" i="23"/>
  <c r="H22" i="23"/>
  <c r="H21" i="23"/>
  <c r="H20" i="23"/>
  <c r="H18" i="23"/>
  <c r="J18" i="23" s="1"/>
  <c r="H17" i="23"/>
  <c r="H16" i="23"/>
  <c r="J16" i="23" s="1"/>
  <c r="H15" i="23"/>
  <c r="J15" i="23" s="1"/>
  <c r="H14" i="23"/>
  <c r="H13" i="23"/>
  <c r="J13" i="23" s="1"/>
  <c r="H12" i="23"/>
  <c r="H66" i="23" l="1"/>
  <c r="H31" i="23"/>
  <c r="J12" i="23"/>
  <c r="H58" i="23"/>
  <c r="J62" i="23"/>
  <c r="H69" i="23" l="1"/>
  <c r="G6" i="23" s="1"/>
  <c r="H6" i="23" l="1"/>
  <c r="A4" i="23" s="1"/>
  <c r="H26" i="22"/>
  <c r="H25" i="22"/>
  <c r="H24" i="22"/>
  <c r="H23" i="22"/>
  <c r="H22" i="22"/>
  <c r="H21" i="22"/>
  <c r="H20" i="22"/>
  <c r="H54" i="22"/>
  <c r="H55" i="22"/>
  <c r="H56" i="22"/>
  <c r="H52" i="22"/>
  <c r="H53" i="22"/>
  <c r="H57" i="22"/>
  <c r="H48" i="22"/>
  <c r="H49" i="22"/>
  <c r="H50" i="22"/>
  <c r="H51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I6" i="23" l="1"/>
  <c r="K6" i="23"/>
  <c r="I31" i="22"/>
  <c r="I66" i="22"/>
  <c r="I58" i="22"/>
  <c r="H65" i="22" l="1"/>
  <c r="J65" i="22" s="1"/>
  <c r="H64" i="22"/>
  <c r="J64" i="22" s="1"/>
  <c r="H63" i="22"/>
  <c r="J63" i="22" s="1"/>
  <c r="H62" i="22"/>
  <c r="J62" i="22" s="1"/>
  <c r="H61" i="22"/>
  <c r="J61" i="22" s="1"/>
  <c r="J42" i="22"/>
  <c r="J41" i="22"/>
  <c r="J40" i="22"/>
  <c r="J39" i="22"/>
  <c r="J38" i="22"/>
  <c r="J37" i="22"/>
  <c r="H33" i="22"/>
  <c r="H58" i="22" s="1"/>
  <c r="I69" i="22"/>
  <c r="J6" i="22" s="1"/>
  <c r="H30" i="22"/>
  <c r="J30" i="22" s="1"/>
  <c r="H29" i="22"/>
  <c r="J29" i="22" s="1"/>
  <c r="H28" i="22"/>
  <c r="J28" i="22" s="1"/>
  <c r="H27" i="22"/>
  <c r="J27" i="22" s="1"/>
  <c r="H18" i="22"/>
  <c r="J18" i="22" s="1"/>
  <c r="H17" i="22"/>
  <c r="H16" i="22"/>
  <c r="J16" i="22" s="1"/>
  <c r="H15" i="22"/>
  <c r="J15" i="22" s="1"/>
  <c r="H14" i="22"/>
  <c r="H13" i="22"/>
  <c r="J13" i="22" s="1"/>
  <c r="H12" i="22"/>
  <c r="J12" i="22" s="1"/>
  <c r="J33" i="22" l="1"/>
  <c r="H31" i="22"/>
  <c r="H66" i="22"/>
  <c r="H69" i="22" l="1"/>
  <c r="G6" i="22" s="1"/>
  <c r="H6" i="22" s="1"/>
  <c r="A4" i="22" l="1"/>
  <c r="I6" i="22"/>
  <c r="K6" i="22"/>
</calcChain>
</file>

<file path=xl/sharedStrings.xml><?xml version="1.0" encoding="utf-8"?>
<sst xmlns="http://schemas.openxmlformats.org/spreadsheetml/2006/main" count="119" uniqueCount="52">
  <si>
    <t>ACTUAL</t>
  </si>
  <si>
    <t>TOTAL</t>
  </si>
  <si>
    <t>PRESUPUESTO</t>
  </si>
  <si>
    <t>NEGATIVO/POSITIVO</t>
  </si>
  <si>
    <t>MATERIALES</t>
  </si>
  <si>
    <t>Tecnico</t>
  </si>
  <si>
    <t>Auxiliar</t>
  </si>
  <si>
    <t>Viaticos</t>
  </si>
  <si>
    <t>DIAS</t>
  </si>
  <si>
    <t>CANTIDAD</t>
  </si>
  <si>
    <t>N PERSONAS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</si>
  <si>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</si>
  <si>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</si>
  <si>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</si>
  <si>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</si>
  <si>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</si>
  <si>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</si>
  <si>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</si>
  <si>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</si>
  <si>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</si>
  <si>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</si>
  <si>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 xml:space="preserve">TAREA </t>
  </si>
  <si>
    <t>ESTIMADO</t>
  </si>
  <si>
    <t>REAL</t>
  </si>
  <si>
    <t>COSTO TEORICO</t>
  </si>
  <si>
    <t>GANANCIA TEORICA</t>
  </si>
  <si>
    <t>COSTO REAL</t>
  </si>
  <si>
    <t>GANANCIA REAL</t>
  </si>
  <si>
    <t>Encargado de grupo</t>
  </si>
  <si>
    <t>Horas Extra En cargado($2.29)</t>
  </si>
  <si>
    <t>Horas Extra Auxiliares ($1.27)</t>
  </si>
  <si>
    <t>Horas Extra Tecnico ($1.88)</t>
  </si>
  <si>
    <t>MANO DE OBRAN FABRICACION</t>
  </si>
  <si>
    <t>CUARTO FREZER DE CARNES ( 3.00M X 15.20M)</t>
  </si>
  <si>
    <t>M2</t>
  </si>
  <si>
    <t>KIT SIKAGARD 62</t>
  </si>
  <si>
    <t>RODILLO DE MOHAIR PARA EPOXICO</t>
  </si>
  <si>
    <t>TIRRO DE 3/4PLG</t>
  </si>
  <si>
    <t>BASE COAT</t>
  </si>
  <si>
    <t>BROCHA DE 3</t>
  </si>
  <si>
    <t>DISCO POLIFAN 9 PLG #80</t>
  </si>
  <si>
    <t>gl thinner corriente</t>
  </si>
  <si>
    <t>lb wipe tela</t>
  </si>
  <si>
    <t>Rodillo de picos p/Epóxicos</t>
  </si>
  <si>
    <t>COMEX</t>
  </si>
  <si>
    <t>esponja</t>
  </si>
  <si>
    <t>1.5 sacos de arena</t>
  </si>
  <si>
    <t>DISCO DIAMANTADO DE 9</t>
  </si>
  <si>
    <t>HALOGENO DE 50WATTS</t>
  </si>
  <si>
    <t>ADHESIVO EPÓXICO PARA ANCLAJE GRIS SIKADUR 32 PRIMER N
CODIGO 18048882</t>
  </si>
  <si>
    <t>MANO DE OBRA ELABORACION DE CURVA</t>
  </si>
  <si>
    <t>CUARTO FRUTAS Y VERDURAS ( 4.10M X 3.00M)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</si>
</sst>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&quot;$&quot;* #,##0.00_-;\-&quot;$&quot;* #,##0.00_-;_-&quot;$&quot;* &quot;-&quot;??_-;_-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8DB3E2"/>
        <bgColor rgb="FF8DB3E2"/>
      </patternFill>
    </fill>
  </fills>
  <borders count="15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13" borderId="0" xfId="0" applyFont="1" applyFill="1" applyAlignment="1">
      <alignment vertical="center"/>
    </xf>
    <xf numFmtId="164" fontId="0" fillId="8" borderId="1" xfId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wrapText="1"/>
    </xf>
    <xf numFmtId="0" fontId="3" fillId="7" borderId="0" xfId="0" applyFont="1" applyFill="1" applyAlignment="1">
      <alignment horizontal="center" vertical="center" textRotation="255"/>
    </xf>
    <xf numFmtId="14" fontId="0" fillId="2" borderId="0" xfId="0" applyNumberFormat="1" applyFill="1"/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 applyAlignment="1">
      <alignment horizontal="right" vertical="center"/>
    </xf>
    <xf numFmtId="0" fontId="3" fillId="7" borderId="0" xfId="0" applyFont="1" applyFill="1" applyAlignment="1">
      <alignment horizontal="center" vertical="center" textRotation="255"/>
    </xf>
    <xf numFmtId="0" fontId="3" fillId="7" borderId="0" xfId="0" applyFont="1" applyFill="1" applyAlignment="1">
      <alignment horizontal="center" vertical="center" textRotation="255"/>
    </xf>
    <xf numFmtId="0" fontId="3" fillId="7" borderId="0" xfId="0" applyFont="1" applyFill="1" applyAlignment="1">
      <alignment horizontal="center" vertical="center" textRotation="255"/>
    </xf>
    <xf numFmtId="164" fontId="0" fillId="2" borderId="1" xfId="1" applyFont="1" applyFill="1" applyBorder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0" fillId="15" borderId="0" xfId="0" applyFont="1" applyFill="1" applyAlignment="1">
      <alignment wrapText="1"/>
    </xf>
    <xf numFmtId="0" fontId="9" fillId="15" borderId="0" xfId="0" applyFont="1" applyFill="1" applyAlignment="1">
      <alignment horizontal="center" vertical="center"/>
    </xf>
    <xf numFmtId="0" fontId="11" fillId="16" borderId="14" xfId="0" applyFont="1" applyFill="1" applyBorder="1" applyAlignment="1">
      <alignment horizontal="center" vertical="center"/>
    </xf>
    <xf numFmtId="166" fontId="11" fillId="16" borderId="14" xfId="0" applyNumberFormat="1" applyFont="1" applyFill="1" applyBorder="1" applyAlignment="1">
      <alignment vertical="center"/>
    </xf>
    <xf numFmtId="0" fontId="10" fillId="15" borderId="0" xfId="0" applyFont="1" applyFill="1"/>
    <xf numFmtId="0" fontId="11" fillId="16" borderId="14" xfId="0" applyFont="1" applyFill="1" applyBorder="1" applyAlignment="1">
      <alignment horizontal="center"/>
    </xf>
    <xf numFmtId="166" fontId="11" fillId="16" borderId="14" xfId="0" applyNumberFormat="1" applyFont="1" applyFill="1" applyBorder="1"/>
    <xf numFmtId="0" fontId="9" fillId="15" borderId="0" xfId="0" applyFont="1" applyFill="1" applyAlignment="1">
      <alignment horizontal="center" vertical="center" wrapText="1"/>
    </xf>
    <xf numFmtId="164" fontId="11" fillId="16" borderId="14" xfId="0" applyNumberFormat="1" applyFont="1" applyFill="1" applyBorder="1" applyAlignment="1">
      <alignment horizontal="center" vertical="center"/>
    </xf>
    <xf numFmtId="0" fontId="9" fillId="16" borderId="14" xfId="0" applyFont="1" applyFill="1" applyBorder="1" applyAlignment="1">
      <alignment horizontal="center" vertical="center"/>
    </xf>
    <xf numFmtId="164" fontId="9" fillId="16" borderId="14" xfId="0" applyNumberFormat="1" applyFont="1" applyFill="1" applyBorder="1" applyAlignment="1">
      <alignment horizontal="center" vertical="center"/>
    </xf>
    <xf numFmtId="0" fontId="12" fillId="15" borderId="0" xfId="0" applyFont="1" applyFill="1"/>
    <xf numFmtId="0" fontId="13" fillId="15" borderId="0" xfId="0" applyFont="1" applyFill="1" applyAlignment="1">
      <alignment horizontal="center" vertical="center"/>
    </xf>
    <xf numFmtId="0" fontId="12" fillId="16" borderId="14" xfId="0" applyFont="1" applyFill="1" applyBorder="1" applyAlignment="1">
      <alignment horizontal="center" vertical="center"/>
    </xf>
    <xf numFmtId="166" fontId="12" fillId="16" borderId="14" xfId="0" applyNumberFormat="1" applyFont="1" applyFill="1" applyBorder="1" applyAlignment="1">
      <alignment vertical="center"/>
    </xf>
    <xf numFmtId="0" fontId="13" fillId="16" borderId="14" xfId="0" applyFont="1" applyFill="1" applyBorder="1" applyAlignment="1">
      <alignment horizontal="center" vertical="center"/>
    </xf>
    <xf numFmtId="164" fontId="12" fillId="16" borderId="14" xfId="0" applyNumberFormat="1" applyFont="1" applyFill="1" applyBorder="1" applyAlignment="1">
      <alignment horizontal="center" vertical="center"/>
    </xf>
    <xf numFmtId="0" fontId="13" fillId="15" borderId="0" xfId="0" applyFont="1" applyFill="1" applyAlignment="1">
      <alignment wrapText="1"/>
    </xf>
    <xf numFmtId="164" fontId="13" fillId="16" borderId="14" xfId="0" applyNumberFormat="1" applyFont="1" applyFill="1" applyBorder="1" applyAlignment="1">
      <alignment horizontal="center" vertical="center"/>
    </xf>
    <xf numFmtId="0" fontId="9" fillId="15" borderId="0" xfId="0" applyFont="1" applyFill="1" applyAlignment="1">
      <alignment vertical="center" wrapText="1"/>
    </xf>
    <xf numFmtId="0" fontId="7" fillId="12" borderId="0" xfId="2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</cellXfs>
  <cellStyles count="26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illares 2" xfId="24" xr:uid="{F32534B4-AA40-4378-B507-1D8026E77965}"/>
    <cellStyle name="Moneda" xfId="1" builtinId="4"/>
    <cellStyle name="Moneda 2" xfId="25" xr:uid="{8CE377EC-7439-44FA-A6AC-53F52DEFCDE9}"/>
    <cellStyle name="Normal" xfId="0" builtinId="0"/>
    <cellStyle name="Normal 2" xfId="23" xr:uid="{618C81EE-42FC-47F8-A0BD-DC55332BA7CD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08C0-DBF1-40BA-BB72-9B209E870A08}">
  <dimension ref="A1:O75"/>
  <sheetViews>
    <sheetView zoomScale="89" zoomScaleNormal="89" workbookViewId="0">
      <selection activeCell="H6" sqref="H6"/>
    </sheetView>
  </sheetViews>
  <sheetFormatPr baseColWidth="10" defaultColWidth="11.25" defaultRowHeight="15.75" x14ac:dyDescent="0.25"/>
  <cols>
    <col min="1" max="1" width="56" customWidth="1"/>
    <col min="2" max="2" width="37.125" customWidth="1"/>
    <col min="3" max="4" width="12.625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74" t="s">
        <v>33</v>
      </c>
      <c r="B1" s="74"/>
      <c r="C1" s="74"/>
      <c r="D1" s="74"/>
      <c r="E1" s="74"/>
      <c r="F1" s="74"/>
      <c r="G1" s="74"/>
      <c r="H1" s="74"/>
      <c r="I1" s="74"/>
      <c r="J1" s="74"/>
      <c r="K1" s="5"/>
      <c r="L1" s="1"/>
    </row>
    <row r="2" spans="1:15" x14ac:dyDescent="0.25">
      <c r="A2" s="25"/>
      <c r="B2" s="44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7" t="s">
        <v>20</v>
      </c>
      <c r="B3" s="46"/>
      <c r="C3" s="45"/>
      <c r="D3" s="28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29">
        <f>H6/A6</f>
        <v>168.12434210526314</v>
      </c>
      <c r="C4" s="30"/>
      <c r="D4" s="28"/>
      <c r="E4" s="1"/>
      <c r="F4" s="1"/>
      <c r="G4" s="75" t="s">
        <v>22</v>
      </c>
      <c r="H4" s="76"/>
      <c r="I4" s="77"/>
      <c r="J4" s="75" t="s">
        <v>23</v>
      </c>
      <c r="K4" s="77"/>
      <c r="L4" s="1"/>
      <c r="M4" s="1"/>
      <c r="N4" s="1"/>
      <c r="O4" s="1"/>
    </row>
    <row r="5" spans="1:15" ht="37.5" x14ac:dyDescent="0.25">
      <c r="A5" s="27" t="s">
        <v>34</v>
      </c>
      <c r="B5" s="2"/>
      <c r="C5" s="2"/>
      <c r="D5" s="28"/>
      <c r="E5" s="1"/>
      <c r="F5" s="1"/>
      <c r="G5" s="31" t="s">
        <v>24</v>
      </c>
      <c r="H5" s="32" t="s">
        <v>18</v>
      </c>
      <c r="I5" s="33" t="s">
        <v>25</v>
      </c>
      <c r="J5" s="34" t="s">
        <v>26</v>
      </c>
      <c r="K5" s="35" t="s">
        <v>27</v>
      </c>
      <c r="L5" s="1"/>
      <c r="M5" s="1"/>
      <c r="N5" s="1"/>
      <c r="O5" s="1"/>
    </row>
    <row r="6" spans="1:15" ht="16.5" thickBot="1" x14ac:dyDescent="0.3">
      <c r="A6" s="36">
        <v>45.6</v>
      </c>
      <c r="C6" s="37"/>
      <c r="D6" s="2"/>
      <c r="E6" s="2"/>
      <c r="F6" s="2"/>
      <c r="G6" s="38">
        <f>H69</f>
        <v>5110.9799999999996</v>
      </c>
      <c r="H6" s="39">
        <f>G6*1.5</f>
        <v>7666.4699999999993</v>
      </c>
      <c r="I6" s="40">
        <f>H6-G6</f>
        <v>2555.4899999999998</v>
      </c>
      <c r="J6" s="38">
        <f>ABS(I69)</f>
        <v>0</v>
      </c>
      <c r="K6" s="40">
        <f>H6-ABS(J6)</f>
        <v>7666.4699999999993</v>
      </c>
      <c r="L6" s="1"/>
      <c r="M6" s="1"/>
      <c r="N6" s="1"/>
      <c r="O6" s="1"/>
    </row>
    <row r="7" spans="1:15" x14ac:dyDescent="0.25">
      <c r="A7" s="1"/>
      <c r="B7" s="4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78" t="s">
        <v>17</v>
      </c>
      <c r="D9" s="79"/>
      <c r="E9" s="79"/>
      <c r="F9" s="79"/>
      <c r="G9" s="80"/>
      <c r="H9" s="21" t="s">
        <v>2</v>
      </c>
      <c r="I9" s="21" t="s">
        <v>0</v>
      </c>
      <c r="J9" s="21" t="s">
        <v>3</v>
      </c>
      <c r="K9" s="1"/>
      <c r="L9" s="1"/>
      <c r="M9" s="1"/>
      <c r="N9" s="1"/>
      <c r="O9" s="1"/>
    </row>
    <row r="10" spans="1:15" ht="37.5" x14ac:dyDescent="0.25">
      <c r="A10" s="23" t="s">
        <v>21</v>
      </c>
      <c r="B10" s="16"/>
      <c r="C10" s="18" t="s">
        <v>10</v>
      </c>
      <c r="D10" s="18" t="s">
        <v>12</v>
      </c>
      <c r="E10" s="17" t="s">
        <v>8</v>
      </c>
      <c r="F10" s="17" t="s">
        <v>11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32</v>
      </c>
      <c r="B11" s="4"/>
      <c r="C11" s="4"/>
      <c r="D11" s="4"/>
      <c r="E11" s="4"/>
      <c r="F11" s="4"/>
      <c r="G11" s="4"/>
      <c r="H11" s="5"/>
      <c r="I11" s="5"/>
      <c r="J11" s="5"/>
      <c r="K11" s="81"/>
      <c r="L11" s="1"/>
      <c r="M11" s="1"/>
      <c r="N11" s="1"/>
      <c r="O11" s="1"/>
    </row>
    <row r="12" spans="1:15" x14ac:dyDescent="0.25">
      <c r="A12" s="5" t="s">
        <v>28</v>
      </c>
      <c r="B12" s="5"/>
      <c r="C12" s="6">
        <v>1</v>
      </c>
      <c r="D12" s="7">
        <v>18.329999999999998</v>
      </c>
      <c r="E12" s="22">
        <v>9</v>
      </c>
      <c r="F12" s="22"/>
      <c r="G12" s="26"/>
      <c r="H12" s="50">
        <f>C12*D12*E12</f>
        <v>164.96999999999997</v>
      </c>
      <c r="I12" s="8"/>
      <c r="J12" s="9">
        <f>I12-H12</f>
        <v>-164.96999999999997</v>
      </c>
      <c r="K12" s="81"/>
      <c r="L12" s="1"/>
      <c r="M12" s="1"/>
      <c r="N12" s="1"/>
      <c r="O12" s="1"/>
    </row>
    <row r="13" spans="1:15" x14ac:dyDescent="0.25">
      <c r="A13" s="5" t="s">
        <v>6</v>
      </c>
      <c r="B13" s="5"/>
      <c r="C13" s="6">
        <v>1</v>
      </c>
      <c r="D13" s="7">
        <v>12.17</v>
      </c>
      <c r="E13" s="22">
        <v>9</v>
      </c>
      <c r="F13" s="22"/>
      <c r="G13" s="26"/>
      <c r="H13" s="50">
        <f>C13*D13*E13</f>
        <v>109.53</v>
      </c>
      <c r="I13" s="8"/>
      <c r="J13" s="9">
        <f>I13-H13</f>
        <v>-109.53</v>
      </c>
      <c r="K13" s="81"/>
      <c r="L13" s="1"/>
      <c r="M13" s="1"/>
      <c r="N13" s="1"/>
      <c r="O13" s="1"/>
    </row>
    <row r="14" spans="1:15" x14ac:dyDescent="0.25">
      <c r="A14" s="5" t="s">
        <v>5</v>
      </c>
      <c r="B14" s="5"/>
      <c r="C14" s="6">
        <v>2</v>
      </c>
      <c r="D14" s="7">
        <v>15</v>
      </c>
      <c r="E14" s="22">
        <v>9</v>
      </c>
      <c r="F14" s="22"/>
      <c r="G14" s="26"/>
      <c r="H14" s="50">
        <f>C14*D14*E14</f>
        <v>270</v>
      </c>
      <c r="I14" s="8"/>
      <c r="J14" s="9"/>
      <c r="K14" s="81"/>
      <c r="L14" s="1"/>
      <c r="M14" s="1"/>
      <c r="N14" s="1"/>
      <c r="O14" s="1"/>
    </row>
    <row r="15" spans="1:15" ht="15" customHeight="1" x14ac:dyDescent="0.25">
      <c r="A15" s="15" t="s">
        <v>29</v>
      </c>
      <c r="B15" s="5"/>
      <c r="C15" s="6">
        <v>1</v>
      </c>
      <c r="D15" s="7">
        <v>2.29</v>
      </c>
      <c r="E15" s="22">
        <v>9</v>
      </c>
      <c r="F15" s="22">
        <v>5</v>
      </c>
      <c r="G15" s="26"/>
      <c r="H15" s="50">
        <f>C15*D15*E15*F15</f>
        <v>103.05</v>
      </c>
      <c r="I15" s="8"/>
      <c r="J15" s="9">
        <f>I15-H15</f>
        <v>-103.05</v>
      </c>
      <c r="K15" s="81"/>
      <c r="L15" s="1"/>
      <c r="M15" s="1"/>
      <c r="N15" s="1"/>
      <c r="O15" s="1"/>
    </row>
    <row r="16" spans="1:15" x14ac:dyDescent="0.25">
      <c r="A16" s="15" t="s">
        <v>30</v>
      </c>
      <c r="B16" s="5"/>
      <c r="C16" s="6">
        <v>1</v>
      </c>
      <c r="D16" s="7">
        <v>1.52125</v>
      </c>
      <c r="E16" s="22">
        <v>9</v>
      </c>
      <c r="F16" s="22">
        <v>4</v>
      </c>
      <c r="G16" s="26"/>
      <c r="H16" s="50">
        <f>C16*D16*E16*F16</f>
        <v>54.765000000000001</v>
      </c>
      <c r="I16" s="8"/>
      <c r="J16" s="9">
        <f>I16-H16</f>
        <v>-54.765000000000001</v>
      </c>
      <c r="K16" s="81"/>
      <c r="L16" s="1"/>
      <c r="M16" s="1"/>
      <c r="N16" s="1"/>
      <c r="O16" s="1"/>
    </row>
    <row r="17" spans="1:15" x14ac:dyDescent="0.25">
      <c r="A17" s="15" t="s">
        <v>31</v>
      </c>
      <c r="B17" s="5"/>
      <c r="C17" s="6">
        <v>2</v>
      </c>
      <c r="D17" s="7">
        <v>1.88</v>
      </c>
      <c r="E17" s="22">
        <v>9</v>
      </c>
      <c r="F17" s="22">
        <v>4</v>
      </c>
      <c r="G17" s="26"/>
      <c r="H17" s="50">
        <f>C17*D17*E17*F17</f>
        <v>135.35999999999999</v>
      </c>
      <c r="I17" s="8"/>
      <c r="J17" s="9"/>
      <c r="K17" s="81"/>
      <c r="L17" s="1"/>
      <c r="M17" s="1"/>
      <c r="N17" s="1"/>
      <c r="O17" s="1"/>
    </row>
    <row r="18" spans="1:15" x14ac:dyDescent="0.25">
      <c r="A18" s="5" t="s">
        <v>7</v>
      </c>
      <c r="B18" s="5"/>
      <c r="C18" s="6">
        <v>4</v>
      </c>
      <c r="D18" s="7">
        <v>5</v>
      </c>
      <c r="E18" s="22">
        <v>9</v>
      </c>
      <c r="F18" s="22"/>
      <c r="G18" s="26"/>
      <c r="H18" s="50">
        <f t="shared" ref="H18:H30" si="0">C18*D18*E18</f>
        <v>180</v>
      </c>
      <c r="I18" s="8"/>
      <c r="J18" s="9">
        <f t="shared" ref="J18:J30" si="1">I18-H18</f>
        <v>-180</v>
      </c>
      <c r="K18" s="81"/>
      <c r="L18" s="1"/>
      <c r="M18" s="1"/>
      <c r="N18" s="1"/>
      <c r="O18" s="1"/>
    </row>
    <row r="19" spans="1:15" x14ac:dyDescent="0.25">
      <c r="A19" s="4" t="s">
        <v>50</v>
      </c>
      <c r="B19" s="4"/>
      <c r="C19" s="4"/>
      <c r="D19" s="4"/>
      <c r="E19" s="20"/>
      <c r="F19" s="20"/>
      <c r="G19" s="20"/>
      <c r="H19" s="52"/>
      <c r="I19" s="8"/>
      <c r="J19" s="9"/>
      <c r="K19" s="81"/>
      <c r="L19" s="1"/>
      <c r="M19" s="1"/>
      <c r="N19" s="1"/>
      <c r="O19" s="1"/>
    </row>
    <row r="20" spans="1:15" x14ac:dyDescent="0.25">
      <c r="A20" s="5" t="s">
        <v>28</v>
      </c>
      <c r="B20" s="5"/>
      <c r="C20" s="6"/>
      <c r="D20" s="7">
        <v>18.329999999999998</v>
      </c>
      <c r="E20" s="22"/>
      <c r="F20" s="22"/>
      <c r="G20" s="26"/>
      <c r="H20" s="50">
        <f>C20*D20*E20</f>
        <v>0</v>
      </c>
      <c r="I20" s="8"/>
      <c r="J20" s="9"/>
      <c r="K20" s="81"/>
      <c r="L20" s="1"/>
      <c r="M20" s="1"/>
      <c r="N20" s="1"/>
      <c r="O20" s="1"/>
    </row>
    <row r="21" spans="1:15" x14ac:dyDescent="0.25">
      <c r="A21" s="5" t="s">
        <v>6</v>
      </c>
      <c r="B21" s="5"/>
      <c r="C21" s="6">
        <v>1</v>
      </c>
      <c r="D21" s="7">
        <v>12.17</v>
      </c>
      <c r="E21" s="22">
        <v>3</v>
      </c>
      <c r="F21" s="22"/>
      <c r="G21" s="26"/>
      <c r="H21" s="50">
        <f>C21*D21*E21</f>
        <v>36.51</v>
      </c>
      <c r="I21" s="8"/>
      <c r="J21" s="9"/>
      <c r="K21" s="81"/>
      <c r="L21" s="1"/>
      <c r="M21" s="1"/>
      <c r="N21" s="1"/>
      <c r="O21" s="1"/>
    </row>
    <row r="22" spans="1:15" x14ac:dyDescent="0.25">
      <c r="A22" s="5" t="s">
        <v>5</v>
      </c>
      <c r="B22" s="5"/>
      <c r="C22" s="6">
        <v>2</v>
      </c>
      <c r="D22" s="7">
        <v>15</v>
      </c>
      <c r="E22" s="22">
        <v>3</v>
      </c>
      <c r="F22" s="22"/>
      <c r="G22" s="26"/>
      <c r="H22" s="50">
        <f>C22*D22*E22</f>
        <v>90</v>
      </c>
      <c r="I22" s="8"/>
      <c r="J22" s="9"/>
      <c r="K22" s="81"/>
      <c r="L22" s="1"/>
      <c r="M22" s="1"/>
      <c r="N22" s="1"/>
      <c r="O22" s="1"/>
    </row>
    <row r="23" spans="1:15" x14ac:dyDescent="0.25">
      <c r="A23" s="15" t="s">
        <v>29</v>
      </c>
      <c r="B23" s="5"/>
      <c r="C23" s="6"/>
      <c r="D23" s="7">
        <v>2.29</v>
      </c>
      <c r="E23" s="22"/>
      <c r="F23" s="22"/>
      <c r="G23" s="26"/>
      <c r="H23" s="50">
        <f>C23*D23*E23*F23</f>
        <v>0</v>
      </c>
      <c r="I23" s="8"/>
      <c r="J23" s="9"/>
      <c r="K23" s="81"/>
      <c r="L23" s="1"/>
      <c r="M23" s="1"/>
      <c r="N23" s="1"/>
      <c r="O23" s="1"/>
    </row>
    <row r="24" spans="1:15" x14ac:dyDescent="0.25">
      <c r="A24" s="15" t="s">
        <v>30</v>
      </c>
      <c r="B24" s="5"/>
      <c r="C24" s="6">
        <v>1</v>
      </c>
      <c r="D24" s="7">
        <v>1.52125</v>
      </c>
      <c r="E24" s="22">
        <v>3</v>
      </c>
      <c r="F24" s="22">
        <v>4</v>
      </c>
      <c r="G24" s="26"/>
      <c r="H24" s="50">
        <f>C24*D24*E24*F24</f>
        <v>18.254999999999999</v>
      </c>
      <c r="I24" s="8"/>
      <c r="J24" s="9"/>
      <c r="K24" s="81"/>
      <c r="L24" s="1"/>
      <c r="M24" s="1"/>
      <c r="N24" s="1"/>
      <c r="O24" s="1"/>
    </row>
    <row r="25" spans="1:15" x14ac:dyDescent="0.25">
      <c r="A25" s="15" t="s">
        <v>31</v>
      </c>
      <c r="B25" s="5"/>
      <c r="C25" s="6">
        <v>2</v>
      </c>
      <c r="D25" s="7">
        <v>1.88</v>
      </c>
      <c r="E25" s="22">
        <v>3</v>
      </c>
      <c r="F25" s="22">
        <v>4</v>
      </c>
      <c r="G25" s="26"/>
      <c r="H25" s="50">
        <f>C25*D25*E25*F25</f>
        <v>45.12</v>
      </c>
      <c r="I25" s="8"/>
      <c r="J25" s="9"/>
      <c r="K25" s="81"/>
      <c r="L25" s="1"/>
      <c r="M25" s="1"/>
      <c r="N25" s="1"/>
      <c r="O25" s="1"/>
    </row>
    <row r="26" spans="1:15" x14ac:dyDescent="0.25">
      <c r="A26" s="5" t="s">
        <v>7</v>
      </c>
      <c r="B26" s="5"/>
      <c r="C26" s="6">
        <v>3</v>
      </c>
      <c r="D26" s="7">
        <v>5</v>
      </c>
      <c r="E26" s="22">
        <v>3</v>
      </c>
      <c r="F26" s="22"/>
      <c r="G26" s="26"/>
      <c r="H26" s="50">
        <f t="shared" ref="H26" si="2">C26*D26*E26</f>
        <v>45</v>
      </c>
      <c r="I26" s="8"/>
      <c r="J26" s="9"/>
      <c r="K26" s="81"/>
      <c r="L26" s="1"/>
      <c r="M26" s="1"/>
      <c r="N26" s="1"/>
      <c r="O26" s="1"/>
    </row>
    <row r="27" spans="1:15" x14ac:dyDescent="0.25">
      <c r="A27" s="5"/>
      <c r="B27" s="5"/>
      <c r="C27" s="6"/>
      <c r="D27" s="7"/>
      <c r="E27" s="22"/>
      <c r="F27" s="22"/>
      <c r="G27" s="26"/>
      <c r="H27" s="50">
        <f t="shared" si="0"/>
        <v>0</v>
      </c>
      <c r="I27" s="8"/>
      <c r="J27" s="9">
        <f t="shared" si="1"/>
        <v>0</v>
      </c>
      <c r="K27" s="81"/>
      <c r="L27" s="1"/>
      <c r="M27" s="1"/>
      <c r="N27" s="1"/>
      <c r="O27" s="1"/>
    </row>
    <row r="28" spans="1:15" x14ac:dyDescent="0.25">
      <c r="A28" s="5"/>
      <c r="B28" s="5"/>
      <c r="C28" s="6"/>
      <c r="D28" s="7"/>
      <c r="E28" s="22"/>
      <c r="F28" s="22"/>
      <c r="G28" s="26"/>
      <c r="H28" s="50">
        <f t="shared" si="0"/>
        <v>0</v>
      </c>
      <c r="I28" s="8"/>
      <c r="J28" s="9">
        <f t="shared" si="1"/>
        <v>0</v>
      </c>
      <c r="K28" s="81"/>
      <c r="L28" s="1"/>
      <c r="M28" s="1"/>
      <c r="N28" s="1"/>
      <c r="O28" s="1"/>
    </row>
    <row r="29" spans="1:15" x14ac:dyDescent="0.25">
      <c r="A29" s="5"/>
      <c r="B29" s="5"/>
      <c r="C29" s="6"/>
      <c r="D29" s="7"/>
      <c r="E29" s="22"/>
      <c r="F29" s="22"/>
      <c r="G29" s="26"/>
      <c r="H29" s="50">
        <f t="shared" si="0"/>
        <v>0</v>
      </c>
      <c r="I29" s="8"/>
      <c r="J29" s="9">
        <f t="shared" si="1"/>
        <v>0</v>
      </c>
      <c r="K29" s="81"/>
      <c r="L29" s="1"/>
      <c r="M29" s="1"/>
      <c r="N29" s="1"/>
      <c r="O29" s="1"/>
    </row>
    <row r="30" spans="1:15" x14ac:dyDescent="0.25">
      <c r="A30" s="5"/>
      <c r="B30" s="5"/>
      <c r="C30" s="6"/>
      <c r="D30" s="7"/>
      <c r="E30" s="22"/>
      <c r="F30" s="22"/>
      <c r="G30" s="26"/>
      <c r="H30" s="50">
        <f t="shared" si="0"/>
        <v>0</v>
      </c>
      <c r="I30" s="8"/>
      <c r="J30" s="9">
        <f t="shared" si="1"/>
        <v>0</v>
      </c>
      <c r="K30" s="81"/>
      <c r="L30" s="1"/>
      <c r="M30" s="1"/>
      <c r="N30" s="1"/>
      <c r="O30" s="1"/>
    </row>
    <row r="31" spans="1:15" x14ac:dyDescent="0.25">
      <c r="A31" s="5"/>
      <c r="B31" s="5"/>
      <c r="C31" s="5"/>
      <c r="D31" s="5"/>
      <c r="E31" s="5"/>
      <c r="F31" s="5"/>
      <c r="G31" s="5"/>
      <c r="H31" s="10">
        <f>SUM(H12:H30)</f>
        <v>1252.56</v>
      </c>
      <c r="I31" s="10">
        <f>SUM(I12:I30)</f>
        <v>0</v>
      </c>
      <c r="J31" s="9"/>
      <c r="K31" s="81"/>
      <c r="L31" s="1"/>
      <c r="M31" s="1"/>
      <c r="N31" s="1"/>
      <c r="O31" s="1"/>
    </row>
    <row r="32" spans="1:15" x14ac:dyDescent="0.25">
      <c r="A32" s="4" t="s">
        <v>4</v>
      </c>
      <c r="B32" s="4"/>
      <c r="C32" s="19" t="s">
        <v>9</v>
      </c>
      <c r="D32" s="20" t="s">
        <v>16</v>
      </c>
      <c r="E32" s="20"/>
      <c r="F32" s="4"/>
      <c r="G32" s="4"/>
      <c r="H32" s="11"/>
      <c r="I32" s="11"/>
      <c r="J32" s="9"/>
      <c r="K32" s="81"/>
      <c r="L32" s="1"/>
      <c r="M32" s="1"/>
      <c r="N32" s="1"/>
      <c r="O32" s="1"/>
    </row>
    <row r="33" spans="1:15" ht="42" customHeight="1" x14ac:dyDescent="0.25">
      <c r="A33" s="53" t="s">
        <v>35</v>
      </c>
      <c r="B33" s="54"/>
      <c r="C33" s="55">
        <v>8</v>
      </c>
      <c r="D33" s="56">
        <v>325</v>
      </c>
      <c r="E33" s="6"/>
      <c r="F33" s="7"/>
      <c r="G33" s="7"/>
      <c r="H33" s="50">
        <f>C33*D33</f>
        <v>2600</v>
      </c>
      <c r="I33" s="50"/>
      <c r="J33" s="9">
        <f>I33-H33</f>
        <v>-2600</v>
      </c>
      <c r="K33" s="81"/>
      <c r="L33" s="1"/>
      <c r="M33" s="1"/>
      <c r="N33" s="1"/>
      <c r="O33" s="1"/>
    </row>
    <row r="34" spans="1:15" ht="37.5" customHeight="1" x14ac:dyDescent="0.25">
      <c r="A34" s="57" t="s">
        <v>36</v>
      </c>
      <c r="B34" s="54"/>
      <c r="C34" s="55">
        <v>24</v>
      </c>
      <c r="D34" s="56">
        <v>4</v>
      </c>
      <c r="E34" s="6"/>
      <c r="F34" s="7"/>
      <c r="G34" s="7"/>
      <c r="H34" s="50">
        <f t="shared" ref="H34:H57" si="3">C34*D34</f>
        <v>96</v>
      </c>
      <c r="I34" s="50"/>
      <c r="J34" s="9"/>
      <c r="K34" s="81"/>
      <c r="L34" s="1"/>
      <c r="M34" s="1"/>
      <c r="N34" s="1"/>
      <c r="O34" s="1"/>
    </row>
    <row r="35" spans="1:15" ht="38.25" customHeight="1" x14ac:dyDescent="0.25">
      <c r="A35" s="57" t="s">
        <v>37</v>
      </c>
      <c r="B35" s="54"/>
      <c r="C35" s="55">
        <v>24</v>
      </c>
      <c r="D35" s="56">
        <v>1.2</v>
      </c>
      <c r="E35" s="6"/>
      <c r="F35" s="7"/>
      <c r="G35" s="7"/>
      <c r="H35" s="50">
        <f t="shared" si="3"/>
        <v>28.799999999999997</v>
      </c>
      <c r="I35" s="50"/>
      <c r="J35" s="9"/>
      <c r="K35" s="81"/>
      <c r="L35" s="1"/>
      <c r="M35" s="1"/>
      <c r="N35" s="1"/>
      <c r="O35" s="1"/>
    </row>
    <row r="36" spans="1:15" ht="34.5" customHeight="1" x14ac:dyDescent="0.25">
      <c r="A36" s="64" t="s">
        <v>38</v>
      </c>
      <c r="B36" s="65"/>
      <c r="C36" s="66">
        <v>7</v>
      </c>
      <c r="D36" s="67">
        <v>8.5</v>
      </c>
      <c r="E36" s="6"/>
      <c r="F36" s="7"/>
      <c r="G36" s="7"/>
      <c r="H36" s="50">
        <f t="shared" si="3"/>
        <v>59.5</v>
      </c>
      <c r="I36" s="50"/>
      <c r="J36" s="9"/>
      <c r="K36" s="81"/>
      <c r="L36" s="1"/>
      <c r="M36" s="1"/>
      <c r="N36" s="1"/>
      <c r="O36" s="1"/>
    </row>
    <row r="37" spans="1:15" ht="30" customHeight="1" x14ac:dyDescent="0.25">
      <c r="A37" s="57" t="s">
        <v>39</v>
      </c>
      <c r="B37" s="54"/>
      <c r="C37" s="58">
        <v>4</v>
      </c>
      <c r="D37" s="59">
        <v>1</v>
      </c>
      <c r="E37" s="6"/>
      <c r="F37" s="7"/>
      <c r="G37" s="7"/>
      <c r="H37" s="50">
        <f t="shared" si="3"/>
        <v>4</v>
      </c>
      <c r="I37" s="50"/>
      <c r="J37" s="9">
        <f>I37-H37</f>
        <v>-4</v>
      </c>
      <c r="K37" s="81"/>
      <c r="L37" s="1"/>
      <c r="M37" s="1"/>
      <c r="N37" s="1"/>
      <c r="O37" s="1"/>
    </row>
    <row r="38" spans="1:15" ht="30" customHeight="1" x14ac:dyDescent="0.25">
      <c r="A38" s="57" t="s">
        <v>40</v>
      </c>
      <c r="B38" s="60"/>
      <c r="C38" s="55">
        <v>2</v>
      </c>
      <c r="D38" s="61">
        <v>10.1</v>
      </c>
      <c r="E38" s="7"/>
      <c r="F38" s="7"/>
      <c r="G38" s="7"/>
      <c r="H38" s="50">
        <f t="shared" si="3"/>
        <v>20.2</v>
      </c>
      <c r="I38" s="50"/>
      <c r="J38" s="9">
        <f t="shared" ref="J38:J42" si="4">I38-H38</f>
        <v>-20.2</v>
      </c>
      <c r="K38" s="43"/>
      <c r="L38" s="1"/>
      <c r="M38" s="1"/>
      <c r="N38" s="1"/>
      <c r="O38" s="1"/>
    </row>
    <row r="39" spans="1:15" ht="30" customHeight="1" x14ac:dyDescent="0.25">
      <c r="A39" s="53" t="s">
        <v>41</v>
      </c>
      <c r="B39" s="54"/>
      <c r="C39" s="55">
        <v>3</v>
      </c>
      <c r="D39" s="61">
        <v>5</v>
      </c>
      <c r="E39" s="7"/>
      <c r="F39" s="7"/>
      <c r="G39" s="7"/>
      <c r="H39" s="50">
        <f t="shared" si="3"/>
        <v>15</v>
      </c>
      <c r="I39" s="50"/>
      <c r="J39" s="9">
        <f t="shared" si="4"/>
        <v>-15</v>
      </c>
      <c r="K39" s="43"/>
      <c r="L39" s="1"/>
      <c r="M39" s="1"/>
      <c r="N39" s="1"/>
      <c r="O39" s="1"/>
    </row>
    <row r="40" spans="1:15" ht="30" customHeight="1" x14ac:dyDescent="0.25">
      <c r="A40" s="57" t="s">
        <v>42</v>
      </c>
      <c r="B40" s="54"/>
      <c r="C40" s="55">
        <v>32</v>
      </c>
      <c r="D40" s="61">
        <v>0.65</v>
      </c>
      <c r="E40" s="7"/>
      <c r="F40" s="7"/>
      <c r="G40" s="7"/>
      <c r="H40" s="50">
        <f t="shared" si="3"/>
        <v>20.8</v>
      </c>
      <c r="I40" s="50"/>
      <c r="J40" s="9">
        <f t="shared" si="4"/>
        <v>-20.8</v>
      </c>
      <c r="K40" s="43"/>
      <c r="L40" s="1"/>
      <c r="M40" s="1"/>
      <c r="N40" s="1"/>
      <c r="O40" s="1"/>
    </row>
    <row r="41" spans="1:15" ht="30" customHeight="1" x14ac:dyDescent="0.25">
      <c r="A41" s="57" t="s">
        <v>43</v>
      </c>
      <c r="B41" s="54" t="s">
        <v>44</v>
      </c>
      <c r="C41" s="62">
        <v>1</v>
      </c>
      <c r="D41" s="59">
        <v>17.25</v>
      </c>
      <c r="E41" s="7"/>
      <c r="F41" s="7"/>
      <c r="G41" s="7"/>
      <c r="H41" s="50">
        <f t="shared" si="3"/>
        <v>17.25</v>
      </c>
      <c r="I41" s="50"/>
      <c r="J41" s="9">
        <f t="shared" si="4"/>
        <v>-17.25</v>
      </c>
      <c r="K41" s="43"/>
      <c r="L41" s="1"/>
      <c r="M41" s="1"/>
      <c r="N41" s="1"/>
      <c r="O41" s="1"/>
    </row>
    <row r="42" spans="1:15" ht="30" customHeight="1" x14ac:dyDescent="0.25">
      <c r="A42" s="64" t="s">
        <v>45</v>
      </c>
      <c r="B42" s="65"/>
      <c r="C42" s="68">
        <v>5</v>
      </c>
      <c r="D42" s="69">
        <v>0.25</v>
      </c>
      <c r="E42" s="7"/>
      <c r="F42" s="7"/>
      <c r="G42" s="7"/>
      <c r="H42" s="50">
        <f t="shared" si="3"/>
        <v>1.25</v>
      </c>
      <c r="I42" s="50"/>
      <c r="J42" s="9">
        <f t="shared" si="4"/>
        <v>-1.25</v>
      </c>
      <c r="K42" s="43"/>
      <c r="L42" s="1"/>
      <c r="M42" s="1"/>
      <c r="N42" s="1"/>
      <c r="O42" s="1"/>
    </row>
    <row r="43" spans="1:15" ht="21" customHeight="1" x14ac:dyDescent="0.25">
      <c r="A43" s="57" t="s">
        <v>46</v>
      </c>
      <c r="B43" s="54"/>
      <c r="C43" s="62">
        <v>8</v>
      </c>
      <c r="D43" s="63">
        <v>24.5</v>
      </c>
      <c r="E43" s="7"/>
      <c r="F43" s="7"/>
      <c r="G43" s="7"/>
      <c r="H43" s="50">
        <f t="shared" si="3"/>
        <v>196</v>
      </c>
      <c r="I43" s="50"/>
      <c r="J43" s="9"/>
      <c r="K43" s="43"/>
      <c r="L43" s="1"/>
      <c r="M43" s="1"/>
      <c r="N43" s="1"/>
      <c r="O43" s="1"/>
    </row>
    <row r="44" spans="1:15" ht="27.75" customHeight="1" x14ac:dyDescent="0.25">
      <c r="A44" s="70" t="s">
        <v>47</v>
      </c>
      <c r="B44" s="65"/>
      <c r="C44" s="68">
        <v>1</v>
      </c>
      <c r="D44" s="71">
        <v>19</v>
      </c>
      <c r="E44" s="7"/>
      <c r="F44" s="7"/>
      <c r="G44" s="7"/>
      <c r="H44" s="50">
        <f t="shared" si="3"/>
        <v>19</v>
      </c>
      <c r="I44" s="50"/>
      <c r="J44" s="9"/>
      <c r="K44" s="47"/>
      <c r="L44" s="1"/>
      <c r="M44" s="1"/>
      <c r="N44" s="1"/>
      <c r="O44" s="1"/>
    </row>
    <row r="45" spans="1:15" ht="30.75" customHeight="1" x14ac:dyDescent="0.25">
      <c r="A45" s="72" t="s">
        <v>48</v>
      </c>
      <c r="B45" s="54"/>
      <c r="C45" s="62">
        <v>20</v>
      </c>
      <c r="D45" s="63">
        <v>8</v>
      </c>
      <c r="E45" s="7"/>
      <c r="F45" s="7"/>
      <c r="G45" s="7"/>
      <c r="H45" s="50">
        <f t="shared" si="3"/>
        <v>160</v>
      </c>
      <c r="I45" s="50"/>
      <c r="J45" s="9"/>
      <c r="K45" s="48"/>
      <c r="L45" s="1"/>
      <c r="M45" s="1"/>
      <c r="N45" s="1"/>
      <c r="O45" s="1"/>
    </row>
    <row r="46" spans="1:15" ht="28.5" customHeight="1" x14ac:dyDescent="0.25">
      <c r="A46" s="70" t="s">
        <v>49</v>
      </c>
      <c r="B46" s="65"/>
      <c r="C46" s="68">
        <v>1</v>
      </c>
      <c r="D46" s="71">
        <v>56.5</v>
      </c>
      <c r="E46" s="7"/>
      <c r="F46" s="7"/>
      <c r="G46" s="7"/>
      <c r="H46" s="50">
        <f t="shared" si="3"/>
        <v>56.5</v>
      </c>
      <c r="I46" s="50"/>
      <c r="J46" s="9"/>
      <c r="K46" s="48"/>
      <c r="L46" s="1"/>
      <c r="M46" s="1"/>
      <c r="N46" s="1"/>
      <c r="O46" s="1"/>
    </row>
    <row r="47" spans="1:15" ht="27" customHeight="1" x14ac:dyDescent="0.25">
      <c r="A47" s="41"/>
      <c r="B47" s="5"/>
      <c r="C47" s="22"/>
      <c r="D47" s="26"/>
      <c r="E47" s="7"/>
      <c r="F47" s="7"/>
      <c r="G47" s="7"/>
      <c r="H47" s="50">
        <f t="shared" si="3"/>
        <v>0</v>
      </c>
      <c r="I47" s="50"/>
      <c r="J47" s="9"/>
      <c r="K47" s="48"/>
      <c r="L47" s="1"/>
      <c r="M47" s="1"/>
      <c r="N47" s="1"/>
      <c r="O47" s="1"/>
    </row>
    <row r="48" spans="1:15" ht="52.5" customHeight="1" x14ac:dyDescent="0.25">
      <c r="A48" s="42"/>
      <c r="B48" s="5"/>
      <c r="C48" s="22"/>
      <c r="D48" s="26"/>
      <c r="E48" s="7"/>
      <c r="F48" s="7"/>
      <c r="G48" s="7"/>
      <c r="H48" s="50">
        <f t="shared" si="3"/>
        <v>0</v>
      </c>
      <c r="I48" s="50"/>
      <c r="J48" s="9"/>
      <c r="K48" s="47"/>
      <c r="L48" s="1"/>
      <c r="M48" s="1"/>
      <c r="N48" s="1"/>
      <c r="O48" s="1"/>
    </row>
    <row r="49" spans="1:15" x14ac:dyDescent="0.25">
      <c r="A49" s="41"/>
      <c r="B49" s="5"/>
      <c r="C49" s="22"/>
      <c r="D49" s="26"/>
      <c r="E49" s="7"/>
      <c r="F49" s="7"/>
      <c r="G49" s="7"/>
      <c r="H49" s="50">
        <f t="shared" si="3"/>
        <v>0</v>
      </c>
      <c r="I49" s="50"/>
      <c r="J49" s="9"/>
      <c r="K49" s="48"/>
      <c r="L49" s="1"/>
      <c r="M49" s="1"/>
      <c r="N49" s="1"/>
      <c r="O49" s="1"/>
    </row>
    <row r="50" spans="1:15" x14ac:dyDescent="0.25">
      <c r="A50" s="41"/>
      <c r="B50" s="5"/>
      <c r="C50" s="22"/>
      <c r="D50" s="26"/>
      <c r="E50" s="7"/>
      <c r="F50" s="7"/>
      <c r="G50" s="7"/>
      <c r="H50" s="50">
        <f t="shared" si="3"/>
        <v>0</v>
      </c>
      <c r="I50" s="50"/>
      <c r="J50" s="9"/>
      <c r="K50" s="48"/>
      <c r="L50" s="1"/>
      <c r="M50" s="1"/>
      <c r="N50" s="1"/>
      <c r="O50" s="1"/>
    </row>
    <row r="51" spans="1:15" x14ac:dyDescent="0.25">
      <c r="A51" s="41"/>
      <c r="B51" s="5"/>
      <c r="C51" s="22"/>
      <c r="D51" s="26"/>
      <c r="E51" s="7"/>
      <c r="F51" s="7"/>
      <c r="G51" s="7"/>
      <c r="H51" s="50">
        <f t="shared" si="3"/>
        <v>0</v>
      </c>
      <c r="I51" s="50"/>
      <c r="J51" s="9"/>
      <c r="K51" s="48"/>
      <c r="L51" s="1"/>
      <c r="M51" s="1"/>
      <c r="N51" s="1"/>
      <c r="O51" s="1"/>
    </row>
    <row r="52" spans="1:15" x14ac:dyDescent="0.25">
      <c r="A52" s="41"/>
      <c r="B52" s="5"/>
      <c r="C52" s="22"/>
      <c r="D52" s="26"/>
      <c r="E52" s="7"/>
      <c r="F52" s="7"/>
      <c r="G52" s="7"/>
      <c r="H52" s="50">
        <f t="shared" si="3"/>
        <v>0</v>
      </c>
      <c r="I52" s="50"/>
      <c r="J52" s="9"/>
      <c r="K52" s="48"/>
      <c r="L52" s="1"/>
      <c r="M52" s="1"/>
      <c r="N52" s="1"/>
      <c r="O52" s="1"/>
    </row>
    <row r="53" spans="1:15" x14ac:dyDescent="0.25">
      <c r="A53" s="41"/>
      <c r="B53" s="5"/>
      <c r="C53" s="22"/>
      <c r="D53" s="26"/>
      <c r="E53" s="7"/>
      <c r="F53" s="7"/>
      <c r="G53" s="7"/>
      <c r="H53" s="50">
        <f t="shared" si="3"/>
        <v>0</v>
      </c>
      <c r="I53" s="50"/>
      <c r="J53" s="9"/>
      <c r="K53" s="48"/>
      <c r="L53" s="1"/>
      <c r="M53" s="1"/>
      <c r="N53" s="1"/>
      <c r="O53" s="1"/>
    </row>
    <row r="54" spans="1:15" x14ac:dyDescent="0.25">
      <c r="A54" s="41"/>
      <c r="B54" s="5"/>
      <c r="C54" s="22"/>
      <c r="D54" s="26"/>
      <c r="E54" s="7"/>
      <c r="F54" s="7"/>
      <c r="G54" s="7"/>
      <c r="H54" s="50">
        <f t="shared" si="3"/>
        <v>0</v>
      </c>
      <c r="I54" s="50"/>
      <c r="J54" s="9"/>
      <c r="K54" s="48"/>
      <c r="L54" s="1"/>
      <c r="M54" s="1"/>
      <c r="N54" s="1"/>
      <c r="O54" s="1"/>
    </row>
    <row r="55" spans="1:15" x14ac:dyDescent="0.25">
      <c r="A55" s="41"/>
      <c r="B55" s="5"/>
      <c r="C55" s="22"/>
      <c r="D55" s="26"/>
      <c r="E55" s="7"/>
      <c r="F55" s="7"/>
      <c r="G55" s="7"/>
      <c r="H55" s="50">
        <f t="shared" si="3"/>
        <v>0</v>
      </c>
      <c r="I55" s="50"/>
      <c r="J55" s="9"/>
      <c r="K55" s="48"/>
      <c r="L55" s="1"/>
      <c r="M55" s="1"/>
      <c r="N55" s="1"/>
      <c r="O55" s="1"/>
    </row>
    <row r="56" spans="1:15" x14ac:dyDescent="0.25">
      <c r="A56" s="41"/>
      <c r="B56" s="5"/>
      <c r="C56" s="22"/>
      <c r="D56" s="26"/>
      <c r="E56" s="7"/>
      <c r="F56" s="7"/>
      <c r="G56" s="7"/>
      <c r="H56" s="50">
        <f t="shared" si="3"/>
        <v>0</v>
      </c>
      <c r="I56" s="50"/>
      <c r="J56" s="9"/>
      <c r="K56" s="43"/>
      <c r="L56" s="1"/>
      <c r="M56" s="1"/>
      <c r="N56" s="1"/>
      <c r="O56" s="1"/>
    </row>
    <row r="57" spans="1:15" x14ac:dyDescent="0.25">
      <c r="A57" s="5"/>
      <c r="B57" s="5"/>
      <c r="C57" s="22"/>
      <c r="D57" s="26"/>
      <c r="E57" s="7"/>
      <c r="F57" s="7"/>
      <c r="G57" s="7"/>
      <c r="H57" s="50">
        <f t="shared" si="3"/>
        <v>0</v>
      </c>
      <c r="I57" s="50"/>
      <c r="J57" s="9"/>
      <c r="K57" s="43"/>
      <c r="L57" s="1"/>
      <c r="M57" s="1"/>
      <c r="N57" s="1"/>
      <c r="O57" s="1"/>
    </row>
    <row r="58" spans="1:15" x14ac:dyDescent="0.25">
      <c r="A58" s="5"/>
      <c r="B58" s="5"/>
      <c r="C58" s="5"/>
      <c r="D58" s="5"/>
      <c r="E58" s="5"/>
      <c r="F58" s="5"/>
      <c r="G58" s="5"/>
      <c r="H58" s="51">
        <f>SUM(H33:H57)</f>
        <v>3294.3</v>
      </c>
      <c r="I58" s="51">
        <f>SUM(I33:I57)</f>
        <v>0</v>
      </c>
      <c r="J58" s="5"/>
      <c r="K58" s="43"/>
      <c r="L58" s="1"/>
      <c r="M58" s="1"/>
      <c r="N58" s="1"/>
      <c r="O58" s="1"/>
    </row>
    <row r="59" spans="1:15" x14ac:dyDescent="0.25">
      <c r="A59" s="5"/>
      <c r="B59" s="5"/>
      <c r="C59" s="5"/>
      <c r="D59" s="5"/>
      <c r="E59" s="5"/>
      <c r="F59" s="5"/>
      <c r="G59" s="5"/>
      <c r="H59" s="9"/>
      <c r="I59" s="9"/>
      <c r="J59" s="5"/>
      <c r="K59" s="43"/>
      <c r="L59" s="1"/>
      <c r="M59" s="1"/>
      <c r="N59" s="1"/>
      <c r="O59" s="1"/>
    </row>
    <row r="60" spans="1:15" ht="31.5" x14ac:dyDescent="0.25">
      <c r="A60" s="4" t="s">
        <v>13</v>
      </c>
      <c r="B60" s="4"/>
      <c r="C60" s="19" t="s">
        <v>14</v>
      </c>
      <c r="D60" s="20" t="s">
        <v>12</v>
      </c>
      <c r="E60" s="20" t="s">
        <v>15</v>
      </c>
      <c r="F60" s="20" t="s">
        <v>8</v>
      </c>
      <c r="G60" s="5"/>
      <c r="H60" s="9"/>
      <c r="I60" s="9"/>
      <c r="J60" s="5"/>
      <c r="K60" s="43"/>
      <c r="L60" s="1"/>
      <c r="M60" s="1"/>
      <c r="N60" s="1"/>
      <c r="O60" s="1"/>
    </row>
    <row r="61" spans="1:15" x14ac:dyDescent="0.25">
      <c r="A61" s="5"/>
      <c r="B61" s="5"/>
      <c r="C61" s="22">
        <v>320</v>
      </c>
      <c r="D61" s="7">
        <v>3.9</v>
      </c>
      <c r="E61" s="7">
        <v>0.04</v>
      </c>
      <c r="F61" s="22">
        <v>11</v>
      </c>
      <c r="G61" s="7"/>
      <c r="H61" s="8">
        <f>C61*D61*E61*F61</f>
        <v>549.12</v>
      </c>
      <c r="I61" s="8"/>
      <c r="J61" s="9">
        <f>I61-H61</f>
        <v>-549.12</v>
      </c>
      <c r="K61" s="43"/>
      <c r="L61" s="1"/>
      <c r="M61" s="1"/>
      <c r="N61" s="1"/>
      <c r="O61" s="1"/>
    </row>
    <row r="62" spans="1:15" x14ac:dyDescent="0.25">
      <c r="A62" s="5" t="s">
        <v>19</v>
      </c>
      <c r="B62" s="5"/>
      <c r="C62" s="22">
        <v>1</v>
      </c>
      <c r="D62" s="7">
        <v>15</v>
      </c>
      <c r="E62" s="7">
        <v>1</v>
      </c>
      <c r="F62" s="22">
        <v>1</v>
      </c>
      <c r="G62" s="7"/>
      <c r="H62" s="8">
        <f>C62*D62*E62*F62</f>
        <v>15</v>
      </c>
      <c r="I62" s="8"/>
      <c r="J62" s="9">
        <f>I62-H62</f>
        <v>-15</v>
      </c>
      <c r="K62" s="43"/>
      <c r="L62" s="1"/>
      <c r="M62" s="1"/>
      <c r="N62" s="1"/>
      <c r="O62" s="1"/>
    </row>
    <row r="63" spans="1:15" x14ac:dyDescent="0.25">
      <c r="A63" s="5"/>
      <c r="B63" s="5"/>
      <c r="C63" s="22"/>
      <c r="D63" s="7"/>
      <c r="E63" s="7"/>
      <c r="F63" s="22"/>
      <c r="G63" s="7"/>
      <c r="H63" s="8">
        <f t="shared" ref="H63:H65" si="5">C63*D63*E63*F63</f>
        <v>0</v>
      </c>
      <c r="I63" s="8"/>
      <c r="J63" s="9">
        <f t="shared" ref="J63:J65" si="6">I63-H63</f>
        <v>0</v>
      </c>
      <c r="K63" s="43"/>
      <c r="L63" s="1"/>
      <c r="M63" s="1"/>
      <c r="N63" s="1"/>
      <c r="O63" s="1"/>
    </row>
    <row r="64" spans="1:15" x14ac:dyDescent="0.25">
      <c r="A64" s="5"/>
      <c r="B64" s="5"/>
      <c r="C64" s="22"/>
      <c r="D64" s="7"/>
      <c r="E64" s="7"/>
      <c r="F64" s="22"/>
      <c r="G64" s="7"/>
      <c r="H64" s="8">
        <f t="shared" si="5"/>
        <v>0</v>
      </c>
      <c r="I64" s="8"/>
      <c r="J64" s="9">
        <f t="shared" si="6"/>
        <v>0</v>
      </c>
      <c r="K64" s="43"/>
      <c r="L64" s="1"/>
      <c r="M64" s="1"/>
      <c r="N64" s="1"/>
      <c r="O64" s="1"/>
    </row>
    <row r="65" spans="1:15" x14ac:dyDescent="0.25">
      <c r="A65" s="5"/>
      <c r="B65" s="5"/>
      <c r="C65" s="22"/>
      <c r="D65" s="7"/>
      <c r="E65" s="7"/>
      <c r="F65" s="22"/>
      <c r="G65" s="7"/>
      <c r="H65" s="8">
        <f t="shared" si="5"/>
        <v>0</v>
      </c>
      <c r="I65" s="8"/>
      <c r="J65" s="9">
        <f t="shared" si="6"/>
        <v>0</v>
      </c>
      <c r="K65" s="43"/>
      <c r="L65" s="1"/>
      <c r="M65" s="1"/>
      <c r="N65" s="1"/>
      <c r="O65" s="1"/>
    </row>
    <row r="66" spans="1:15" x14ac:dyDescent="0.25">
      <c r="A66" s="5"/>
      <c r="B66" s="5"/>
      <c r="C66" s="5"/>
      <c r="D66" s="5"/>
      <c r="E66" s="5"/>
      <c r="F66" s="5"/>
      <c r="G66" s="5"/>
      <c r="H66" s="12">
        <f>SUM(H61:H65)</f>
        <v>564.12</v>
      </c>
      <c r="I66" s="12">
        <f>SUM(I61:I65)</f>
        <v>0</v>
      </c>
      <c r="J66" s="5"/>
      <c r="K66" s="43"/>
      <c r="L66" s="1"/>
      <c r="M66" s="1"/>
      <c r="N66" s="1"/>
      <c r="O66" s="1"/>
    </row>
    <row r="67" spans="1:15" x14ac:dyDescent="0.25">
      <c r="A67" s="5"/>
      <c r="B67" s="5"/>
      <c r="C67" s="5"/>
      <c r="D67" s="5"/>
      <c r="E67" s="5"/>
      <c r="F67" s="5"/>
      <c r="G67" s="5"/>
      <c r="H67" s="9"/>
      <c r="I67" s="9"/>
      <c r="J67" s="5"/>
      <c r="K67" s="43"/>
      <c r="L67" s="1"/>
      <c r="M67" s="1"/>
      <c r="N67" s="1"/>
      <c r="O67" s="1"/>
    </row>
    <row r="68" spans="1:15" x14ac:dyDescent="0.25">
      <c r="A68" s="5"/>
      <c r="B68" s="5"/>
      <c r="C68" s="5"/>
      <c r="D68" s="5"/>
      <c r="E68" s="5"/>
      <c r="F68" s="5"/>
      <c r="G68" s="5"/>
      <c r="H68" s="9"/>
      <c r="I68" s="9"/>
      <c r="J68" s="5"/>
      <c r="K68" s="43"/>
      <c r="L68" s="1"/>
      <c r="M68" s="1"/>
      <c r="N68" s="1"/>
      <c r="O68" s="1"/>
    </row>
    <row r="69" spans="1:15" ht="18.75" x14ac:dyDescent="0.3">
      <c r="A69" s="13" t="s">
        <v>1</v>
      </c>
      <c r="B69" s="13"/>
      <c r="C69" s="13"/>
      <c r="D69" s="13"/>
      <c r="E69" s="13"/>
      <c r="F69" s="13"/>
      <c r="G69" s="13"/>
      <c r="H69" s="14">
        <f>SUM(H66,H58,H31)</f>
        <v>5110.9799999999996</v>
      </c>
      <c r="I69" s="14">
        <f>SUM(I66,I58,I31)</f>
        <v>0</v>
      </c>
      <c r="J69" s="13"/>
      <c r="K69" s="1"/>
      <c r="L69" s="1"/>
      <c r="M69" s="1"/>
      <c r="N69" s="1"/>
    </row>
    <row r="70" spans="1:15" x14ac:dyDescent="0.25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1"/>
      <c r="M70" s="1"/>
      <c r="N70" s="1"/>
    </row>
    <row r="71" spans="1:15" ht="23.1" customHeight="1" x14ac:dyDescent="0.2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1"/>
      <c r="M71" s="1"/>
      <c r="N71" s="1"/>
    </row>
    <row r="72" spans="1:15" ht="23.1" customHeight="1" x14ac:dyDescent="0.2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1"/>
      <c r="M72" s="1"/>
      <c r="N72" s="1"/>
    </row>
    <row r="73" spans="1:15" ht="23.1" customHeight="1" x14ac:dyDescent="0.25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1"/>
      <c r="M73" s="1"/>
      <c r="N73" s="1"/>
    </row>
    <row r="75" spans="1:15" x14ac:dyDescent="0.25">
      <c r="B75" s="24"/>
    </row>
  </sheetData>
  <mergeCells count="6">
    <mergeCell ref="A70:K73"/>
    <mergeCell ref="A1:J1"/>
    <mergeCell ref="G4:I4"/>
    <mergeCell ref="J4:K4"/>
    <mergeCell ref="C9:G9"/>
    <mergeCell ref="K11:K37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D58C-28E1-4E26-8B30-8485D71927C8}">
  <dimension ref="A1:O75"/>
  <sheetViews>
    <sheetView tabSelected="1" zoomScale="89" zoomScaleNormal="89" workbookViewId="0">
      <selection activeCell="B2" sqref="B2"/>
    </sheetView>
  </sheetViews>
  <sheetFormatPr baseColWidth="10" defaultColWidth="11.25" defaultRowHeight="15.75" x14ac:dyDescent="0.25"/>
  <cols>
    <col min="1" max="1" width="56" customWidth="1"/>
    <col min="2" max="2" width="37.125" customWidth="1"/>
    <col min="3" max="4" width="12.625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74" t="s">
        <v>51</v>
      </c>
      <c r="B1" s="74"/>
      <c r="C1" s="74"/>
      <c r="D1" s="74"/>
      <c r="E1" s="74"/>
      <c r="F1" s="74"/>
      <c r="G1" s="74"/>
      <c r="H1" s="74"/>
      <c r="I1" s="74"/>
      <c r="J1" s="74"/>
      <c r="K1" s="5"/>
      <c r="L1" s="1"/>
    </row>
    <row r="2" spans="1:15" x14ac:dyDescent="0.25">
      <c r="A2" s="25"/>
      <c r="B2" s="44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7" t="s">
        <v>20</v>
      </c>
      <c r="B3" s="46"/>
      <c r="C3" s="45"/>
      <c r="D3" s="28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29">
        <f>H6/A6</f>
        <v>178.07709349593495</v>
      </c>
      <c r="C4" s="30"/>
      <c r="D4" s="28"/>
      <c r="E4" s="1"/>
      <c r="F4" s="1"/>
      <c r="G4" s="75" t="s">
        <v>22</v>
      </c>
      <c r="H4" s="76"/>
      <c r="I4" s="77"/>
      <c r="J4" s="75" t="s">
        <v>23</v>
      </c>
      <c r="K4" s="77"/>
      <c r="L4" s="1"/>
      <c r="M4" s="1"/>
      <c r="N4" s="1"/>
      <c r="O4" s="1"/>
    </row>
    <row r="5" spans="1:15" ht="37.5" x14ac:dyDescent="0.25">
      <c r="A5" s="27" t="s">
        <v>34</v>
      </c>
      <c r="B5" s="2"/>
      <c r="C5" s="2"/>
      <c r="D5" s="28"/>
      <c r="E5" s="1"/>
      <c r="F5" s="1"/>
      <c r="G5" s="31" t="s">
        <v>24</v>
      </c>
      <c r="H5" s="32" t="s">
        <v>18</v>
      </c>
      <c r="I5" s="33" t="s">
        <v>25</v>
      </c>
      <c r="J5" s="34" t="s">
        <v>26</v>
      </c>
      <c r="K5" s="35" t="s">
        <v>27</v>
      </c>
      <c r="L5" s="1"/>
      <c r="M5" s="1"/>
      <c r="N5" s="1"/>
      <c r="O5" s="1"/>
    </row>
    <row r="6" spans="1:15" ht="16.5" thickBot="1" x14ac:dyDescent="0.3">
      <c r="A6" s="36">
        <v>12.3</v>
      </c>
      <c r="C6" s="37"/>
      <c r="D6" s="2"/>
      <c r="E6" s="2"/>
      <c r="F6" s="2"/>
      <c r="G6" s="38">
        <f>H69</f>
        <v>1510.585</v>
      </c>
      <c r="H6" s="39">
        <f>G6*1.45</f>
        <v>2190.34825</v>
      </c>
      <c r="I6" s="40">
        <f>H6-G6</f>
        <v>679.76324999999997</v>
      </c>
      <c r="J6" s="38">
        <f>ABS(I69)</f>
        <v>0</v>
      </c>
      <c r="K6" s="40">
        <f>H6-ABS(J6)</f>
        <v>2190.34825</v>
      </c>
      <c r="L6" s="1"/>
      <c r="M6" s="1"/>
      <c r="N6" s="1"/>
      <c r="O6" s="1"/>
    </row>
    <row r="7" spans="1:15" x14ac:dyDescent="0.25">
      <c r="A7" s="1"/>
      <c r="B7" s="4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78" t="s">
        <v>17</v>
      </c>
      <c r="D9" s="79"/>
      <c r="E9" s="79"/>
      <c r="F9" s="79"/>
      <c r="G9" s="80"/>
      <c r="H9" s="21" t="s">
        <v>2</v>
      </c>
      <c r="I9" s="21" t="s">
        <v>0</v>
      </c>
      <c r="J9" s="21" t="s">
        <v>3</v>
      </c>
      <c r="K9" s="1"/>
      <c r="L9" s="1"/>
      <c r="M9" s="1"/>
      <c r="N9" s="1"/>
      <c r="O9" s="1"/>
    </row>
    <row r="10" spans="1:15" ht="37.5" x14ac:dyDescent="0.25">
      <c r="A10" s="23" t="s">
        <v>21</v>
      </c>
      <c r="B10" s="16"/>
      <c r="C10" s="18" t="s">
        <v>10</v>
      </c>
      <c r="D10" s="18" t="s">
        <v>12</v>
      </c>
      <c r="E10" s="17" t="s">
        <v>8</v>
      </c>
      <c r="F10" s="17" t="s">
        <v>11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32</v>
      </c>
      <c r="B11" s="4"/>
      <c r="C11" s="4"/>
      <c r="D11" s="4"/>
      <c r="E11" s="4"/>
      <c r="F11" s="4"/>
      <c r="G11" s="4"/>
      <c r="H11" s="5"/>
      <c r="I11" s="5"/>
      <c r="J11" s="5"/>
      <c r="K11" s="81"/>
      <c r="L11" s="1"/>
      <c r="M11" s="1"/>
      <c r="N11" s="1"/>
      <c r="O11" s="1"/>
    </row>
    <row r="12" spans="1:15" x14ac:dyDescent="0.25">
      <c r="A12" s="5" t="s">
        <v>28</v>
      </c>
      <c r="B12" s="5"/>
      <c r="C12" s="6">
        <v>1</v>
      </c>
      <c r="D12" s="7">
        <v>18.329999999999998</v>
      </c>
      <c r="E12" s="22">
        <v>2</v>
      </c>
      <c r="F12" s="22"/>
      <c r="G12" s="26"/>
      <c r="H12" s="50">
        <f>C12*D12*E12</f>
        <v>36.659999999999997</v>
      </c>
      <c r="I12" s="8"/>
      <c r="J12" s="9">
        <f>I12-H12</f>
        <v>-36.659999999999997</v>
      </c>
      <c r="K12" s="81"/>
      <c r="L12" s="1"/>
      <c r="M12" s="1"/>
      <c r="N12" s="1"/>
      <c r="O12" s="1"/>
    </row>
    <row r="13" spans="1:15" x14ac:dyDescent="0.25">
      <c r="A13" s="5" t="s">
        <v>6</v>
      </c>
      <c r="B13" s="5"/>
      <c r="C13" s="6">
        <v>1</v>
      </c>
      <c r="D13" s="7">
        <v>12.17</v>
      </c>
      <c r="E13" s="22">
        <v>2</v>
      </c>
      <c r="F13" s="22"/>
      <c r="G13" s="26"/>
      <c r="H13" s="50">
        <f>C13*D13*E13</f>
        <v>24.34</v>
      </c>
      <c r="I13" s="8"/>
      <c r="J13" s="9">
        <f>I13-H13</f>
        <v>-24.34</v>
      </c>
      <c r="K13" s="81"/>
      <c r="L13" s="1"/>
      <c r="M13" s="1"/>
      <c r="N13" s="1"/>
      <c r="O13" s="1"/>
    </row>
    <row r="14" spans="1:15" x14ac:dyDescent="0.25">
      <c r="A14" s="5" t="s">
        <v>5</v>
      </c>
      <c r="B14" s="5"/>
      <c r="C14" s="6">
        <v>2</v>
      </c>
      <c r="D14" s="7">
        <v>15</v>
      </c>
      <c r="E14" s="22">
        <v>2</v>
      </c>
      <c r="F14" s="22"/>
      <c r="G14" s="26"/>
      <c r="H14" s="50">
        <f>C14*D14*E14</f>
        <v>60</v>
      </c>
      <c r="I14" s="8"/>
      <c r="J14" s="9"/>
      <c r="K14" s="81"/>
      <c r="L14" s="1"/>
      <c r="M14" s="1"/>
      <c r="N14" s="1"/>
      <c r="O14" s="1"/>
    </row>
    <row r="15" spans="1:15" ht="15" customHeight="1" x14ac:dyDescent="0.25">
      <c r="A15" s="15" t="s">
        <v>29</v>
      </c>
      <c r="B15" s="5"/>
      <c r="C15" s="6">
        <v>1</v>
      </c>
      <c r="D15" s="7">
        <v>2.29</v>
      </c>
      <c r="E15" s="22">
        <v>2</v>
      </c>
      <c r="F15" s="22">
        <v>5</v>
      </c>
      <c r="G15" s="26"/>
      <c r="H15" s="50">
        <f>C15*D15*E15*F15</f>
        <v>22.9</v>
      </c>
      <c r="I15" s="8"/>
      <c r="J15" s="9">
        <f>I15-H15</f>
        <v>-22.9</v>
      </c>
      <c r="K15" s="81"/>
      <c r="L15" s="1"/>
      <c r="M15" s="1"/>
      <c r="N15" s="1"/>
      <c r="O15" s="1"/>
    </row>
    <row r="16" spans="1:15" x14ac:dyDescent="0.25">
      <c r="A16" s="15" t="s">
        <v>30</v>
      </c>
      <c r="B16" s="5"/>
      <c r="C16" s="6">
        <v>1</v>
      </c>
      <c r="D16" s="7">
        <v>1.52125</v>
      </c>
      <c r="E16" s="22">
        <v>2</v>
      </c>
      <c r="F16" s="22">
        <v>4</v>
      </c>
      <c r="G16" s="26"/>
      <c r="H16" s="50">
        <f>C16*D16*E16*F16</f>
        <v>12.17</v>
      </c>
      <c r="I16" s="8"/>
      <c r="J16" s="9">
        <f>I16-H16</f>
        <v>-12.17</v>
      </c>
      <c r="K16" s="81"/>
      <c r="L16" s="1"/>
      <c r="M16" s="1"/>
      <c r="N16" s="1"/>
      <c r="O16" s="1"/>
    </row>
    <row r="17" spans="1:15" x14ac:dyDescent="0.25">
      <c r="A17" s="15" t="s">
        <v>31</v>
      </c>
      <c r="B17" s="5"/>
      <c r="C17" s="6">
        <v>2</v>
      </c>
      <c r="D17" s="7">
        <v>1.88</v>
      </c>
      <c r="E17" s="22">
        <v>2</v>
      </c>
      <c r="F17" s="22">
        <v>4</v>
      </c>
      <c r="G17" s="26"/>
      <c r="H17" s="50">
        <f>C17*D17*E17*F17</f>
        <v>30.08</v>
      </c>
      <c r="I17" s="8"/>
      <c r="J17" s="9"/>
      <c r="K17" s="81"/>
      <c r="L17" s="1"/>
      <c r="M17" s="1"/>
      <c r="N17" s="1"/>
      <c r="O17" s="1"/>
    </row>
    <row r="18" spans="1:15" x14ac:dyDescent="0.25">
      <c r="A18" s="5" t="s">
        <v>7</v>
      </c>
      <c r="B18" s="5"/>
      <c r="C18" s="6">
        <v>4</v>
      </c>
      <c r="D18" s="7">
        <v>5</v>
      </c>
      <c r="E18" s="22">
        <v>2</v>
      </c>
      <c r="F18" s="22"/>
      <c r="G18" s="26"/>
      <c r="H18" s="50">
        <f t="shared" ref="H18:H30" si="0">C18*D18*E18</f>
        <v>40</v>
      </c>
      <c r="I18" s="8"/>
      <c r="J18" s="9">
        <f t="shared" ref="J18:J30" si="1">I18-H18</f>
        <v>-40</v>
      </c>
      <c r="K18" s="81"/>
      <c r="L18" s="1"/>
      <c r="M18" s="1"/>
      <c r="N18" s="1"/>
      <c r="O18" s="1"/>
    </row>
    <row r="19" spans="1:15" x14ac:dyDescent="0.25">
      <c r="A19" s="4" t="s">
        <v>50</v>
      </c>
      <c r="B19" s="4"/>
      <c r="C19" s="4"/>
      <c r="D19" s="4"/>
      <c r="E19" s="20"/>
      <c r="F19" s="20"/>
      <c r="G19" s="20"/>
      <c r="H19" s="52"/>
      <c r="I19" s="8"/>
      <c r="J19" s="9"/>
      <c r="K19" s="81"/>
      <c r="L19" s="1"/>
      <c r="M19" s="1"/>
      <c r="N19" s="1"/>
      <c r="O19" s="1"/>
    </row>
    <row r="20" spans="1:15" x14ac:dyDescent="0.25">
      <c r="A20" s="5" t="s">
        <v>28</v>
      </c>
      <c r="B20" s="5"/>
      <c r="C20" s="6"/>
      <c r="D20" s="7">
        <v>18.329999999999998</v>
      </c>
      <c r="E20" s="22"/>
      <c r="F20" s="22"/>
      <c r="G20" s="26"/>
      <c r="H20" s="50">
        <f>C20*D20*E20</f>
        <v>0</v>
      </c>
      <c r="I20" s="8"/>
      <c r="J20" s="9"/>
      <c r="K20" s="81"/>
      <c r="L20" s="1"/>
      <c r="M20" s="1"/>
      <c r="N20" s="1"/>
      <c r="O20" s="1"/>
    </row>
    <row r="21" spans="1:15" x14ac:dyDescent="0.25">
      <c r="A21" s="5" t="s">
        <v>6</v>
      </c>
      <c r="B21" s="5"/>
      <c r="C21" s="6">
        <v>1</v>
      </c>
      <c r="D21" s="7">
        <v>12.17</v>
      </c>
      <c r="E21" s="22">
        <v>1</v>
      </c>
      <c r="F21" s="22"/>
      <c r="G21" s="26"/>
      <c r="H21" s="50">
        <f>C21*D21*E21</f>
        <v>12.17</v>
      </c>
      <c r="I21" s="8"/>
      <c r="J21" s="9"/>
      <c r="K21" s="81"/>
      <c r="L21" s="1"/>
      <c r="M21" s="1"/>
      <c r="N21" s="1"/>
      <c r="O21" s="1"/>
    </row>
    <row r="22" spans="1:15" x14ac:dyDescent="0.25">
      <c r="A22" s="5" t="s">
        <v>5</v>
      </c>
      <c r="B22" s="5"/>
      <c r="C22" s="6">
        <v>2</v>
      </c>
      <c r="D22" s="7">
        <v>15</v>
      </c>
      <c r="E22" s="22">
        <v>1</v>
      </c>
      <c r="F22" s="22"/>
      <c r="G22" s="26"/>
      <c r="H22" s="50">
        <f>C22*D22*E22</f>
        <v>30</v>
      </c>
      <c r="I22" s="8"/>
      <c r="J22" s="9"/>
      <c r="K22" s="81"/>
      <c r="L22" s="1"/>
      <c r="M22" s="1"/>
      <c r="N22" s="1"/>
      <c r="O22" s="1"/>
    </row>
    <row r="23" spans="1:15" x14ac:dyDescent="0.25">
      <c r="A23" s="15" t="s">
        <v>29</v>
      </c>
      <c r="B23" s="5"/>
      <c r="C23" s="6"/>
      <c r="D23" s="7">
        <v>2.29</v>
      </c>
      <c r="E23" s="22"/>
      <c r="F23" s="22"/>
      <c r="G23" s="26"/>
      <c r="H23" s="50">
        <f>C23*D23*E23*F23</f>
        <v>0</v>
      </c>
      <c r="I23" s="8"/>
      <c r="J23" s="9"/>
      <c r="K23" s="81"/>
      <c r="L23" s="1"/>
      <c r="M23" s="1"/>
      <c r="N23" s="1"/>
      <c r="O23" s="1"/>
    </row>
    <row r="24" spans="1:15" x14ac:dyDescent="0.25">
      <c r="A24" s="15" t="s">
        <v>30</v>
      </c>
      <c r="B24" s="5"/>
      <c r="C24" s="6">
        <v>1</v>
      </c>
      <c r="D24" s="7">
        <v>1.52125</v>
      </c>
      <c r="E24" s="22">
        <v>1</v>
      </c>
      <c r="F24" s="22">
        <v>4</v>
      </c>
      <c r="G24" s="26"/>
      <c r="H24" s="50">
        <f>C24*D24*E24*F24</f>
        <v>6.085</v>
      </c>
      <c r="I24" s="8"/>
      <c r="J24" s="9"/>
      <c r="K24" s="81"/>
      <c r="L24" s="1"/>
      <c r="M24" s="1"/>
      <c r="N24" s="1"/>
      <c r="O24" s="1"/>
    </row>
    <row r="25" spans="1:15" x14ac:dyDescent="0.25">
      <c r="A25" s="15" t="s">
        <v>31</v>
      </c>
      <c r="B25" s="5"/>
      <c r="C25" s="6">
        <v>2</v>
      </c>
      <c r="D25" s="7">
        <v>1.88</v>
      </c>
      <c r="E25" s="22">
        <v>1</v>
      </c>
      <c r="F25" s="22">
        <v>4</v>
      </c>
      <c r="G25" s="26"/>
      <c r="H25" s="50">
        <f>C25*D25*E25*F25</f>
        <v>15.04</v>
      </c>
      <c r="I25" s="8"/>
      <c r="J25" s="9"/>
      <c r="K25" s="81"/>
      <c r="L25" s="1"/>
      <c r="M25" s="1"/>
      <c r="N25" s="1"/>
      <c r="O25" s="1"/>
    </row>
    <row r="26" spans="1:15" x14ac:dyDescent="0.25">
      <c r="A26" s="5" t="s">
        <v>7</v>
      </c>
      <c r="B26" s="5"/>
      <c r="C26" s="6">
        <v>3</v>
      </c>
      <c r="D26" s="7">
        <v>5</v>
      </c>
      <c r="E26" s="22">
        <v>1</v>
      </c>
      <c r="F26" s="22"/>
      <c r="G26" s="26"/>
      <c r="H26" s="50">
        <f t="shared" ref="H26" si="2">C26*D26*E26</f>
        <v>15</v>
      </c>
      <c r="I26" s="8"/>
      <c r="J26" s="9"/>
      <c r="K26" s="81"/>
      <c r="L26" s="1"/>
      <c r="M26" s="1"/>
      <c r="N26" s="1"/>
      <c r="O26" s="1"/>
    </row>
    <row r="27" spans="1:15" x14ac:dyDescent="0.25">
      <c r="A27" s="5"/>
      <c r="B27" s="5"/>
      <c r="C27" s="6"/>
      <c r="D27" s="7"/>
      <c r="E27" s="22"/>
      <c r="F27" s="22"/>
      <c r="G27" s="26"/>
      <c r="H27" s="50">
        <f t="shared" si="0"/>
        <v>0</v>
      </c>
      <c r="I27" s="8"/>
      <c r="J27" s="9">
        <f t="shared" si="1"/>
        <v>0</v>
      </c>
      <c r="K27" s="81"/>
      <c r="L27" s="1"/>
      <c r="M27" s="1"/>
      <c r="N27" s="1"/>
      <c r="O27" s="1"/>
    </row>
    <row r="28" spans="1:15" x14ac:dyDescent="0.25">
      <c r="A28" s="5"/>
      <c r="B28" s="5"/>
      <c r="C28" s="6"/>
      <c r="D28" s="7"/>
      <c r="E28" s="22"/>
      <c r="F28" s="22"/>
      <c r="G28" s="26"/>
      <c r="H28" s="50">
        <f t="shared" si="0"/>
        <v>0</v>
      </c>
      <c r="I28" s="8"/>
      <c r="J28" s="9">
        <f t="shared" si="1"/>
        <v>0</v>
      </c>
      <c r="K28" s="81"/>
      <c r="L28" s="1"/>
      <c r="M28" s="1"/>
      <c r="N28" s="1"/>
      <c r="O28" s="1"/>
    </row>
    <row r="29" spans="1:15" x14ac:dyDescent="0.25">
      <c r="A29" s="5"/>
      <c r="B29" s="5"/>
      <c r="C29" s="6"/>
      <c r="D29" s="7"/>
      <c r="E29" s="22"/>
      <c r="F29" s="22"/>
      <c r="G29" s="26"/>
      <c r="H29" s="50">
        <f t="shared" si="0"/>
        <v>0</v>
      </c>
      <c r="I29" s="8"/>
      <c r="J29" s="9">
        <f t="shared" si="1"/>
        <v>0</v>
      </c>
      <c r="K29" s="81"/>
      <c r="L29" s="1"/>
      <c r="M29" s="1"/>
      <c r="N29" s="1"/>
      <c r="O29" s="1"/>
    </row>
    <row r="30" spans="1:15" x14ac:dyDescent="0.25">
      <c r="A30" s="5"/>
      <c r="B30" s="5"/>
      <c r="C30" s="6"/>
      <c r="D30" s="7"/>
      <c r="E30" s="22"/>
      <c r="F30" s="22"/>
      <c r="G30" s="26"/>
      <c r="H30" s="50">
        <f t="shared" si="0"/>
        <v>0</v>
      </c>
      <c r="I30" s="8"/>
      <c r="J30" s="9">
        <f t="shared" si="1"/>
        <v>0</v>
      </c>
      <c r="K30" s="81"/>
      <c r="L30" s="1"/>
      <c r="M30" s="1"/>
      <c r="N30" s="1"/>
      <c r="O30" s="1"/>
    </row>
    <row r="31" spans="1:15" x14ac:dyDescent="0.25">
      <c r="A31" s="5"/>
      <c r="B31" s="5"/>
      <c r="C31" s="5"/>
      <c r="D31" s="5"/>
      <c r="E31" s="5"/>
      <c r="F31" s="5"/>
      <c r="G31" s="5"/>
      <c r="H31" s="10">
        <f>SUM(H12:H30)</f>
        <v>304.44499999999994</v>
      </c>
      <c r="I31" s="10">
        <f>SUM(I12:I30)</f>
        <v>0</v>
      </c>
      <c r="J31" s="9"/>
      <c r="K31" s="81"/>
      <c r="L31" s="1"/>
      <c r="M31" s="1"/>
      <c r="N31" s="1"/>
      <c r="O31" s="1"/>
    </row>
    <row r="32" spans="1:15" x14ac:dyDescent="0.25">
      <c r="A32" s="4" t="s">
        <v>4</v>
      </c>
      <c r="B32" s="4"/>
      <c r="C32" s="19" t="s">
        <v>9</v>
      </c>
      <c r="D32" s="20" t="s">
        <v>16</v>
      </c>
      <c r="E32" s="20"/>
      <c r="F32" s="4"/>
      <c r="G32" s="4"/>
      <c r="H32" s="11"/>
      <c r="I32" s="11"/>
      <c r="J32" s="9"/>
      <c r="K32" s="81"/>
      <c r="L32" s="1"/>
      <c r="M32" s="1"/>
      <c r="N32" s="1"/>
      <c r="O32" s="1"/>
    </row>
    <row r="33" spans="1:15" ht="42" customHeight="1" x14ac:dyDescent="0.25">
      <c r="A33" s="53" t="s">
        <v>35</v>
      </c>
      <c r="B33" s="54"/>
      <c r="C33" s="55">
        <v>2</v>
      </c>
      <c r="D33" s="56">
        <v>325</v>
      </c>
      <c r="E33" s="6"/>
      <c r="F33" s="7"/>
      <c r="G33" s="7"/>
      <c r="H33" s="50">
        <f>C33*D33</f>
        <v>650</v>
      </c>
      <c r="I33" s="50"/>
      <c r="J33" s="9">
        <f>I33-H33</f>
        <v>-650</v>
      </c>
      <c r="K33" s="81"/>
      <c r="L33" s="1"/>
      <c r="M33" s="1"/>
      <c r="N33" s="1"/>
      <c r="O33" s="1"/>
    </row>
    <row r="34" spans="1:15" ht="37.5" customHeight="1" x14ac:dyDescent="0.25">
      <c r="A34" s="57" t="s">
        <v>36</v>
      </c>
      <c r="B34" s="54"/>
      <c r="C34" s="55">
        <v>6</v>
      </c>
      <c r="D34" s="56">
        <v>4</v>
      </c>
      <c r="E34" s="6"/>
      <c r="F34" s="7"/>
      <c r="G34" s="7"/>
      <c r="H34" s="50">
        <f t="shared" ref="H34:H57" si="3">C34*D34</f>
        <v>24</v>
      </c>
      <c r="I34" s="50"/>
      <c r="J34" s="9"/>
      <c r="K34" s="81"/>
      <c r="L34" s="1"/>
      <c r="M34" s="1"/>
      <c r="N34" s="1"/>
      <c r="O34" s="1"/>
    </row>
    <row r="35" spans="1:15" ht="38.25" customHeight="1" x14ac:dyDescent="0.25">
      <c r="A35" s="57" t="s">
        <v>37</v>
      </c>
      <c r="B35" s="54"/>
      <c r="C35" s="55">
        <v>8</v>
      </c>
      <c r="D35" s="56">
        <v>1.2</v>
      </c>
      <c r="E35" s="6"/>
      <c r="F35" s="7"/>
      <c r="G35" s="7"/>
      <c r="H35" s="50">
        <f t="shared" si="3"/>
        <v>9.6</v>
      </c>
      <c r="I35" s="50"/>
      <c r="J35" s="9"/>
      <c r="K35" s="81"/>
      <c r="L35" s="1"/>
      <c r="M35" s="1"/>
      <c r="N35" s="1"/>
      <c r="O35" s="1"/>
    </row>
    <row r="36" spans="1:15" ht="34.5" customHeight="1" x14ac:dyDescent="0.25">
      <c r="A36" s="64" t="s">
        <v>38</v>
      </c>
      <c r="B36" s="65"/>
      <c r="C36" s="66">
        <v>3</v>
      </c>
      <c r="D36" s="67">
        <v>8.5</v>
      </c>
      <c r="E36" s="6"/>
      <c r="F36" s="7"/>
      <c r="G36" s="7"/>
      <c r="H36" s="50">
        <f t="shared" si="3"/>
        <v>25.5</v>
      </c>
      <c r="I36" s="50"/>
      <c r="J36" s="9"/>
      <c r="K36" s="81"/>
      <c r="L36" s="1"/>
      <c r="M36" s="1"/>
      <c r="N36" s="1"/>
      <c r="O36" s="1"/>
    </row>
    <row r="37" spans="1:15" ht="30" customHeight="1" x14ac:dyDescent="0.25">
      <c r="A37" s="57" t="s">
        <v>39</v>
      </c>
      <c r="B37" s="54"/>
      <c r="C37" s="58">
        <v>2</v>
      </c>
      <c r="D37" s="59">
        <v>1</v>
      </c>
      <c r="E37" s="6"/>
      <c r="F37" s="7"/>
      <c r="G37" s="7"/>
      <c r="H37" s="50">
        <f t="shared" si="3"/>
        <v>2</v>
      </c>
      <c r="I37" s="50"/>
      <c r="J37" s="9">
        <f>I37-H37</f>
        <v>-2</v>
      </c>
      <c r="K37" s="81"/>
      <c r="L37" s="1"/>
      <c r="M37" s="1"/>
      <c r="N37" s="1"/>
      <c r="O37" s="1"/>
    </row>
    <row r="38" spans="1:15" ht="30" customHeight="1" x14ac:dyDescent="0.25">
      <c r="A38" s="57" t="s">
        <v>40</v>
      </c>
      <c r="B38" s="60"/>
      <c r="C38" s="55">
        <v>1</v>
      </c>
      <c r="D38" s="61">
        <v>10.1</v>
      </c>
      <c r="E38" s="7"/>
      <c r="F38" s="7"/>
      <c r="G38" s="7"/>
      <c r="H38" s="50">
        <f t="shared" si="3"/>
        <v>10.1</v>
      </c>
      <c r="I38" s="50"/>
      <c r="J38" s="9">
        <f t="shared" ref="J38:J42" si="4">I38-H38</f>
        <v>-10.1</v>
      </c>
      <c r="K38" s="49"/>
      <c r="L38" s="1"/>
      <c r="M38" s="1"/>
      <c r="N38" s="1"/>
      <c r="O38" s="1"/>
    </row>
    <row r="39" spans="1:15" ht="30" customHeight="1" x14ac:dyDescent="0.25">
      <c r="A39" s="53" t="s">
        <v>41</v>
      </c>
      <c r="B39" s="54"/>
      <c r="C39" s="55">
        <v>2</v>
      </c>
      <c r="D39" s="61">
        <v>5</v>
      </c>
      <c r="E39" s="7"/>
      <c r="F39" s="7"/>
      <c r="G39" s="7"/>
      <c r="H39" s="50">
        <f t="shared" si="3"/>
        <v>10</v>
      </c>
      <c r="I39" s="50"/>
      <c r="J39" s="9">
        <f t="shared" si="4"/>
        <v>-10</v>
      </c>
      <c r="K39" s="49"/>
      <c r="L39" s="1"/>
      <c r="M39" s="1"/>
      <c r="N39" s="1"/>
      <c r="O39" s="1"/>
    </row>
    <row r="40" spans="1:15" ht="30" customHeight="1" x14ac:dyDescent="0.25">
      <c r="A40" s="57" t="s">
        <v>42</v>
      </c>
      <c r="B40" s="54"/>
      <c r="C40" s="55">
        <v>10</v>
      </c>
      <c r="D40" s="61">
        <v>0.65</v>
      </c>
      <c r="E40" s="7"/>
      <c r="F40" s="7"/>
      <c r="G40" s="7"/>
      <c r="H40" s="50">
        <f t="shared" si="3"/>
        <v>6.5</v>
      </c>
      <c r="I40" s="50"/>
      <c r="J40" s="9">
        <f t="shared" si="4"/>
        <v>-6.5</v>
      </c>
      <c r="K40" s="49"/>
      <c r="L40" s="1"/>
      <c r="M40" s="1"/>
      <c r="N40" s="1"/>
      <c r="O40" s="1"/>
    </row>
    <row r="41" spans="1:15" ht="30" customHeight="1" x14ac:dyDescent="0.25">
      <c r="A41" s="57" t="s">
        <v>43</v>
      </c>
      <c r="B41" s="54" t="s">
        <v>44</v>
      </c>
      <c r="C41" s="62">
        <v>1</v>
      </c>
      <c r="D41" s="59">
        <v>17.25</v>
      </c>
      <c r="E41" s="7"/>
      <c r="F41" s="7"/>
      <c r="G41" s="7"/>
      <c r="H41" s="50">
        <f t="shared" si="3"/>
        <v>17.25</v>
      </c>
      <c r="I41" s="50"/>
      <c r="J41" s="9">
        <f t="shared" si="4"/>
        <v>-17.25</v>
      </c>
      <c r="K41" s="49"/>
      <c r="L41" s="1"/>
      <c r="M41" s="1"/>
      <c r="N41" s="1"/>
      <c r="O41" s="1"/>
    </row>
    <row r="42" spans="1:15" ht="30" customHeight="1" x14ac:dyDescent="0.25">
      <c r="A42" s="64" t="s">
        <v>45</v>
      </c>
      <c r="B42" s="65"/>
      <c r="C42" s="68">
        <v>2</v>
      </c>
      <c r="D42" s="69">
        <v>0.25</v>
      </c>
      <c r="E42" s="7"/>
      <c r="F42" s="7"/>
      <c r="G42" s="7"/>
      <c r="H42" s="50">
        <f t="shared" si="3"/>
        <v>0.5</v>
      </c>
      <c r="I42" s="50"/>
      <c r="J42" s="9">
        <f t="shared" si="4"/>
        <v>-0.5</v>
      </c>
      <c r="K42" s="49"/>
      <c r="L42" s="1"/>
      <c r="M42" s="1"/>
      <c r="N42" s="1"/>
      <c r="O42" s="1"/>
    </row>
    <row r="43" spans="1:15" ht="21" customHeight="1" x14ac:dyDescent="0.25">
      <c r="A43" s="57" t="s">
        <v>46</v>
      </c>
      <c r="B43" s="54"/>
      <c r="C43" s="62">
        <v>2</v>
      </c>
      <c r="D43" s="63">
        <v>24.5</v>
      </c>
      <c r="E43" s="7"/>
      <c r="F43" s="7"/>
      <c r="G43" s="7"/>
      <c r="H43" s="50">
        <f t="shared" si="3"/>
        <v>49</v>
      </c>
      <c r="I43" s="50"/>
      <c r="J43" s="9"/>
      <c r="K43" s="49"/>
      <c r="L43" s="1"/>
      <c r="M43" s="1"/>
      <c r="N43" s="1"/>
      <c r="O43" s="1"/>
    </row>
    <row r="44" spans="1:15" ht="27.75" customHeight="1" x14ac:dyDescent="0.25">
      <c r="A44" s="70" t="s">
        <v>47</v>
      </c>
      <c r="B44" s="65"/>
      <c r="C44" s="68">
        <v>1</v>
      </c>
      <c r="D44" s="71">
        <v>19</v>
      </c>
      <c r="E44" s="7"/>
      <c r="F44" s="7"/>
      <c r="G44" s="7"/>
      <c r="H44" s="50">
        <f t="shared" si="3"/>
        <v>19</v>
      </c>
      <c r="I44" s="50"/>
      <c r="J44" s="9"/>
      <c r="K44" s="49"/>
      <c r="L44" s="1"/>
      <c r="M44" s="1"/>
      <c r="N44" s="1"/>
      <c r="O44" s="1"/>
    </row>
    <row r="45" spans="1:15" ht="30.75" customHeight="1" x14ac:dyDescent="0.25">
      <c r="A45" s="72"/>
      <c r="B45" s="54"/>
      <c r="C45" s="62"/>
      <c r="D45" s="63"/>
      <c r="E45" s="7"/>
      <c r="F45" s="7"/>
      <c r="G45" s="7"/>
      <c r="H45" s="50">
        <f t="shared" si="3"/>
        <v>0</v>
      </c>
      <c r="I45" s="50"/>
      <c r="J45" s="9"/>
      <c r="K45" s="49"/>
      <c r="L45" s="1"/>
      <c r="M45" s="1"/>
      <c r="N45" s="1"/>
      <c r="O45" s="1"/>
    </row>
    <row r="46" spans="1:15" ht="28.5" customHeight="1" x14ac:dyDescent="0.25">
      <c r="A46" s="70" t="s">
        <v>49</v>
      </c>
      <c r="B46" s="65"/>
      <c r="C46" s="68">
        <v>0.5</v>
      </c>
      <c r="D46" s="71">
        <v>56.5</v>
      </c>
      <c r="E46" s="7"/>
      <c r="F46" s="7"/>
      <c r="G46" s="7"/>
      <c r="H46" s="50">
        <f t="shared" si="3"/>
        <v>28.25</v>
      </c>
      <c r="I46" s="50"/>
      <c r="J46" s="9"/>
      <c r="K46" s="49"/>
      <c r="L46" s="1"/>
      <c r="M46" s="1"/>
      <c r="N46" s="1"/>
      <c r="O46" s="1"/>
    </row>
    <row r="47" spans="1:15" ht="27" customHeight="1" x14ac:dyDescent="0.25">
      <c r="A47" s="41"/>
      <c r="B47" s="5"/>
      <c r="C47" s="22"/>
      <c r="D47" s="26"/>
      <c r="E47" s="7"/>
      <c r="F47" s="7"/>
      <c r="G47" s="7"/>
      <c r="H47" s="50">
        <f t="shared" si="3"/>
        <v>0</v>
      </c>
      <c r="I47" s="50"/>
      <c r="J47" s="9"/>
      <c r="K47" s="49"/>
      <c r="L47" s="1"/>
      <c r="M47" s="1"/>
      <c r="N47" s="1"/>
      <c r="O47" s="1"/>
    </row>
    <row r="48" spans="1:15" ht="52.5" customHeight="1" x14ac:dyDescent="0.25">
      <c r="A48" s="42"/>
      <c r="B48" s="5"/>
      <c r="C48" s="22"/>
      <c r="D48" s="26"/>
      <c r="E48" s="7"/>
      <c r="F48" s="7"/>
      <c r="G48" s="7"/>
      <c r="H48" s="50">
        <f t="shared" si="3"/>
        <v>0</v>
      </c>
      <c r="I48" s="50"/>
      <c r="J48" s="9"/>
      <c r="K48" s="49"/>
      <c r="L48" s="1"/>
      <c r="M48" s="1"/>
      <c r="N48" s="1"/>
      <c r="O48" s="1"/>
    </row>
    <row r="49" spans="1:15" x14ac:dyDescent="0.25">
      <c r="A49" s="41"/>
      <c r="B49" s="5"/>
      <c r="C49" s="22"/>
      <c r="D49" s="26"/>
      <c r="E49" s="7"/>
      <c r="F49" s="7"/>
      <c r="G49" s="7"/>
      <c r="H49" s="50">
        <f t="shared" si="3"/>
        <v>0</v>
      </c>
      <c r="I49" s="50"/>
      <c r="J49" s="9"/>
      <c r="K49" s="49"/>
      <c r="L49" s="1"/>
      <c r="M49" s="1"/>
      <c r="N49" s="1"/>
      <c r="O49" s="1"/>
    </row>
    <row r="50" spans="1:15" x14ac:dyDescent="0.25">
      <c r="A50" s="41"/>
      <c r="B50" s="5"/>
      <c r="C50" s="22"/>
      <c r="D50" s="26"/>
      <c r="E50" s="7"/>
      <c r="F50" s="7"/>
      <c r="G50" s="7"/>
      <c r="H50" s="50">
        <f t="shared" si="3"/>
        <v>0</v>
      </c>
      <c r="I50" s="50"/>
      <c r="J50" s="9"/>
      <c r="K50" s="49"/>
      <c r="L50" s="1"/>
      <c r="M50" s="1"/>
      <c r="N50" s="1"/>
      <c r="O50" s="1"/>
    </row>
    <row r="51" spans="1:15" x14ac:dyDescent="0.25">
      <c r="A51" s="41"/>
      <c r="B51" s="5"/>
      <c r="C51" s="22"/>
      <c r="D51" s="26"/>
      <c r="E51" s="7"/>
      <c r="F51" s="7"/>
      <c r="G51" s="7"/>
      <c r="H51" s="50">
        <f t="shared" si="3"/>
        <v>0</v>
      </c>
      <c r="I51" s="50"/>
      <c r="J51" s="9"/>
      <c r="K51" s="49"/>
      <c r="L51" s="1"/>
      <c r="M51" s="1"/>
      <c r="N51" s="1"/>
      <c r="O51" s="1"/>
    </row>
    <row r="52" spans="1:15" x14ac:dyDescent="0.25">
      <c r="A52" s="41"/>
      <c r="B52" s="5"/>
      <c r="C52" s="22"/>
      <c r="D52" s="26"/>
      <c r="E52" s="7"/>
      <c r="F52" s="7"/>
      <c r="G52" s="7"/>
      <c r="H52" s="50">
        <f t="shared" si="3"/>
        <v>0</v>
      </c>
      <c r="I52" s="50"/>
      <c r="J52" s="9"/>
      <c r="K52" s="49"/>
      <c r="L52" s="1"/>
      <c r="M52" s="1"/>
      <c r="N52" s="1"/>
      <c r="O52" s="1"/>
    </row>
    <row r="53" spans="1:15" x14ac:dyDescent="0.25">
      <c r="A53" s="41"/>
      <c r="B53" s="5"/>
      <c r="C53" s="22"/>
      <c r="D53" s="26"/>
      <c r="E53" s="7"/>
      <c r="F53" s="7"/>
      <c r="G53" s="7"/>
      <c r="H53" s="50">
        <f t="shared" si="3"/>
        <v>0</v>
      </c>
      <c r="I53" s="50"/>
      <c r="J53" s="9"/>
      <c r="K53" s="49"/>
      <c r="L53" s="1"/>
      <c r="M53" s="1"/>
      <c r="N53" s="1"/>
      <c r="O53" s="1"/>
    </row>
    <row r="54" spans="1:15" x14ac:dyDescent="0.25">
      <c r="A54" s="41"/>
      <c r="B54" s="5"/>
      <c r="C54" s="22"/>
      <c r="D54" s="26"/>
      <c r="E54" s="7"/>
      <c r="F54" s="7"/>
      <c r="G54" s="7"/>
      <c r="H54" s="50">
        <f t="shared" si="3"/>
        <v>0</v>
      </c>
      <c r="I54" s="50"/>
      <c r="J54" s="9"/>
      <c r="K54" s="49"/>
      <c r="L54" s="1"/>
      <c r="M54" s="1"/>
      <c r="N54" s="1"/>
      <c r="O54" s="1"/>
    </row>
    <row r="55" spans="1:15" x14ac:dyDescent="0.25">
      <c r="A55" s="41"/>
      <c r="B55" s="5"/>
      <c r="C55" s="22"/>
      <c r="D55" s="26"/>
      <c r="E55" s="7"/>
      <c r="F55" s="7"/>
      <c r="G55" s="7"/>
      <c r="H55" s="50">
        <f t="shared" si="3"/>
        <v>0</v>
      </c>
      <c r="I55" s="50"/>
      <c r="J55" s="9"/>
      <c r="K55" s="49"/>
      <c r="L55" s="1"/>
      <c r="M55" s="1"/>
      <c r="N55" s="1"/>
      <c r="O55" s="1"/>
    </row>
    <row r="56" spans="1:15" x14ac:dyDescent="0.25">
      <c r="A56" s="41"/>
      <c r="B56" s="5"/>
      <c r="C56" s="22"/>
      <c r="D56" s="26"/>
      <c r="E56" s="7"/>
      <c r="F56" s="7"/>
      <c r="G56" s="7"/>
      <c r="H56" s="50">
        <f t="shared" si="3"/>
        <v>0</v>
      </c>
      <c r="I56" s="50"/>
      <c r="J56" s="9"/>
      <c r="K56" s="49"/>
      <c r="L56" s="1"/>
      <c r="M56" s="1"/>
      <c r="N56" s="1"/>
      <c r="O56" s="1"/>
    </row>
    <row r="57" spans="1:15" x14ac:dyDescent="0.25">
      <c r="A57" s="5"/>
      <c r="B57" s="5"/>
      <c r="C57" s="22"/>
      <c r="D57" s="26"/>
      <c r="E57" s="7"/>
      <c r="F57" s="7"/>
      <c r="G57" s="7"/>
      <c r="H57" s="50">
        <f t="shared" si="3"/>
        <v>0</v>
      </c>
      <c r="I57" s="50"/>
      <c r="J57" s="9"/>
      <c r="K57" s="49"/>
      <c r="L57" s="1"/>
      <c r="M57" s="1"/>
      <c r="N57" s="1"/>
      <c r="O57" s="1"/>
    </row>
    <row r="58" spans="1:15" x14ac:dyDescent="0.25">
      <c r="A58" s="5"/>
      <c r="B58" s="5"/>
      <c r="C58" s="5"/>
      <c r="D58" s="5"/>
      <c r="E58" s="5"/>
      <c r="F58" s="5"/>
      <c r="G58" s="5"/>
      <c r="H58" s="51">
        <f>SUM(H33:H57)</f>
        <v>851.7</v>
      </c>
      <c r="I58" s="51">
        <f>SUM(I33:I57)</f>
        <v>0</v>
      </c>
      <c r="J58" s="5"/>
      <c r="K58" s="49"/>
      <c r="L58" s="1"/>
      <c r="M58" s="1"/>
      <c r="N58" s="1"/>
      <c r="O58" s="1"/>
    </row>
    <row r="59" spans="1:15" x14ac:dyDescent="0.25">
      <c r="A59" s="5"/>
      <c r="B59" s="5"/>
      <c r="C59" s="5"/>
      <c r="D59" s="5"/>
      <c r="E59" s="5"/>
      <c r="F59" s="5"/>
      <c r="G59" s="5"/>
      <c r="H59" s="9"/>
      <c r="I59" s="9"/>
      <c r="J59" s="5"/>
      <c r="K59" s="49"/>
      <c r="L59" s="1"/>
      <c r="M59" s="1"/>
      <c r="N59" s="1"/>
      <c r="O59" s="1"/>
    </row>
    <row r="60" spans="1:15" ht="31.5" x14ac:dyDescent="0.25">
      <c r="A60" s="4" t="s">
        <v>13</v>
      </c>
      <c r="B60" s="4"/>
      <c r="C60" s="19" t="s">
        <v>14</v>
      </c>
      <c r="D60" s="20" t="s">
        <v>12</v>
      </c>
      <c r="E60" s="20" t="s">
        <v>15</v>
      </c>
      <c r="F60" s="20" t="s">
        <v>8</v>
      </c>
      <c r="G60" s="5"/>
      <c r="H60" s="9"/>
      <c r="I60" s="9"/>
      <c r="J60" s="5"/>
      <c r="K60" s="49"/>
      <c r="L60" s="1"/>
      <c r="M60" s="1"/>
      <c r="N60" s="1"/>
      <c r="O60" s="1"/>
    </row>
    <row r="61" spans="1:15" x14ac:dyDescent="0.25">
      <c r="A61" s="5"/>
      <c r="B61" s="5"/>
      <c r="C61" s="22">
        <v>320</v>
      </c>
      <c r="D61" s="7">
        <v>3.9</v>
      </c>
      <c r="E61" s="7">
        <v>0.04</v>
      </c>
      <c r="F61" s="22">
        <v>7</v>
      </c>
      <c r="G61" s="7"/>
      <c r="H61" s="8">
        <f>C61*D61*E61*F61</f>
        <v>349.44</v>
      </c>
      <c r="I61" s="8"/>
      <c r="J61" s="9">
        <f>I61-H61</f>
        <v>-349.44</v>
      </c>
      <c r="K61" s="49"/>
      <c r="L61" s="1"/>
      <c r="M61" s="1"/>
      <c r="N61" s="1"/>
      <c r="O61" s="1"/>
    </row>
    <row r="62" spans="1:15" x14ac:dyDescent="0.25">
      <c r="A62" s="5" t="s">
        <v>19</v>
      </c>
      <c r="B62" s="5"/>
      <c r="C62" s="22">
        <v>1</v>
      </c>
      <c r="D62" s="7">
        <v>5</v>
      </c>
      <c r="E62" s="7">
        <v>1</v>
      </c>
      <c r="F62" s="22">
        <v>1</v>
      </c>
      <c r="G62" s="7"/>
      <c r="H62" s="8">
        <f>C62*D62*E62*F62</f>
        <v>5</v>
      </c>
      <c r="I62" s="8"/>
      <c r="J62" s="9">
        <f>I62-H62</f>
        <v>-5</v>
      </c>
      <c r="K62" s="49"/>
      <c r="L62" s="1"/>
      <c r="M62" s="1"/>
      <c r="N62" s="1"/>
      <c r="O62" s="1"/>
    </row>
    <row r="63" spans="1:15" x14ac:dyDescent="0.25">
      <c r="A63" s="5"/>
      <c r="B63" s="5"/>
      <c r="C63" s="22"/>
      <c r="D63" s="7"/>
      <c r="E63" s="7"/>
      <c r="F63" s="22"/>
      <c r="G63" s="7"/>
      <c r="H63" s="8">
        <f t="shared" ref="H63:H65" si="5">C63*D63*E63*F63</f>
        <v>0</v>
      </c>
      <c r="I63" s="8"/>
      <c r="J63" s="9">
        <f t="shared" ref="J63:J65" si="6">I63-H63</f>
        <v>0</v>
      </c>
      <c r="K63" s="49"/>
      <c r="L63" s="1"/>
      <c r="M63" s="1"/>
      <c r="N63" s="1"/>
      <c r="O63" s="1"/>
    </row>
    <row r="64" spans="1:15" x14ac:dyDescent="0.25">
      <c r="A64" s="5"/>
      <c r="B64" s="5"/>
      <c r="C64" s="22"/>
      <c r="D64" s="7"/>
      <c r="E64" s="7"/>
      <c r="F64" s="22"/>
      <c r="G64" s="7"/>
      <c r="H64" s="8">
        <f t="shared" si="5"/>
        <v>0</v>
      </c>
      <c r="I64" s="8"/>
      <c r="J64" s="9">
        <f t="shared" si="6"/>
        <v>0</v>
      </c>
      <c r="K64" s="49"/>
      <c r="L64" s="1"/>
      <c r="M64" s="1"/>
      <c r="N64" s="1"/>
      <c r="O64" s="1"/>
    </row>
    <row r="65" spans="1:15" x14ac:dyDescent="0.25">
      <c r="A65" s="5"/>
      <c r="B65" s="5"/>
      <c r="C65" s="22"/>
      <c r="D65" s="7"/>
      <c r="E65" s="7"/>
      <c r="F65" s="22"/>
      <c r="G65" s="7"/>
      <c r="H65" s="8">
        <f t="shared" si="5"/>
        <v>0</v>
      </c>
      <c r="I65" s="8"/>
      <c r="J65" s="9">
        <f t="shared" si="6"/>
        <v>0</v>
      </c>
      <c r="K65" s="49"/>
      <c r="L65" s="1"/>
      <c r="M65" s="1"/>
      <c r="N65" s="1"/>
      <c r="O65" s="1"/>
    </row>
    <row r="66" spans="1:15" x14ac:dyDescent="0.25">
      <c r="A66" s="5"/>
      <c r="B66" s="5"/>
      <c r="C66" s="5"/>
      <c r="D66" s="5"/>
      <c r="E66" s="5"/>
      <c r="F66" s="5"/>
      <c r="G66" s="5"/>
      <c r="H66" s="12">
        <f>SUM(H61:H65)</f>
        <v>354.44</v>
      </c>
      <c r="I66" s="12">
        <f>SUM(I61:I65)</f>
        <v>0</v>
      </c>
      <c r="J66" s="5"/>
      <c r="K66" s="49"/>
      <c r="L66" s="1"/>
      <c r="M66" s="1"/>
      <c r="N66" s="1"/>
      <c r="O66" s="1"/>
    </row>
    <row r="67" spans="1:15" x14ac:dyDescent="0.25">
      <c r="A67" s="5"/>
      <c r="B67" s="5"/>
      <c r="C67" s="5"/>
      <c r="D67" s="5"/>
      <c r="E67" s="5"/>
      <c r="F67" s="5"/>
      <c r="G67" s="5"/>
      <c r="H67" s="9"/>
      <c r="I67" s="9"/>
      <c r="J67" s="5"/>
      <c r="K67" s="49"/>
      <c r="L67" s="1"/>
      <c r="M67" s="1"/>
      <c r="N67" s="1"/>
      <c r="O67" s="1"/>
    </row>
    <row r="68" spans="1:15" x14ac:dyDescent="0.25">
      <c r="A68" s="5"/>
      <c r="B68" s="5"/>
      <c r="C68" s="5"/>
      <c r="D68" s="5"/>
      <c r="E68" s="5"/>
      <c r="F68" s="5"/>
      <c r="G68" s="5"/>
      <c r="H68" s="9"/>
      <c r="I68" s="9"/>
      <c r="J68" s="5"/>
      <c r="K68" s="49"/>
      <c r="L68" s="1"/>
      <c r="M68" s="1"/>
      <c r="N68" s="1"/>
      <c r="O68" s="1"/>
    </row>
    <row r="69" spans="1:15" ht="18.75" x14ac:dyDescent="0.3">
      <c r="A69" s="13" t="s">
        <v>1</v>
      </c>
      <c r="B69" s="13"/>
      <c r="C69" s="13"/>
      <c r="D69" s="13"/>
      <c r="E69" s="13"/>
      <c r="F69" s="13"/>
      <c r="G69" s="13"/>
      <c r="H69" s="14">
        <f>SUM(H66,H58,H31)</f>
        <v>1510.585</v>
      </c>
      <c r="I69" s="14">
        <f>SUM(I66,I58,I31)</f>
        <v>0</v>
      </c>
      <c r="J69" s="13"/>
      <c r="K69" s="1"/>
      <c r="L69" s="1"/>
      <c r="M69" s="1"/>
      <c r="N69" s="1"/>
    </row>
    <row r="70" spans="1:15" x14ac:dyDescent="0.25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1"/>
      <c r="M70" s="1"/>
      <c r="N70" s="1"/>
    </row>
    <row r="71" spans="1:15" ht="23.1" customHeight="1" x14ac:dyDescent="0.2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1"/>
      <c r="M71" s="1"/>
      <c r="N71" s="1"/>
    </row>
    <row r="72" spans="1:15" ht="23.1" customHeight="1" x14ac:dyDescent="0.2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1"/>
      <c r="M72" s="1"/>
      <c r="N72" s="1"/>
    </row>
    <row r="73" spans="1:15" ht="23.1" customHeight="1" x14ac:dyDescent="0.25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1"/>
      <c r="M73" s="1"/>
      <c r="N73" s="1"/>
    </row>
    <row r="75" spans="1:15" x14ac:dyDescent="0.25">
      <c r="B75" s="24"/>
    </row>
  </sheetData>
  <mergeCells count="6">
    <mergeCell ref="A70:K73"/>
    <mergeCell ref="A1:J1"/>
    <mergeCell ref="G4:I4"/>
    <mergeCell ref="J4:K4"/>
    <mergeCell ref="C9:G9"/>
    <mergeCell ref="K11:K37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FREZER CARNES</vt:lpstr>
      <vt:lpstr>frutas y verduras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2021-09-21T15:58:55Z</dcterms:modified>
</cp:coreProperties>
</file>