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CUARTA SEMANA DE SEPTIEMBRE\MEMORIAS DE CALCULO\PRESUPUESTO\"/>
    </mc:Choice>
  </mc:AlternateContent>
  <bookViews>
    <workbookView xWindow="-120" yWindow="-120" windowWidth="24240" windowHeight="13140" tabRatio="500"/>
  </bookViews>
  <sheets>
    <sheet name="CORTINA" sheetId="19" r:id="rId1"/>
    <sheet name="BARREPOLVO" sheetId="20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6" i="20" l="1"/>
  <c r="J6" i="20" s="1"/>
  <c r="I63" i="20"/>
  <c r="H62" i="20"/>
  <c r="J62" i="20" s="1"/>
  <c r="H61" i="20"/>
  <c r="J61" i="20" s="1"/>
  <c r="H60" i="20"/>
  <c r="J60" i="20" s="1"/>
  <c r="H59" i="20"/>
  <c r="J59" i="20" s="1"/>
  <c r="H58" i="20"/>
  <c r="J58" i="20" s="1"/>
  <c r="I55" i="20"/>
  <c r="H54" i="20"/>
  <c r="J54" i="20" s="1"/>
  <c r="H51" i="20"/>
  <c r="J51" i="20" s="1"/>
  <c r="H50" i="20"/>
  <c r="J50" i="20" s="1"/>
  <c r="H49" i="20"/>
  <c r="J49" i="20" s="1"/>
  <c r="H48" i="20"/>
  <c r="J48" i="20" s="1"/>
  <c r="H47" i="20"/>
  <c r="J47" i="20" s="1"/>
  <c r="H46" i="20"/>
  <c r="J46" i="20" s="1"/>
  <c r="H45" i="20"/>
  <c r="J45" i="20" s="1"/>
  <c r="H44" i="20"/>
  <c r="J44" i="20" s="1"/>
  <c r="H43" i="20"/>
  <c r="J43" i="20" s="1"/>
  <c r="H42" i="20"/>
  <c r="J42" i="20" s="1"/>
  <c r="H41" i="20"/>
  <c r="J41" i="20" s="1"/>
  <c r="H40" i="20"/>
  <c r="J40" i="20" s="1"/>
  <c r="H39" i="20"/>
  <c r="J39" i="20" s="1"/>
  <c r="H38" i="20"/>
  <c r="J38" i="20" s="1"/>
  <c r="H37" i="20"/>
  <c r="J37" i="20" s="1"/>
  <c r="H36" i="20"/>
  <c r="J36" i="20" s="1"/>
  <c r="H35" i="20"/>
  <c r="J35" i="20" s="1"/>
  <c r="H34" i="20"/>
  <c r="J34" i="20" s="1"/>
  <c r="H33" i="20"/>
  <c r="J33" i="20" s="1"/>
  <c r="H32" i="20"/>
  <c r="J32" i="20" s="1"/>
  <c r="H31" i="20"/>
  <c r="J31" i="20" s="1"/>
  <c r="H30" i="20"/>
  <c r="J30" i="20" s="1"/>
  <c r="H29" i="20"/>
  <c r="H28" i="20"/>
  <c r="H27" i="20"/>
  <c r="H26" i="20"/>
  <c r="H25" i="20"/>
  <c r="H24" i="20"/>
  <c r="J24" i="20" s="1"/>
  <c r="H23" i="20"/>
  <c r="I21" i="20"/>
  <c r="J19" i="20"/>
  <c r="H19" i="20"/>
  <c r="H18" i="20"/>
  <c r="J18" i="20" s="1"/>
  <c r="H17" i="20"/>
  <c r="H16" i="20"/>
  <c r="J16" i="20" s="1"/>
  <c r="H15" i="20"/>
  <c r="J15" i="20" s="1"/>
  <c r="H14" i="20"/>
  <c r="H13" i="20"/>
  <c r="J12" i="20"/>
  <c r="H12" i="20"/>
  <c r="H21" i="20" l="1"/>
  <c r="H55" i="20"/>
  <c r="J23" i="20"/>
  <c r="J13" i="20"/>
  <c r="H63" i="20"/>
  <c r="H17" i="19"/>
  <c r="H18" i="19"/>
  <c r="H66" i="20" l="1"/>
  <c r="G6" i="20" s="1"/>
  <c r="H6" i="20" s="1"/>
  <c r="I6" i="20" s="1"/>
  <c r="H58" i="19"/>
  <c r="K6" i="20" l="1"/>
  <c r="A4" i="20"/>
  <c r="H31" i="19"/>
  <c r="H12" i="19" l="1"/>
  <c r="I63" i="19"/>
  <c r="I21" i="19" l="1"/>
  <c r="H29" i="19" l="1"/>
  <c r="H14" i="19"/>
  <c r="H13" i="19"/>
  <c r="H51" i="19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27" i="19"/>
  <c r="H28" i="19"/>
  <c r="H35" i="19" l="1"/>
  <c r="J35" i="19" s="1"/>
  <c r="H39" i="19"/>
  <c r="J39" i="19" s="1"/>
  <c r="H38" i="19"/>
  <c r="J38" i="19" s="1"/>
  <c r="H37" i="19"/>
  <c r="J37" i="19" s="1"/>
  <c r="H25" i="19"/>
  <c r="H26" i="19"/>
  <c r="H30" i="19"/>
  <c r="H32" i="19"/>
  <c r="H33" i="19"/>
  <c r="H34" i="19"/>
  <c r="J34" i="19" s="1"/>
  <c r="H36" i="19"/>
  <c r="J36" i="19" s="1"/>
  <c r="H24" i="19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I55" i="19"/>
  <c r="H23" i="19"/>
  <c r="H55" i="19" s="1"/>
  <c r="H19" i="19"/>
  <c r="J19" i="19" s="1"/>
  <c r="J18" i="19"/>
  <c r="H16" i="19"/>
  <c r="J16" i="19" s="1"/>
  <c r="H15" i="19"/>
  <c r="J15" i="19" s="1"/>
  <c r="J13" i="19"/>
  <c r="H21" i="19" l="1"/>
  <c r="I66" i="19"/>
  <c r="J6" i="19" s="1"/>
  <c r="H63" i="19"/>
  <c r="J12" i="19"/>
  <c r="J23" i="19"/>
  <c r="H66" i="19" l="1"/>
  <c r="G6" i="19" s="1"/>
  <c r="H6" i="19" s="1"/>
  <c r="A4" i="19" l="1"/>
  <c r="K6" i="19" l="1"/>
  <c r="I6" i="19"/>
</calcChain>
</file>

<file path=xl/sharedStrings.xml><?xml version="1.0" encoding="utf-8"?>
<sst xmlns="http://schemas.openxmlformats.org/spreadsheetml/2006/main" count="96" uniqueCount="56">
  <si>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</si>
  <si>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</si>
  <si>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</si>
  <si>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</si>
  <si>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</si>
  <si>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</si>
  <si>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</si>
  <si>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</si>
  <si>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</si>
  <si>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</si>
  <si>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</si>
  <si>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</si>
  <si>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</si>
  <si>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</si>
  <si>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</si>
  <si>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</si>
  <si>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</si>
  <si>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</si>
  <si>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</si>
  <si>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</si>
  <si>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</si>
  <si>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</si>
  <si>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</si>
  <si>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</si>
  <si>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</si>
  <si>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</si>
  <si>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</si>
  <si>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</si>
  <si>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</si>
  <si>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</si>
  <si>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</si>
  <si>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</si>
  <si>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</si>
  <si>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</si>
  <si>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</si>
  <si>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 xml:space="preserve">INSTALACIÓN DE 1 CORTINA DE 1.70M ANCHO X 2.90M DE ALTO </t>
  </si>
  <si>
    <t>DISCO DE CORTE 4 1/2"</t>
  </si>
  <si>
    <t>DISCO DE CORTE 9"</t>
  </si>
  <si>
    <t>LB DE ELECTRODO 3/32</t>
  </si>
  <si>
    <t>LB DE WIPE</t>
  </si>
  <si>
    <t>TARROS DE GRASA</t>
  </si>
  <si>
    <t>BROCHAS 3"</t>
  </si>
  <si>
    <t>ANTICORROSIVO ALQUIDICO PARA METAL PARA USO EXTERIOR / INTERIOR GRIS ESTRUCTURAL 2000
CODIGO 594556</t>
  </si>
  <si>
    <t>PINTURA ESMALTE ALQUIDICO INDUSTRIAL HAZE GRAY BRILLANTE KEM LUSTRAL
CODIGO 51419571</t>
  </si>
  <si>
    <t>(ES PARA PORTACANDADOS CONSULTAR ESPESOR)</t>
  </si>
  <si>
    <t>HIERRO REDONDO CORRUGADO 1/2 PLG (12.7 MM) 6 M GRADO 40 N.º 4
CODIGO 2353232</t>
  </si>
  <si>
    <t>HULE PARA BARREPOLVO LISO NEGRO YARDA</t>
  </si>
  <si>
    <t>INSTALACIÓN DE 1 BARREPOLVO DE 1.70M DE LARGO X 10CM ANCHO</t>
  </si>
  <si>
    <t>PLATINA 1/8 PLG (2.70 MM) 2 PLG X 6 M
CODIGO 1215712</t>
  </si>
  <si>
    <t>TORNILLO LAM-POL 1"</t>
  </si>
  <si>
    <t>ANTICORROSIVO ALQUIDICO PARA METAL PARA USO EXTERIOR / INTERIOR GRIS ESTRUCTURAL 2000
CODIGO 594552</t>
  </si>
  <si>
    <t>BROCHA 3"</t>
  </si>
  <si>
    <t xml:space="preserve">TUBO CUADRADO 3" X 3/16 (4.70MM) </t>
  </si>
  <si>
    <t xml:space="preserve">CORTINA DE 1.70M ANCHO X 2.90M DE ALTO CON CUBREROLLO TIPO MF50 Y MECANISMO DE CADENA  </t>
  </si>
  <si>
    <t>CORTIMETAL</t>
  </si>
  <si>
    <t>LE AUMENTÉ UN POCO POR SI VARÍA EL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</si>
</sst>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2" fillId="7" borderId="0" xfId="0" applyFont="1" applyFill="1" applyAlignment="1">
      <alignment horizontal="center" vertical="center" textRotation="255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2" fillId="2" borderId="0" xfId="0" applyFont="1" applyFill="1"/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346364</xdr:colOff>
      <xdr:row>22</xdr:row>
      <xdr:rowOff>272142</xdr:rowOff>
    </xdr:from>
    <xdr:to>
      <xdr:col>19</xdr:col>
      <xdr:colOff>660909</xdr:colOff>
      <xdr:row>42</xdr:row>
      <xdr:rowOff>129231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22338" y="5764480"/>
          <a:ext cx="7142857" cy="5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topLeftCell="A22" zoomScale="77" zoomScaleNormal="77" workbookViewId="0">
      <selection activeCell="N46" sqref="N46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35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1474.6413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893.72200000000009</v>
      </c>
      <c r="H6" s="38">
        <f>(G6*1.65)</f>
        <v>1474.6413</v>
      </c>
      <c r="I6" s="39">
        <f>H6-G6</f>
        <v>580.91929999999991</v>
      </c>
      <c r="J6" s="37">
        <f>I66</f>
        <v>0</v>
      </c>
      <c r="K6" s="39">
        <f>H6-ABS(J6)</f>
        <v>1474.6413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/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12.17</v>
      </c>
      <c r="E13" s="5"/>
      <c r="F13" s="5"/>
      <c r="G13" s="6"/>
      <c r="H13" s="7">
        <f>C13*D13*E13</f>
        <v>0</v>
      </c>
      <c r="I13" s="7">
        <v>0</v>
      </c>
      <c r="J13" s="8">
        <f>I13-H13</f>
        <v>0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>
        <v>0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>
        <v>1</v>
      </c>
      <c r="D15" s="6">
        <v>2.29</v>
      </c>
      <c r="E15" s="5">
        <v>1</v>
      </c>
      <c r="F15" s="5">
        <v>11</v>
      </c>
      <c r="G15" s="6"/>
      <c r="H15" s="7">
        <f>C15*D15*E15*F15</f>
        <v>25.19</v>
      </c>
      <c r="I15" s="7">
        <v>0</v>
      </c>
      <c r="J15" s="8">
        <f>I15-H15</f>
        <v>-25.19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1.52</v>
      </c>
      <c r="E16" s="5">
        <v>1</v>
      </c>
      <c r="F16" s="5">
        <v>11</v>
      </c>
      <c r="G16" s="6"/>
      <c r="H16" s="7">
        <f>C16*D16*E16*F16</f>
        <v>16.72</v>
      </c>
      <c r="I16" s="7">
        <v>0</v>
      </c>
      <c r="J16" s="8">
        <f>I16-H16</f>
        <v>-16.72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1</v>
      </c>
      <c r="D17" s="6">
        <v>1.88</v>
      </c>
      <c r="E17" s="5">
        <v>1</v>
      </c>
      <c r="F17" s="5">
        <v>11</v>
      </c>
      <c r="G17" s="6"/>
      <c r="H17" s="7">
        <f>C17*D17*E17*F17</f>
        <v>20.68</v>
      </c>
      <c r="I17" s="7"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3</v>
      </c>
      <c r="D18" s="6">
        <v>2.5</v>
      </c>
      <c r="E18" s="5">
        <v>2</v>
      </c>
      <c r="F18" s="5"/>
      <c r="G18" s="6"/>
      <c r="H18" s="7">
        <f>C18*D18*E18</f>
        <v>15</v>
      </c>
      <c r="I18" s="7">
        <v>0</v>
      </c>
      <c r="J18" s="8">
        <f t="shared" ref="J18:J19" si="0">I18-H18</f>
        <v>-15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9" si="1">C19*D19*E19</f>
        <v>0</v>
      </c>
      <c r="I19" s="7">
        <v>0</v>
      </c>
      <c r="J19" s="8">
        <f t="shared" si="0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77.59</v>
      </c>
      <c r="I21" s="9">
        <f>SUM(I12:I20)</f>
        <v>0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ht="31.5" x14ac:dyDescent="0.25">
      <c r="A23" s="14" t="s">
        <v>53</v>
      </c>
      <c r="B23" s="23" t="s">
        <v>54</v>
      </c>
      <c r="C23" s="44">
        <v>1</v>
      </c>
      <c r="D23" s="6">
        <v>570</v>
      </c>
      <c r="E23" s="5"/>
      <c r="F23" s="6"/>
      <c r="G23" s="6"/>
      <c r="H23" s="7">
        <f>C23*D23</f>
        <v>570</v>
      </c>
      <c r="I23" s="7">
        <v>0</v>
      </c>
      <c r="J23" s="8">
        <f>I23-H23</f>
        <v>-570</v>
      </c>
      <c r="K23" s="55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15</v>
      </c>
      <c r="D24" s="45">
        <v>1</v>
      </c>
      <c r="E24" s="6"/>
      <c r="F24" s="6"/>
      <c r="G24" s="6"/>
      <c r="H24" s="7">
        <f>C24*D24</f>
        <v>15</v>
      </c>
      <c r="I24" s="7">
        <v>0</v>
      </c>
      <c r="J24" s="8">
        <f t="shared" ref="J24:J54" si="2">I24-H24</f>
        <v>-15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2</v>
      </c>
      <c r="D25" s="46">
        <v>2.2000000000000002</v>
      </c>
      <c r="E25" s="6"/>
      <c r="F25" s="6"/>
      <c r="G25" s="6"/>
      <c r="H25" s="7">
        <f t="shared" ref="H25:H39" si="3">C25*D25</f>
        <v>4.4000000000000004</v>
      </c>
      <c r="I25" s="7">
        <v>0</v>
      </c>
      <c r="J25" s="8"/>
      <c r="K25" s="30"/>
      <c r="L25" s="1"/>
      <c r="M25" s="1"/>
      <c r="N25" s="1"/>
      <c r="O25" s="1"/>
    </row>
    <row r="26" spans="1:15" x14ac:dyDescent="0.25">
      <c r="A26" s="47" t="s">
        <v>38</v>
      </c>
      <c r="B26" s="24"/>
      <c r="C26" s="21">
        <v>10</v>
      </c>
      <c r="D26" s="46">
        <v>1</v>
      </c>
      <c r="E26" s="6"/>
      <c r="F26" s="6"/>
      <c r="G26" s="6"/>
      <c r="H26" s="7">
        <f t="shared" si="3"/>
        <v>10</v>
      </c>
      <c r="I26" s="7">
        <v>0</v>
      </c>
      <c r="J26" s="8"/>
      <c r="K26" s="30"/>
      <c r="L26" s="1"/>
      <c r="M26" s="1"/>
      <c r="N26" s="1"/>
      <c r="O26" s="1"/>
    </row>
    <row r="27" spans="1:15" x14ac:dyDescent="0.25">
      <c r="A27" s="47" t="s">
        <v>39</v>
      </c>
      <c r="B27" s="24"/>
      <c r="C27" s="21">
        <v>4</v>
      </c>
      <c r="D27" s="46">
        <v>0.75</v>
      </c>
      <c r="E27" s="6"/>
      <c r="F27" s="6"/>
      <c r="G27" s="6"/>
      <c r="H27" s="7">
        <f t="shared" si="3"/>
        <v>3</v>
      </c>
      <c r="I27" s="7">
        <v>0</v>
      </c>
      <c r="J27" s="8"/>
      <c r="K27" s="30"/>
      <c r="L27" s="1"/>
      <c r="M27" s="1"/>
      <c r="N27" s="1"/>
      <c r="O27" s="1"/>
    </row>
    <row r="28" spans="1:15" x14ac:dyDescent="0.25">
      <c r="A28" s="48" t="s">
        <v>40</v>
      </c>
      <c r="B28" s="24"/>
      <c r="C28" s="21">
        <v>3</v>
      </c>
      <c r="D28" s="46">
        <v>3</v>
      </c>
      <c r="E28" s="6"/>
      <c r="F28" s="6"/>
      <c r="G28" s="6"/>
      <c r="H28" s="7">
        <f t="shared" si="3"/>
        <v>9</v>
      </c>
      <c r="I28" s="7">
        <v>0</v>
      </c>
      <c r="J28" s="8"/>
      <c r="K28" s="30"/>
      <c r="L28" s="1"/>
      <c r="M28" s="1"/>
      <c r="N28" s="1"/>
      <c r="O28" s="1"/>
    </row>
    <row r="29" spans="1:15" x14ac:dyDescent="0.25">
      <c r="A29" s="47" t="s">
        <v>41</v>
      </c>
      <c r="B29" s="24"/>
      <c r="C29" s="21">
        <v>5</v>
      </c>
      <c r="D29" s="46">
        <v>0.9</v>
      </c>
      <c r="E29" s="6"/>
      <c r="F29" s="6"/>
      <c r="G29" s="6"/>
      <c r="H29" s="7">
        <f t="shared" si="3"/>
        <v>4.5</v>
      </c>
      <c r="I29" s="7">
        <v>0</v>
      </c>
      <c r="J29" s="8"/>
      <c r="K29" s="30"/>
      <c r="L29" s="1"/>
      <c r="M29" s="1"/>
      <c r="N29" s="1"/>
      <c r="O29" s="1"/>
    </row>
    <row r="30" spans="1:15" ht="47.25" x14ac:dyDescent="0.25">
      <c r="A30" s="47" t="s">
        <v>42</v>
      </c>
      <c r="B30" s="24"/>
      <c r="C30" s="21">
        <v>0.5</v>
      </c>
      <c r="D30" s="46">
        <v>18.899999999999999</v>
      </c>
      <c r="E30" s="6"/>
      <c r="F30" s="6"/>
      <c r="G30" s="6"/>
      <c r="H30" s="7">
        <f t="shared" si="3"/>
        <v>9.4499999999999993</v>
      </c>
      <c r="I30" s="7">
        <v>0</v>
      </c>
      <c r="J30" s="8">
        <f t="shared" si="2"/>
        <v>-9.4499999999999993</v>
      </c>
      <c r="K30" s="26"/>
      <c r="L30" s="1"/>
      <c r="M30" s="1"/>
      <c r="N30" s="1"/>
      <c r="O30" s="1"/>
    </row>
    <row r="31" spans="1:15" ht="47.25" x14ac:dyDescent="0.25">
      <c r="A31" s="14" t="s">
        <v>43</v>
      </c>
      <c r="B31" s="23"/>
      <c r="C31" s="44">
        <v>0.5</v>
      </c>
      <c r="D31" s="45">
        <v>39.9</v>
      </c>
      <c r="E31" s="6"/>
      <c r="F31" s="6"/>
      <c r="G31" s="6"/>
      <c r="H31" s="7">
        <f t="shared" si="3"/>
        <v>19.95</v>
      </c>
      <c r="I31" s="7">
        <v>0</v>
      </c>
      <c r="J31" s="8">
        <f t="shared" si="2"/>
        <v>-19.95</v>
      </c>
      <c r="K31" s="26"/>
      <c r="L31" s="1"/>
      <c r="M31" s="1"/>
      <c r="N31" s="1"/>
      <c r="O31" s="1"/>
    </row>
    <row r="32" spans="1:15" ht="47.25" x14ac:dyDescent="0.25">
      <c r="A32" s="14" t="s">
        <v>45</v>
      </c>
      <c r="B32" s="60" t="s">
        <v>44</v>
      </c>
      <c r="C32" s="21">
        <v>1</v>
      </c>
      <c r="D32" s="46">
        <v>6.82</v>
      </c>
      <c r="E32" s="6"/>
      <c r="F32" s="6"/>
      <c r="G32" s="6"/>
      <c r="H32" s="7">
        <f t="shared" si="3"/>
        <v>6.82</v>
      </c>
      <c r="I32" s="7">
        <v>0</v>
      </c>
      <c r="J32" s="8">
        <f t="shared" si="2"/>
        <v>-6.82</v>
      </c>
      <c r="K32" s="26"/>
      <c r="L32" s="1"/>
      <c r="M32" s="1"/>
      <c r="N32" s="1"/>
      <c r="O32" s="1"/>
    </row>
    <row r="33" spans="1:15" x14ac:dyDescent="0.25">
      <c r="A33" s="4" t="s">
        <v>52</v>
      </c>
      <c r="B33" s="24"/>
      <c r="C33" s="44">
        <v>1</v>
      </c>
      <c r="D33" s="45">
        <v>139.5</v>
      </c>
      <c r="E33" s="6"/>
      <c r="F33" s="6"/>
      <c r="G33" s="6"/>
      <c r="H33" s="7">
        <f t="shared" si="3"/>
        <v>139.5</v>
      </c>
      <c r="I33" s="7">
        <v>0</v>
      </c>
      <c r="J33" s="8">
        <f t="shared" si="2"/>
        <v>-139.5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3"/>
        <v>0</v>
      </c>
      <c r="I34" s="7">
        <v>0</v>
      </c>
      <c r="J34" s="8">
        <f t="shared" si="2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3"/>
        <v>0</v>
      </c>
      <c r="I35" s="7">
        <v>0</v>
      </c>
      <c r="J35" s="8">
        <f t="shared" si="2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3"/>
        <v>0</v>
      </c>
      <c r="I36" s="7">
        <v>0</v>
      </c>
      <c r="J36" s="8">
        <f t="shared" si="2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3"/>
        <v>0</v>
      </c>
      <c r="I37" s="7">
        <v>0</v>
      </c>
      <c r="J37" s="8">
        <f t="shared" si="2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3"/>
        <v>0</v>
      </c>
      <c r="I38" s="7">
        <v>0</v>
      </c>
      <c r="J38" s="8">
        <f t="shared" si="2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3"/>
        <v>0</v>
      </c>
      <c r="I39" s="7">
        <v>0</v>
      </c>
      <c r="J39" s="8">
        <f t="shared" si="2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ref="H40:H54" si="4">C40*D40</f>
        <v>0</v>
      </c>
      <c r="I40" s="7">
        <v>0</v>
      </c>
      <c r="J40" s="8">
        <f t="shared" si="2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4"/>
        <v>0</v>
      </c>
      <c r="I41" s="7">
        <v>0</v>
      </c>
      <c r="J41" s="8">
        <f t="shared" si="2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4"/>
        <v>0</v>
      </c>
      <c r="I42" s="7">
        <v>0</v>
      </c>
      <c r="J42" s="8">
        <f t="shared" si="2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4"/>
        <v>0</v>
      </c>
      <c r="I43" s="7">
        <v>0</v>
      </c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4"/>
        <v>0</v>
      </c>
      <c r="I44" s="7">
        <v>0</v>
      </c>
      <c r="J44" s="8">
        <f t="shared" si="2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4"/>
        <v>0</v>
      </c>
      <c r="I45" s="7">
        <v>0</v>
      </c>
      <c r="J45" s="8">
        <f t="shared" si="2"/>
        <v>0</v>
      </c>
      <c r="K45" s="30"/>
      <c r="L45" s="1"/>
      <c r="M45" s="1"/>
      <c r="N45" s="61" t="s">
        <v>55</v>
      </c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4"/>
        <v>0</v>
      </c>
      <c r="I46" s="7">
        <v>0</v>
      </c>
      <c r="J46" s="8">
        <f t="shared" si="2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4"/>
        <v>0</v>
      </c>
      <c r="I47" s="7">
        <v>0</v>
      </c>
      <c r="J47" s="8">
        <f t="shared" si="2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4"/>
        <v>0</v>
      </c>
      <c r="I48" s="7">
        <v>0</v>
      </c>
      <c r="J48" s="8">
        <f t="shared" si="2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4"/>
        <v>0</v>
      </c>
      <c r="I49" s="7">
        <v>0</v>
      </c>
      <c r="J49" s="8">
        <f t="shared" si="2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4"/>
        <v>0</v>
      </c>
      <c r="I50" s="7">
        <v>0</v>
      </c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4"/>
        <v>0</v>
      </c>
      <c r="I51" s="7">
        <v>0</v>
      </c>
      <c r="J51" s="8">
        <f t="shared" si="2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4"/>
        <v>0</v>
      </c>
      <c r="I54" s="7">
        <v>0</v>
      </c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791.62000000000012</v>
      </c>
      <c r="I55" s="11">
        <f>SUM(I23:I54)</f>
        <v>0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153.19999999999999</v>
      </c>
      <c r="D58" s="6">
        <v>4</v>
      </c>
      <c r="E58" s="6">
        <v>0.04</v>
      </c>
      <c r="F58" s="21">
        <v>1</v>
      </c>
      <c r="G58" s="6"/>
      <c r="H58" s="7">
        <f>C58*D58*E58*F58</f>
        <v>24.512</v>
      </c>
      <c r="I58" s="7"/>
      <c r="J58" s="8">
        <f>I58-H58</f>
        <v>-24.512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24.512</v>
      </c>
      <c r="I63" s="11">
        <f>SUM(I58:I62)</f>
        <v>0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893.72200000000009</v>
      </c>
      <c r="I66" s="13">
        <f>SUM(I63,I55,I21)</f>
        <v>0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zoomScale="77" zoomScaleNormal="77" workbookViewId="0">
      <selection activeCell="F18" sqref="F18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47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120.55870588235294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1.7</v>
      </c>
      <c r="B6" s="41"/>
      <c r="C6" s="31"/>
      <c r="D6" s="31"/>
      <c r="E6" s="31"/>
      <c r="F6" s="31"/>
      <c r="G6" s="37">
        <f>H66</f>
        <v>124.21199999999999</v>
      </c>
      <c r="H6" s="38">
        <f>(G6*1.65)</f>
        <v>204.94979999999998</v>
      </c>
      <c r="I6" s="39">
        <f>H6-G6</f>
        <v>80.737799999999993</v>
      </c>
      <c r="J6" s="37">
        <f>I66</f>
        <v>0</v>
      </c>
      <c r="K6" s="39">
        <f>H6-ABS(J6)</f>
        <v>204.94979999999998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/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12.17</v>
      </c>
      <c r="E13" s="5"/>
      <c r="F13" s="5"/>
      <c r="G13" s="6"/>
      <c r="H13" s="7">
        <f>C13*D13*E13</f>
        <v>0</v>
      </c>
      <c r="I13" s="7">
        <v>0</v>
      </c>
      <c r="J13" s="8">
        <f>I13-H13</f>
        <v>0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>
        <v>0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1.52</v>
      </c>
      <c r="E16" s="5">
        <v>1</v>
      </c>
      <c r="F16" s="5">
        <v>11</v>
      </c>
      <c r="G16" s="6"/>
      <c r="H16" s="7">
        <f>C16*D16*E16*F16</f>
        <v>16.72</v>
      </c>
      <c r="I16" s="7">
        <v>0</v>
      </c>
      <c r="J16" s="8">
        <f>I16-H16</f>
        <v>-16.72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1</v>
      </c>
      <c r="D17" s="6">
        <v>1.88</v>
      </c>
      <c r="E17" s="5">
        <v>1</v>
      </c>
      <c r="F17" s="5">
        <v>11</v>
      </c>
      <c r="G17" s="6"/>
      <c r="H17" s="7">
        <f>C17*D17*E17*F17</f>
        <v>20.68</v>
      </c>
      <c r="I17" s="7"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2</v>
      </c>
      <c r="F18" s="5"/>
      <c r="G18" s="6"/>
      <c r="H18" s="7">
        <f>C18*D18*E18</f>
        <v>10</v>
      </c>
      <c r="I18" s="7">
        <v>0</v>
      </c>
      <c r="J18" s="8">
        <f t="shared" ref="J18:J19" si="0">I18-H18</f>
        <v>-10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9" si="1">C19*D19*E19</f>
        <v>0</v>
      </c>
      <c r="I19" s="7">
        <v>0</v>
      </c>
      <c r="J19" s="8">
        <f t="shared" si="0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47.4</v>
      </c>
      <c r="I21" s="9">
        <f>SUM(I12:I20)</f>
        <v>0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46</v>
      </c>
      <c r="B23" s="23"/>
      <c r="C23" s="44">
        <v>2.5</v>
      </c>
      <c r="D23" s="6">
        <v>13.5</v>
      </c>
      <c r="E23" s="5"/>
      <c r="F23" s="6"/>
      <c r="G23" s="6"/>
      <c r="H23" s="7">
        <f>C23*D23</f>
        <v>33.75</v>
      </c>
      <c r="I23" s="7"/>
      <c r="J23" s="8">
        <f>I23-H23</f>
        <v>-33.75</v>
      </c>
      <c r="K23" s="55"/>
      <c r="L23" s="1"/>
      <c r="M23" s="1"/>
      <c r="N23" s="1"/>
      <c r="O23" s="1"/>
    </row>
    <row r="24" spans="1:15" ht="31.5" x14ac:dyDescent="0.25">
      <c r="A24" s="14" t="s">
        <v>48</v>
      </c>
      <c r="B24" s="49"/>
      <c r="C24" s="44">
        <v>1</v>
      </c>
      <c r="D24" s="45">
        <v>12.5</v>
      </c>
      <c r="E24" s="6"/>
      <c r="F24" s="6"/>
      <c r="G24" s="6"/>
      <c r="H24" s="7">
        <f>C24*D24</f>
        <v>12.5</v>
      </c>
      <c r="I24" s="7"/>
      <c r="J24" s="8">
        <f t="shared" ref="J24:J54" si="2">I24-H24</f>
        <v>-12.5</v>
      </c>
      <c r="K24" s="50"/>
      <c r="L24" s="1"/>
      <c r="M24" s="1"/>
      <c r="N24" s="1"/>
      <c r="O24" s="1"/>
    </row>
    <row r="25" spans="1:15" x14ac:dyDescent="0.25">
      <c r="A25" s="47" t="s">
        <v>49</v>
      </c>
      <c r="B25" s="24"/>
      <c r="C25" s="21">
        <v>20</v>
      </c>
      <c r="D25" s="46">
        <v>7.0000000000000007E-2</v>
      </c>
      <c r="E25" s="6"/>
      <c r="F25" s="6"/>
      <c r="G25" s="6"/>
      <c r="H25" s="7">
        <f t="shared" ref="H25:H54" si="3">C25*D25</f>
        <v>1.4000000000000001</v>
      </c>
      <c r="I25" s="7">
        <v>0</v>
      </c>
      <c r="J25" s="8"/>
      <c r="K25" s="50"/>
      <c r="L25" s="1"/>
      <c r="M25" s="1"/>
      <c r="N25" s="1"/>
      <c r="O25" s="1"/>
    </row>
    <row r="26" spans="1:15" x14ac:dyDescent="0.25">
      <c r="A26" s="47" t="s">
        <v>39</v>
      </c>
      <c r="B26" s="24"/>
      <c r="C26" s="21">
        <v>1</v>
      </c>
      <c r="D26" s="46">
        <v>0.75</v>
      </c>
      <c r="E26" s="6"/>
      <c r="F26" s="6"/>
      <c r="G26" s="6"/>
      <c r="H26" s="7">
        <f t="shared" si="3"/>
        <v>0.75</v>
      </c>
      <c r="I26" s="7">
        <v>0</v>
      </c>
      <c r="J26" s="8"/>
      <c r="K26" s="50"/>
      <c r="L26" s="1"/>
      <c r="M26" s="1"/>
      <c r="N26" s="1"/>
      <c r="O26" s="1"/>
    </row>
    <row r="27" spans="1:15" ht="47.25" x14ac:dyDescent="0.25">
      <c r="A27" s="47" t="s">
        <v>50</v>
      </c>
      <c r="B27" s="24"/>
      <c r="C27" s="21">
        <v>0.5</v>
      </c>
      <c r="D27" s="46">
        <v>6</v>
      </c>
      <c r="E27" s="6"/>
      <c r="F27" s="6"/>
      <c r="G27" s="6"/>
      <c r="H27" s="7">
        <f t="shared" si="3"/>
        <v>3</v>
      </c>
      <c r="I27" s="7">
        <v>0</v>
      </c>
      <c r="J27" s="8"/>
      <c r="K27" s="50"/>
      <c r="L27" s="1"/>
      <c r="M27" s="1"/>
      <c r="N27" s="1"/>
      <c r="O27" s="1"/>
    </row>
    <row r="28" spans="1:15" x14ac:dyDescent="0.25">
      <c r="A28" s="48" t="s">
        <v>51</v>
      </c>
      <c r="B28" s="24"/>
      <c r="C28" s="21">
        <v>1</v>
      </c>
      <c r="D28" s="46">
        <v>0.9</v>
      </c>
      <c r="E28" s="6"/>
      <c r="F28" s="6"/>
      <c r="G28" s="6"/>
      <c r="H28" s="7">
        <f t="shared" si="3"/>
        <v>0.9</v>
      </c>
      <c r="I28" s="7">
        <v>0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3"/>
        <v>0</v>
      </c>
      <c r="I29" s="7"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3"/>
        <v>0</v>
      </c>
      <c r="I30" s="7">
        <v>0</v>
      </c>
      <c r="J30" s="8">
        <f t="shared" si="2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3"/>
        <v>0</v>
      </c>
      <c r="I31" s="7">
        <v>0</v>
      </c>
      <c r="J31" s="8">
        <f t="shared" si="2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3"/>
        <v>0</v>
      </c>
      <c r="I32" s="7">
        <v>0</v>
      </c>
      <c r="J32" s="8">
        <f t="shared" si="2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3"/>
        <v>0</v>
      </c>
      <c r="I33" s="7">
        <v>0</v>
      </c>
      <c r="J33" s="8">
        <f t="shared" si="2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3"/>
        <v>0</v>
      </c>
      <c r="I34" s="7">
        <v>0</v>
      </c>
      <c r="J34" s="8">
        <f t="shared" si="2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3"/>
        <v>0</v>
      </c>
      <c r="I35" s="7">
        <v>0</v>
      </c>
      <c r="J35" s="8">
        <f t="shared" si="2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3"/>
        <v>0</v>
      </c>
      <c r="I36" s="7">
        <v>0</v>
      </c>
      <c r="J36" s="8">
        <f t="shared" si="2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3"/>
        <v>0</v>
      </c>
      <c r="I37" s="7">
        <v>0</v>
      </c>
      <c r="J37" s="8">
        <f t="shared" si="2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3"/>
        <v>0</v>
      </c>
      <c r="I38" s="7">
        <v>0</v>
      </c>
      <c r="J38" s="8">
        <f t="shared" si="2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3"/>
        <v>0</v>
      </c>
      <c r="I39" s="7">
        <v>0</v>
      </c>
      <c r="J39" s="8">
        <f t="shared" si="2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si="3"/>
        <v>0</v>
      </c>
      <c r="I40" s="7">
        <v>0</v>
      </c>
      <c r="J40" s="8">
        <f t="shared" si="2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3"/>
        <v>0</v>
      </c>
      <c r="I41" s="7">
        <v>0</v>
      </c>
      <c r="J41" s="8">
        <f t="shared" si="2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3"/>
        <v>0</v>
      </c>
      <c r="I42" s="7">
        <v>0</v>
      </c>
      <c r="J42" s="8">
        <f t="shared" si="2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3"/>
        <v>0</v>
      </c>
      <c r="I43" s="7">
        <v>0</v>
      </c>
      <c r="J43" s="8">
        <f t="shared" si="2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3"/>
        <v>0</v>
      </c>
      <c r="I44" s="7">
        <v>0</v>
      </c>
      <c r="J44" s="8">
        <f t="shared" si="2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3"/>
        <v>0</v>
      </c>
      <c r="I45" s="7">
        <v>0</v>
      </c>
      <c r="J45" s="8">
        <f t="shared" si="2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3"/>
        <v>0</v>
      </c>
      <c r="I46" s="7">
        <v>0</v>
      </c>
      <c r="J46" s="8">
        <f t="shared" si="2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3"/>
        <v>0</v>
      </c>
      <c r="I47" s="7">
        <v>0</v>
      </c>
      <c r="J47" s="8">
        <f t="shared" si="2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3"/>
        <v>0</v>
      </c>
      <c r="I48" s="7">
        <v>0</v>
      </c>
      <c r="J48" s="8">
        <f t="shared" si="2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3"/>
        <v>0</v>
      </c>
      <c r="I49" s="7">
        <v>0</v>
      </c>
      <c r="J49" s="8">
        <f t="shared" si="2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3"/>
        <v>0</v>
      </c>
      <c r="I50" s="7">
        <v>0</v>
      </c>
      <c r="J50" s="8">
        <f t="shared" si="2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3"/>
        <v>0</v>
      </c>
      <c r="I51" s="7">
        <v>0</v>
      </c>
      <c r="J51" s="8">
        <f t="shared" si="2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3"/>
        <v>0</v>
      </c>
      <c r="I54" s="7">
        <v>0</v>
      </c>
      <c r="J54" s="8">
        <f t="shared" si="2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52.3</v>
      </c>
      <c r="I55" s="11">
        <f>SUM(I23:I54)</f>
        <v>0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153.19999999999999</v>
      </c>
      <c r="D58" s="6">
        <v>4</v>
      </c>
      <c r="E58" s="6">
        <v>0.04</v>
      </c>
      <c r="F58" s="21">
        <v>1</v>
      </c>
      <c r="G58" s="6"/>
      <c r="H58" s="7">
        <f>C58*D58*E58*F58</f>
        <v>24.512</v>
      </c>
      <c r="I58" s="7"/>
      <c r="J58" s="8">
        <f>I58-H58</f>
        <v>-24.512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4">C60*D60*E60*F60</f>
        <v>0</v>
      </c>
      <c r="I60" s="7">
        <v>0</v>
      </c>
      <c r="J60" s="8">
        <f t="shared" ref="J60:J62" si="5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4"/>
        <v>0</v>
      </c>
      <c r="I61" s="7">
        <v>0</v>
      </c>
      <c r="J61" s="8">
        <f t="shared" si="5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4"/>
        <v>0</v>
      </c>
      <c r="I62" s="7">
        <v>0</v>
      </c>
      <c r="J62" s="8">
        <f t="shared" si="5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24.512</v>
      </c>
      <c r="I63" s="11">
        <f>SUM(I58:I62)</f>
        <v>0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124.21199999999999</v>
      </c>
      <c r="I66" s="13">
        <f>SUM(I63,I55,I21)</f>
        <v>0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CORTINA</vt:lpstr>
      <vt:lpstr>BARREPOLVO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2021-09-23T21:59:21Z</dcterms:modified>
</cp:coreProperties>
</file>