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SEGUNDA SEMANA DE OCTUBRE\MEMORIAS DE CALCULO\MEMORIAS YA ACTUALIZADAS\"/>
    </mc:Choice>
  </mc:AlternateContent>
  <bookViews>
    <workbookView xWindow="-120" yWindow="-120" windowWidth="24240" windowHeight="13140" tabRatio="500" activeTab="4"/>
  </bookViews>
  <sheets>
    <sheet name="FUGA" sheetId="19" r:id="rId1"/>
    <sheet name="TABLAROCA" sheetId="20" r:id="rId2"/>
    <sheet name="ZOCALO" sheetId="21" r:id="rId3"/>
    <sheet name="PINTURA" sheetId="22" r:id="rId4"/>
    <sheet name="CONTROL DE ALARMA" sheetId="23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" i="23" l="1"/>
  <c r="H66" i="23" s="1"/>
  <c r="G6" i="23" s="1"/>
  <c r="I62" i="23"/>
  <c r="J62" i="23" s="1"/>
  <c r="I61" i="23"/>
  <c r="J61" i="23" s="1"/>
  <c r="I60" i="23"/>
  <c r="J60" i="23" s="1"/>
  <c r="I59" i="23"/>
  <c r="I58" i="23"/>
  <c r="J58" i="23" s="1"/>
  <c r="H55" i="23"/>
  <c r="I54" i="23"/>
  <c r="J54" i="23" s="1"/>
  <c r="I53" i="23"/>
  <c r="I52" i="23"/>
  <c r="I51" i="23"/>
  <c r="J51" i="23" s="1"/>
  <c r="I50" i="23"/>
  <c r="J50" i="23" s="1"/>
  <c r="I49" i="23"/>
  <c r="J49" i="23" s="1"/>
  <c r="I48" i="23"/>
  <c r="J48" i="23" s="1"/>
  <c r="I47" i="23"/>
  <c r="J47" i="23" s="1"/>
  <c r="I46" i="23"/>
  <c r="J46" i="23" s="1"/>
  <c r="I45" i="23"/>
  <c r="J45" i="23" s="1"/>
  <c r="I44" i="23"/>
  <c r="J44" i="23" s="1"/>
  <c r="I43" i="23"/>
  <c r="J43" i="23" s="1"/>
  <c r="I42" i="23"/>
  <c r="J42" i="23" s="1"/>
  <c r="I41" i="23"/>
  <c r="J41" i="23" s="1"/>
  <c r="I40" i="23"/>
  <c r="J40" i="23" s="1"/>
  <c r="I39" i="23"/>
  <c r="J39" i="23" s="1"/>
  <c r="I38" i="23"/>
  <c r="J38" i="23" s="1"/>
  <c r="I37" i="23"/>
  <c r="J37" i="23" s="1"/>
  <c r="I36" i="23"/>
  <c r="J36" i="23" s="1"/>
  <c r="I35" i="23"/>
  <c r="J35" i="23" s="1"/>
  <c r="I34" i="23"/>
  <c r="J34" i="23" s="1"/>
  <c r="I33" i="23"/>
  <c r="J33" i="23" s="1"/>
  <c r="I32" i="23"/>
  <c r="J32" i="23" s="1"/>
  <c r="I31" i="23"/>
  <c r="J31" i="23" s="1"/>
  <c r="I30" i="23"/>
  <c r="J30" i="23" s="1"/>
  <c r="I29" i="23"/>
  <c r="I28" i="23"/>
  <c r="I27" i="23"/>
  <c r="I26" i="23"/>
  <c r="I25" i="23"/>
  <c r="I24" i="23"/>
  <c r="J24" i="23" s="1"/>
  <c r="I23" i="23"/>
  <c r="J23" i="23" s="1"/>
  <c r="H21" i="23"/>
  <c r="I20" i="23"/>
  <c r="I19" i="23"/>
  <c r="J19" i="23" s="1"/>
  <c r="I18" i="23"/>
  <c r="J18" i="23" s="1"/>
  <c r="I17" i="23"/>
  <c r="I16" i="23"/>
  <c r="J16" i="23" s="1"/>
  <c r="J15" i="23"/>
  <c r="I15" i="23"/>
  <c r="I14" i="23"/>
  <c r="I13" i="23"/>
  <c r="J13" i="23" s="1"/>
  <c r="I12" i="23"/>
  <c r="J12" i="23" s="1"/>
  <c r="H63" i="22"/>
  <c r="H66" i="22" s="1"/>
  <c r="G6" i="22" s="1"/>
  <c r="I62" i="22"/>
  <c r="J62" i="22" s="1"/>
  <c r="I61" i="22"/>
  <c r="J61" i="22" s="1"/>
  <c r="I60" i="22"/>
  <c r="J60" i="22" s="1"/>
  <c r="I59" i="22"/>
  <c r="J59" i="22" s="1"/>
  <c r="I58" i="22"/>
  <c r="J58" i="22" s="1"/>
  <c r="H55" i="22"/>
  <c r="I54" i="22"/>
  <c r="J54" i="22" s="1"/>
  <c r="I53" i="22"/>
  <c r="I52" i="22"/>
  <c r="I51" i="22"/>
  <c r="J51" i="22" s="1"/>
  <c r="I50" i="22"/>
  <c r="J50" i="22" s="1"/>
  <c r="I49" i="22"/>
  <c r="J49" i="22" s="1"/>
  <c r="I48" i="22"/>
  <c r="J48" i="22" s="1"/>
  <c r="I47" i="22"/>
  <c r="J47" i="22" s="1"/>
  <c r="I46" i="22"/>
  <c r="J46" i="22" s="1"/>
  <c r="I45" i="22"/>
  <c r="J45" i="22" s="1"/>
  <c r="I44" i="22"/>
  <c r="J44" i="22" s="1"/>
  <c r="I43" i="22"/>
  <c r="J43" i="22" s="1"/>
  <c r="I42" i="22"/>
  <c r="J42" i="22" s="1"/>
  <c r="I41" i="22"/>
  <c r="J41" i="22" s="1"/>
  <c r="I40" i="22"/>
  <c r="J40" i="22" s="1"/>
  <c r="I39" i="22"/>
  <c r="J39" i="22" s="1"/>
  <c r="I38" i="22"/>
  <c r="J38" i="22" s="1"/>
  <c r="I37" i="22"/>
  <c r="J37" i="22" s="1"/>
  <c r="I36" i="22"/>
  <c r="J36" i="22" s="1"/>
  <c r="I35" i="22"/>
  <c r="J35" i="22" s="1"/>
  <c r="I34" i="22"/>
  <c r="J34" i="22" s="1"/>
  <c r="I33" i="22"/>
  <c r="J33" i="22" s="1"/>
  <c r="I32" i="22"/>
  <c r="J32" i="22" s="1"/>
  <c r="I31" i="22"/>
  <c r="J31" i="22" s="1"/>
  <c r="I30" i="22"/>
  <c r="J30" i="22" s="1"/>
  <c r="I29" i="22"/>
  <c r="I28" i="22"/>
  <c r="I27" i="22"/>
  <c r="I26" i="22"/>
  <c r="I25" i="22"/>
  <c r="I24" i="22"/>
  <c r="J24" i="22" s="1"/>
  <c r="I23" i="22"/>
  <c r="H21" i="22"/>
  <c r="I20" i="22"/>
  <c r="I19" i="22"/>
  <c r="J19" i="22" s="1"/>
  <c r="I18" i="22"/>
  <c r="J18" i="22" s="1"/>
  <c r="I17" i="22"/>
  <c r="I16" i="22"/>
  <c r="J16" i="22" s="1"/>
  <c r="J15" i="22"/>
  <c r="I15" i="22"/>
  <c r="I14" i="22"/>
  <c r="I13" i="22"/>
  <c r="J13" i="22" s="1"/>
  <c r="I12" i="22"/>
  <c r="J12" i="22" s="1"/>
  <c r="H63" i="21"/>
  <c r="H66" i="21" s="1"/>
  <c r="G6" i="21" s="1"/>
  <c r="J62" i="21"/>
  <c r="I62" i="21"/>
  <c r="I61" i="21"/>
  <c r="J61" i="21" s="1"/>
  <c r="J60" i="21"/>
  <c r="I60" i="21"/>
  <c r="I59" i="21"/>
  <c r="J59" i="21" s="1"/>
  <c r="I58" i="21"/>
  <c r="I63" i="21" s="1"/>
  <c r="H55" i="21"/>
  <c r="J54" i="21"/>
  <c r="I54" i="21"/>
  <c r="I53" i="21"/>
  <c r="I52" i="21"/>
  <c r="J51" i="21"/>
  <c r="I51" i="21"/>
  <c r="I50" i="21"/>
  <c r="J50" i="21" s="1"/>
  <c r="J49" i="21"/>
  <c r="I49" i="21"/>
  <c r="I48" i="21"/>
  <c r="J48" i="21" s="1"/>
  <c r="J47" i="21"/>
  <c r="I47" i="21"/>
  <c r="I46" i="21"/>
  <c r="J46" i="21" s="1"/>
  <c r="J45" i="21"/>
  <c r="I45" i="21"/>
  <c r="I44" i="21"/>
  <c r="J44" i="21" s="1"/>
  <c r="J43" i="21"/>
  <c r="I43" i="21"/>
  <c r="I42" i="21"/>
  <c r="J42" i="21" s="1"/>
  <c r="J41" i="21"/>
  <c r="I41" i="21"/>
  <c r="I40" i="21"/>
  <c r="J40" i="21" s="1"/>
  <c r="J39" i="21"/>
  <c r="I39" i="21"/>
  <c r="I38" i="21"/>
  <c r="J38" i="21" s="1"/>
  <c r="J37" i="21"/>
  <c r="I37" i="21"/>
  <c r="I36" i="21"/>
  <c r="J36" i="21" s="1"/>
  <c r="J35" i="21"/>
  <c r="I35" i="21"/>
  <c r="I34" i="21"/>
  <c r="J34" i="21" s="1"/>
  <c r="J33" i="21"/>
  <c r="I33" i="21"/>
  <c r="I32" i="21"/>
  <c r="J32" i="21" s="1"/>
  <c r="J31" i="21"/>
  <c r="I31" i="21"/>
  <c r="I30" i="21"/>
  <c r="J30" i="21" s="1"/>
  <c r="I29" i="21"/>
  <c r="I28" i="21"/>
  <c r="I27" i="21"/>
  <c r="I26" i="21"/>
  <c r="I25" i="21"/>
  <c r="I24" i="21"/>
  <c r="J24" i="21" s="1"/>
  <c r="I23" i="21"/>
  <c r="I55" i="21" s="1"/>
  <c r="H21" i="21"/>
  <c r="I20" i="21"/>
  <c r="J19" i="21"/>
  <c r="I19" i="21"/>
  <c r="I18" i="21"/>
  <c r="J18" i="21" s="1"/>
  <c r="I17" i="21"/>
  <c r="I16" i="21"/>
  <c r="J16" i="21" s="1"/>
  <c r="I15" i="21"/>
  <c r="J15" i="21" s="1"/>
  <c r="I14" i="21"/>
  <c r="I13" i="21"/>
  <c r="J13" i="21" s="1"/>
  <c r="J12" i="21"/>
  <c r="I12" i="21"/>
  <c r="H63" i="20"/>
  <c r="H66" i="20" s="1"/>
  <c r="G6" i="20" s="1"/>
  <c r="I62" i="20"/>
  <c r="J62" i="20" s="1"/>
  <c r="I61" i="20"/>
  <c r="J61" i="20" s="1"/>
  <c r="I60" i="20"/>
  <c r="J60" i="20" s="1"/>
  <c r="I59" i="20"/>
  <c r="I58" i="20"/>
  <c r="J58" i="20" s="1"/>
  <c r="H55" i="20"/>
  <c r="I54" i="20"/>
  <c r="J54" i="20" s="1"/>
  <c r="I53" i="20"/>
  <c r="I52" i="20"/>
  <c r="I51" i="20"/>
  <c r="J51" i="20" s="1"/>
  <c r="I50" i="20"/>
  <c r="J50" i="20" s="1"/>
  <c r="I49" i="20"/>
  <c r="J49" i="20" s="1"/>
  <c r="I48" i="20"/>
  <c r="J48" i="20" s="1"/>
  <c r="I47" i="20"/>
  <c r="J47" i="20" s="1"/>
  <c r="I46" i="20"/>
  <c r="J46" i="20" s="1"/>
  <c r="I45" i="20"/>
  <c r="J45" i="20" s="1"/>
  <c r="I44" i="20"/>
  <c r="J44" i="20" s="1"/>
  <c r="I43" i="20"/>
  <c r="J43" i="20" s="1"/>
  <c r="I42" i="20"/>
  <c r="J42" i="20" s="1"/>
  <c r="I41" i="20"/>
  <c r="J41" i="20" s="1"/>
  <c r="I40" i="20"/>
  <c r="J40" i="20" s="1"/>
  <c r="I39" i="20"/>
  <c r="J39" i="20" s="1"/>
  <c r="I38" i="20"/>
  <c r="J38" i="20" s="1"/>
  <c r="I37" i="20"/>
  <c r="J37" i="20" s="1"/>
  <c r="I36" i="20"/>
  <c r="J36" i="20" s="1"/>
  <c r="I35" i="20"/>
  <c r="J35" i="20" s="1"/>
  <c r="I34" i="20"/>
  <c r="J34" i="20" s="1"/>
  <c r="I33" i="20"/>
  <c r="J33" i="20" s="1"/>
  <c r="I32" i="20"/>
  <c r="J32" i="20" s="1"/>
  <c r="I31" i="20"/>
  <c r="J31" i="20" s="1"/>
  <c r="I30" i="20"/>
  <c r="J30" i="20" s="1"/>
  <c r="I29" i="20"/>
  <c r="I28" i="20"/>
  <c r="I27" i="20"/>
  <c r="I26" i="20"/>
  <c r="I25" i="20"/>
  <c r="I24" i="20"/>
  <c r="J24" i="20" s="1"/>
  <c r="I23" i="20"/>
  <c r="J23" i="20" s="1"/>
  <c r="H21" i="20"/>
  <c r="I20" i="20"/>
  <c r="I19" i="20"/>
  <c r="J19" i="20" s="1"/>
  <c r="I18" i="20"/>
  <c r="J18" i="20" s="1"/>
  <c r="I17" i="20"/>
  <c r="I16" i="20"/>
  <c r="J16" i="20" s="1"/>
  <c r="J15" i="20"/>
  <c r="I15" i="20"/>
  <c r="I14" i="20"/>
  <c r="I13" i="20"/>
  <c r="J13" i="20" s="1"/>
  <c r="I12" i="20"/>
  <c r="J12" i="20" s="1"/>
  <c r="I55" i="22" l="1"/>
  <c r="J23" i="22"/>
  <c r="I21" i="21"/>
  <c r="I66" i="21" s="1"/>
  <c r="I63" i="23"/>
  <c r="J58" i="21"/>
  <c r="I63" i="20"/>
  <c r="I55" i="23"/>
  <c r="J59" i="23"/>
  <c r="I21" i="23"/>
  <c r="I63" i="22"/>
  <c r="I21" i="22"/>
  <c r="J23" i="21"/>
  <c r="I55" i="20"/>
  <c r="J59" i="20"/>
  <c r="I21" i="20"/>
  <c r="H6" i="21" l="1"/>
  <c r="A4" i="21" s="1"/>
  <c r="J6" i="21"/>
  <c r="I66" i="23"/>
  <c r="H6" i="23" s="1"/>
  <c r="I66" i="20"/>
  <c r="J6" i="20" s="1"/>
  <c r="I66" i="22"/>
  <c r="K6" i="21" l="1"/>
  <c r="I6" i="21"/>
  <c r="J6" i="23"/>
  <c r="K6" i="23" s="1"/>
  <c r="H6" i="20"/>
  <c r="I6" i="20" s="1"/>
  <c r="I6" i="23"/>
  <c r="A4" i="23"/>
  <c r="J6" i="22"/>
  <c r="H6" i="22"/>
  <c r="K6" i="20" l="1"/>
  <c r="A4" i="20"/>
  <c r="I6" i="22"/>
  <c r="K6" i="22"/>
  <c r="A4" i="22"/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" i="19" s="1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<sst xmlns="http://schemas.openxmlformats.org/spreadsheetml/2006/main" count="208" uniqueCount="56">
  <si>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</si>
  <si>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</si>
  <si>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</si>
  <si>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</si>
  <si>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</si>
  <si>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</si>
  <si>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</si>
  <si>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</si>
  <si>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</si>
  <si>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</si>
  <si>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</si>
  <si>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</si>
  <si>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</si>
  <si>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</si>
  <si>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</si>
  <si>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</si>
  <si>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</si>
  <si>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</si>
  <si>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</si>
  <si>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</si>
  <si>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</si>
  <si>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</si>
  <si>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</si>
  <si>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</si>
  <si>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</si>
  <si>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</si>
  <si>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</si>
  <si>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</si>
  <si>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</si>
  <si>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</si>
  <si>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</si>
  <si>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</si>
  <si>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</si>
  <si>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</si>
  <si>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</si>
  <si>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TAPON HEMBRA PVC SIN ROSCA 3/4"</t>
  </si>
  <si>
    <t>LB DE WIPE</t>
  </si>
  <si>
    <t>REPARACION DE FUGa</t>
  </si>
  <si>
    <t>TABLAYESO 12MM 4X8´</t>
  </si>
  <si>
    <t>TORNILLO PARED SECA 1"</t>
  </si>
  <si>
    <t>CINTA MALLA 2"</t>
  </si>
  <si>
    <t>LIJA #150 DE AGUA</t>
  </si>
  <si>
    <t>MASILLA CAJA INTERIOR JUNTEX</t>
  </si>
  <si>
    <t>PORTE TABLAROCA  2 1/2"X1 1/4"X10´ CALIBRE 24</t>
  </si>
  <si>
    <t>PEGAMENTO DE CONTACTO PARA FORMICA AMARILLO 7000 MASTER BOND
CODIGO 2352178</t>
  </si>
  <si>
    <t>GL DE THINNER</t>
  </si>
  <si>
    <t>PINTURA LATEX PARA USO EXTERIOR / INTERIOR BLANCO EXCELLO LATEX
CODIGO 1228170</t>
  </si>
  <si>
    <t>RODILLO 9"</t>
  </si>
  <si>
    <t>RODILLO 4 1/2"</t>
  </si>
  <si>
    <t>1 SERRUCHO P/TABLAYESO DE 6" 1 ESPATULA P/TABLAYESO DE 8" PLASTICA, 1 ESPATULA P/TABLAYESO DE 3/1 PLASTICA, 1 CUBETA P/MASILLA DE 10" PARA UTILIZAR EN WM SAN MIGUEL</t>
  </si>
  <si>
    <t xml:space="preserve">POSTE </t>
  </si>
  <si>
    <t xml:space="preserve">TORNILLOS </t>
  </si>
  <si>
    <t>instalacion de tablaroca 8m2</t>
  </si>
  <si>
    <t>reparacion de zocalo</t>
  </si>
  <si>
    <t>aplicación de pintura</t>
  </si>
  <si>
    <t>montaje de control de alarma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</si>
</sst>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2" fillId="7" borderId="0" xfId="0" applyFont="1" applyFill="1" applyAlignment="1">
      <alignment horizontal="center" vertical="center" textRotation="255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zoomScale="77" zoomScaleNormal="77" workbookViewId="0">
      <selection activeCell="C2" sqref="C2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37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11.653124999999999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(I66*1.65)</f>
        <v>93.224999999999994</v>
      </c>
      <c r="I6" s="39">
        <f>H6-G6</f>
        <v>93.224999999999994</v>
      </c>
      <c r="J6" s="37">
        <f>I66</f>
        <v>56.5</v>
      </c>
      <c r="K6" s="39">
        <f>H6-ABS(J6)</f>
        <v>36.724999999999994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12.17</v>
      </c>
      <c r="E13" s="5"/>
      <c r="F13" s="5"/>
      <c r="G13" s="6"/>
      <c r="H13" s="7"/>
      <c r="I13" s="7">
        <f t="shared" ref="I13:I20" si="0">C13*D13*E13</f>
        <v>0</v>
      </c>
      <c r="J13" s="8">
        <f>I13-H13</f>
        <v>0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2</v>
      </c>
      <c r="D16" s="6">
        <v>1.52</v>
      </c>
      <c r="E16" s="5">
        <v>0.5</v>
      </c>
      <c r="F16" s="5">
        <v>19</v>
      </c>
      <c r="G16" s="6"/>
      <c r="H16" s="7"/>
      <c r="I16" s="7">
        <f>C16*D16*E16*F16</f>
        <v>28.88</v>
      </c>
      <c r="J16" s="8">
        <f>I16-H16</f>
        <v>28.88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28.88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0.31</v>
      </c>
      <c r="E23" s="5"/>
      <c r="F23" s="6"/>
      <c r="G23" s="6"/>
      <c r="H23" s="7"/>
      <c r="I23" s="7">
        <f>C23*D23</f>
        <v>0.31</v>
      </c>
      <c r="J23" s="8">
        <f>I23-H23</f>
        <v>0.31</v>
      </c>
      <c r="K23" s="55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1</v>
      </c>
      <c r="D24" s="45">
        <v>0.75</v>
      </c>
      <c r="E24" s="6"/>
      <c r="F24" s="6"/>
      <c r="G24" s="6"/>
      <c r="H24" s="7"/>
      <c r="I24" s="7">
        <f t="shared" ref="I24:I54" si="3">C24*D24</f>
        <v>0.75</v>
      </c>
      <c r="J24" s="8">
        <f t="shared" ref="J24:J54" si="4">I24-H24</f>
        <v>0.75</v>
      </c>
      <c r="K24" s="26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/>
      <c r="I25" s="7">
        <f t="shared" si="3"/>
        <v>0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1.06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332</v>
      </c>
      <c r="D58" s="6">
        <v>4</v>
      </c>
      <c r="E58" s="6">
        <v>0.04</v>
      </c>
      <c r="F58" s="21">
        <v>0.5</v>
      </c>
      <c r="G58" s="6"/>
      <c r="H58" s="7"/>
      <c r="I58" s="7">
        <f>C58*D58*E58*F58</f>
        <v>26.560000000000002</v>
      </c>
      <c r="J58" s="8">
        <f>I58-H58</f>
        <v>26.560000000000002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26.560000000000002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56.5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zoomScale="77" zoomScaleNormal="77" workbookViewId="0">
      <selection activeCell="D8" sqref="D8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52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36.574312499999998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(I66*1.65)</f>
        <v>292.59449999999998</v>
      </c>
      <c r="I6" s="39">
        <f>H6-G6</f>
        <v>292.59449999999998</v>
      </c>
      <c r="J6" s="37">
        <f>I66</f>
        <v>177.33</v>
      </c>
      <c r="K6" s="39">
        <f>H6-ABS(J6)</f>
        <v>115.26449999999997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12.17</v>
      </c>
      <c r="E13" s="5"/>
      <c r="F13" s="5"/>
      <c r="G13" s="6"/>
      <c r="H13" s="7"/>
      <c r="I13" s="7">
        <f t="shared" ref="I13:I20" si="0">C13*D13*E13</f>
        <v>0</v>
      </c>
      <c r="J13" s="8">
        <f>I13-H13</f>
        <v>0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2</v>
      </c>
      <c r="D16" s="6">
        <v>1.52</v>
      </c>
      <c r="E16" s="5">
        <v>1</v>
      </c>
      <c r="F16" s="5">
        <v>19</v>
      </c>
      <c r="G16" s="6"/>
      <c r="H16" s="7"/>
      <c r="I16" s="7">
        <f>C16*D16*E16*F16</f>
        <v>57.76</v>
      </c>
      <c r="J16" s="8">
        <f>I16-H16</f>
        <v>57.76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57.76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38</v>
      </c>
      <c r="B23" s="23"/>
      <c r="C23" s="44">
        <v>4</v>
      </c>
      <c r="D23" s="6">
        <v>7.4</v>
      </c>
      <c r="E23" s="5"/>
      <c r="F23" s="6"/>
      <c r="G23" s="6"/>
      <c r="H23" s="7"/>
      <c r="I23" s="7">
        <f>C23*D23</f>
        <v>29.6</v>
      </c>
      <c r="J23" s="8">
        <f>I23-H23</f>
        <v>29.6</v>
      </c>
      <c r="K23" s="55"/>
      <c r="L23" s="1"/>
      <c r="M23" s="1"/>
      <c r="N23" s="1"/>
      <c r="O23" s="1"/>
    </row>
    <row r="24" spans="1:15" x14ac:dyDescent="0.25">
      <c r="A24" s="14" t="s">
        <v>39</v>
      </c>
      <c r="B24" s="49"/>
      <c r="C24" s="44">
        <v>300</v>
      </c>
      <c r="D24" s="45">
        <v>0.02</v>
      </c>
      <c r="E24" s="6"/>
      <c r="F24" s="6"/>
      <c r="G24" s="6"/>
      <c r="H24" s="7"/>
      <c r="I24" s="7">
        <f t="shared" ref="I24:I54" si="3">C24*D24</f>
        <v>6</v>
      </c>
      <c r="J24" s="8">
        <f t="shared" ref="J24:J54" si="4">I24-H24</f>
        <v>6</v>
      </c>
      <c r="K24" s="50"/>
      <c r="L24" s="1"/>
      <c r="M24" s="1"/>
      <c r="N24" s="1"/>
      <c r="O24" s="1"/>
    </row>
    <row r="25" spans="1:15" x14ac:dyDescent="0.25">
      <c r="A25" s="47" t="s">
        <v>40</v>
      </c>
      <c r="B25" s="24"/>
      <c r="C25" s="21">
        <v>1</v>
      </c>
      <c r="D25" s="46">
        <v>2.6</v>
      </c>
      <c r="E25" s="6"/>
      <c r="F25" s="6"/>
      <c r="G25" s="6"/>
      <c r="H25" s="7"/>
      <c r="I25" s="7">
        <f t="shared" si="3"/>
        <v>2.6</v>
      </c>
      <c r="J25" s="8"/>
      <c r="K25" s="50"/>
      <c r="L25" s="1"/>
      <c r="M25" s="1"/>
      <c r="N25" s="1"/>
      <c r="O25" s="1"/>
    </row>
    <row r="26" spans="1:15" x14ac:dyDescent="0.25">
      <c r="A26" s="47" t="s">
        <v>41</v>
      </c>
      <c r="B26" s="24"/>
      <c r="C26" s="21">
        <v>4</v>
      </c>
      <c r="D26" s="46">
        <v>1.1499999999999999</v>
      </c>
      <c r="E26" s="6"/>
      <c r="F26" s="6"/>
      <c r="G26" s="6"/>
      <c r="H26" s="7"/>
      <c r="I26" s="7">
        <f t="shared" si="3"/>
        <v>4.5999999999999996</v>
      </c>
      <c r="J26" s="8"/>
      <c r="K26" s="50"/>
      <c r="L26" s="1"/>
      <c r="M26" s="1"/>
      <c r="N26" s="1"/>
      <c r="O26" s="1"/>
    </row>
    <row r="27" spans="1:15" x14ac:dyDescent="0.25">
      <c r="A27" s="47" t="s">
        <v>42</v>
      </c>
      <c r="B27" s="24"/>
      <c r="C27" s="21">
        <v>1</v>
      </c>
      <c r="D27" s="46">
        <v>7.1</v>
      </c>
      <c r="E27" s="6"/>
      <c r="F27" s="6"/>
      <c r="G27" s="6"/>
      <c r="H27" s="7"/>
      <c r="I27" s="7">
        <f t="shared" si="3"/>
        <v>7.1</v>
      </c>
      <c r="J27" s="8"/>
      <c r="K27" s="50"/>
      <c r="L27" s="1"/>
      <c r="M27" s="1"/>
      <c r="N27" s="1"/>
      <c r="O27" s="1"/>
    </row>
    <row r="28" spans="1:15" x14ac:dyDescent="0.25">
      <c r="A28" s="48" t="s">
        <v>43</v>
      </c>
      <c r="B28" s="24"/>
      <c r="C28" s="21">
        <v>1</v>
      </c>
      <c r="D28" s="46">
        <v>3.95</v>
      </c>
      <c r="E28" s="6"/>
      <c r="F28" s="6"/>
      <c r="G28" s="6"/>
      <c r="H28" s="7"/>
      <c r="I28" s="7">
        <f t="shared" si="3"/>
        <v>3.95</v>
      </c>
      <c r="J28" s="8"/>
      <c r="K28" s="50"/>
      <c r="L28" s="1"/>
      <c r="M28" s="1"/>
      <c r="N28" s="1"/>
      <c r="O28" s="1"/>
    </row>
    <row r="29" spans="1:15" ht="63" x14ac:dyDescent="0.25">
      <c r="A29" s="47" t="s">
        <v>49</v>
      </c>
      <c r="B29" s="24"/>
      <c r="C29" s="21">
        <v>1</v>
      </c>
      <c r="D29" s="46">
        <v>12.6</v>
      </c>
      <c r="E29" s="6"/>
      <c r="F29" s="6"/>
      <c r="G29" s="6"/>
      <c r="H29" s="7"/>
      <c r="I29" s="7">
        <f t="shared" si="3"/>
        <v>12.6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66.45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332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53.120000000000005</v>
      </c>
      <c r="J58" s="8">
        <f>I58-H58</f>
        <v>53.120000000000005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53.120000000000005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177.33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zoomScale="77" zoomScaleNormal="77" workbookViewId="0">
      <selection activeCell="B4" sqref="B4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53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108.38849999999999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f>(I66*1.65)</f>
        <v>108.38849999999999</v>
      </c>
      <c r="I6" s="39">
        <f>H6-G6</f>
        <v>108.38849999999999</v>
      </c>
      <c r="J6" s="37">
        <f>I66</f>
        <v>65.69</v>
      </c>
      <c r="K6" s="39">
        <f>H6-ABS(J6)</f>
        <v>42.698499999999996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12.17</v>
      </c>
      <c r="E13" s="5"/>
      <c r="F13" s="5"/>
      <c r="G13" s="6"/>
      <c r="H13" s="7"/>
      <c r="I13" s="7">
        <f t="shared" ref="I13:I20" si="0">C13*D13*E13</f>
        <v>0</v>
      </c>
      <c r="J13" s="8">
        <f>I13-H13</f>
        <v>0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2</v>
      </c>
      <c r="D16" s="6">
        <v>1.52</v>
      </c>
      <c r="E16" s="5">
        <v>0.5</v>
      </c>
      <c r="F16" s="5">
        <v>19</v>
      </c>
      <c r="G16" s="6"/>
      <c r="H16" s="7"/>
      <c r="I16" s="7">
        <f>C16*D16*E16*F16</f>
        <v>28.88</v>
      </c>
      <c r="J16" s="8">
        <f>I16-H16</f>
        <v>28.88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28.88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ht="47.25" x14ac:dyDescent="0.25">
      <c r="A23" s="14" t="s">
        <v>44</v>
      </c>
      <c r="B23" s="23"/>
      <c r="C23" s="44">
        <v>2</v>
      </c>
      <c r="D23" s="6">
        <v>3.5</v>
      </c>
      <c r="E23" s="5"/>
      <c r="F23" s="6"/>
      <c r="G23" s="6"/>
      <c r="H23" s="7"/>
      <c r="I23" s="7">
        <f>C23*D23</f>
        <v>7</v>
      </c>
      <c r="J23" s="8">
        <f>I23-H23</f>
        <v>7</v>
      </c>
      <c r="K23" s="55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1</v>
      </c>
      <c r="D24" s="45">
        <v>0.75</v>
      </c>
      <c r="E24" s="6"/>
      <c r="F24" s="6"/>
      <c r="G24" s="6"/>
      <c r="H24" s="7"/>
      <c r="I24" s="7">
        <f t="shared" ref="I24:I54" si="3">C24*D24</f>
        <v>0.75</v>
      </c>
      <c r="J24" s="8">
        <f t="shared" ref="J24:J54" si="4">I24-H24</f>
        <v>0.75</v>
      </c>
      <c r="K24" s="50"/>
      <c r="L24" s="1"/>
      <c r="M24" s="1"/>
      <c r="N24" s="1"/>
      <c r="O24" s="1"/>
    </row>
    <row r="25" spans="1:15" x14ac:dyDescent="0.25">
      <c r="A25" s="47" t="s">
        <v>45</v>
      </c>
      <c r="B25" s="24"/>
      <c r="C25" s="21">
        <v>0.5</v>
      </c>
      <c r="D25" s="46">
        <v>5</v>
      </c>
      <c r="E25" s="6"/>
      <c r="F25" s="6"/>
      <c r="G25" s="6"/>
      <c r="H25" s="7"/>
      <c r="I25" s="7">
        <f t="shared" si="3"/>
        <v>2.5</v>
      </c>
      <c r="J25" s="8"/>
      <c r="K25" s="5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5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5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10.25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332</v>
      </c>
      <c r="D58" s="6">
        <v>4</v>
      </c>
      <c r="E58" s="6">
        <v>0.04</v>
      </c>
      <c r="F58" s="21">
        <v>0.5</v>
      </c>
      <c r="G58" s="6"/>
      <c r="H58" s="7"/>
      <c r="I58" s="7">
        <f>C58*D58*E58*F58</f>
        <v>26.560000000000002</v>
      </c>
      <c r="J58" s="8">
        <f>I58-H58</f>
        <v>26.560000000000002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26.560000000000002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65.69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zoomScale="77" zoomScaleNormal="77" workbookViewId="0">
      <selection activeCell="D24" sqref="D24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54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20.251687499999999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(I66*1.65)</f>
        <v>162.01349999999999</v>
      </c>
      <c r="I6" s="39">
        <f>H6-G6</f>
        <v>162.01349999999999</v>
      </c>
      <c r="J6" s="37">
        <f>I66</f>
        <v>98.19</v>
      </c>
      <c r="K6" s="39">
        <f>H6-ABS(J6)</f>
        <v>63.823499999999996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12.17</v>
      </c>
      <c r="E13" s="5"/>
      <c r="F13" s="5"/>
      <c r="G13" s="6"/>
      <c r="H13" s="7"/>
      <c r="I13" s="7">
        <f t="shared" ref="I13:I20" si="0">C13*D13*E13</f>
        <v>0</v>
      </c>
      <c r="J13" s="8">
        <f>I13-H13</f>
        <v>0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2</v>
      </c>
      <c r="D16" s="6">
        <v>1.52</v>
      </c>
      <c r="E16" s="5">
        <v>0.5</v>
      </c>
      <c r="F16" s="5">
        <v>19</v>
      </c>
      <c r="G16" s="6"/>
      <c r="H16" s="7"/>
      <c r="I16" s="7">
        <f>C16*D16*E16*F16</f>
        <v>28.88</v>
      </c>
      <c r="J16" s="8">
        <f>I16-H16</f>
        <v>28.88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28.88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ht="47.25" x14ac:dyDescent="0.25">
      <c r="A23" s="14" t="s">
        <v>46</v>
      </c>
      <c r="B23" s="23"/>
      <c r="C23" s="44">
        <v>1</v>
      </c>
      <c r="D23" s="6">
        <v>40</v>
      </c>
      <c r="E23" s="5"/>
      <c r="F23" s="6"/>
      <c r="G23" s="6"/>
      <c r="H23" s="7"/>
      <c r="I23" s="7">
        <f>C23*D23</f>
        <v>40</v>
      </c>
      <c r="J23" s="8">
        <f>I23-H23</f>
        <v>40</v>
      </c>
      <c r="K23" s="55"/>
      <c r="L23" s="1"/>
      <c r="M23" s="1"/>
      <c r="N23" s="1"/>
      <c r="O23" s="1"/>
    </row>
    <row r="24" spans="1:15" x14ac:dyDescent="0.25">
      <c r="A24" s="14" t="s">
        <v>47</v>
      </c>
      <c r="B24" s="49"/>
      <c r="C24" s="44">
        <v>1</v>
      </c>
      <c r="D24" s="45">
        <v>1.2</v>
      </c>
      <c r="E24" s="6"/>
      <c r="F24" s="6"/>
      <c r="G24" s="6"/>
      <c r="H24" s="7"/>
      <c r="I24" s="7">
        <f t="shared" ref="I24:I54" si="3">C24*D24</f>
        <v>1.2</v>
      </c>
      <c r="J24" s="8">
        <f t="shared" ref="J24:J54" si="4">I24-H24</f>
        <v>1.2</v>
      </c>
      <c r="K24" s="50"/>
      <c r="L24" s="1"/>
      <c r="M24" s="1"/>
      <c r="N24" s="1"/>
      <c r="O24" s="1"/>
    </row>
    <row r="25" spans="1:15" x14ac:dyDescent="0.25">
      <c r="A25" s="47" t="s">
        <v>48</v>
      </c>
      <c r="B25" s="24"/>
      <c r="C25" s="21">
        <v>1</v>
      </c>
      <c r="D25" s="46">
        <v>0.8</v>
      </c>
      <c r="E25" s="6"/>
      <c r="F25" s="6"/>
      <c r="G25" s="6"/>
      <c r="H25" s="7"/>
      <c r="I25" s="7">
        <f t="shared" si="3"/>
        <v>0.8</v>
      </c>
      <c r="J25" s="8"/>
      <c r="K25" s="50"/>
      <c r="L25" s="1"/>
      <c r="M25" s="1"/>
      <c r="N25" s="1"/>
      <c r="O25" s="1"/>
    </row>
    <row r="26" spans="1:15" x14ac:dyDescent="0.25">
      <c r="A26" s="47" t="s">
        <v>36</v>
      </c>
      <c r="B26" s="24"/>
      <c r="C26" s="21">
        <v>1</v>
      </c>
      <c r="D26" s="46">
        <v>0.75</v>
      </c>
      <c r="E26" s="6"/>
      <c r="F26" s="6"/>
      <c r="G26" s="6"/>
      <c r="H26" s="7"/>
      <c r="I26" s="7">
        <f t="shared" si="3"/>
        <v>0.75</v>
      </c>
      <c r="J26" s="8"/>
      <c r="K26" s="5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5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42.75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332</v>
      </c>
      <c r="D58" s="6">
        <v>4</v>
      </c>
      <c r="E58" s="6">
        <v>0.04</v>
      </c>
      <c r="F58" s="21">
        <v>0.5</v>
      </c>
      <c r="G58" s="6"/>
      <c r="H58" s="7"/>
      <c r="I58" s="7">
        <f>C58*D58*E58*F58</f>
        <v>26.560000000000002</v>
      </c>
      <c r="J58" s="8">
        <f>I58-H58</f>
        <v>26.560000000000002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26.560000000000002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98.19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A2" sqref="A2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55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12.048093750000001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(I66*1.65)</f>
        <v>96.384750000000011</v>
      </c>
      <c r="I6" s="39">
        <f>H6-G6</f>
        <v>96.384750000000011</v>
      </c>
      <c r="J6" s="37">
        <f>I66</f>
        <v>58.415000000000006</v>
      </c>
      <c r="K6" s="39">
        <f>H6-ABS(J6)</f>
        <v>37.969750000000005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12.17</v>
      </c>
      <c r="E13" s="5"/>
      <c r="F13" s="5"/>
      <c r="G13" s="6"/>
      <c r="H13" s="7"/>
      <c r="I13" s="7">
        <f t="shared" ref="I13:I20" si="0">C13*D13*E13</f>
        <v>0</v>
      </c>
      <c r="J13" s="8">
        <f>I13-H13</f>
        <v>0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2</v>
      </c>
      <c r="D16" s="6">
        <v>1.52</v>
      </c>
      <c r="E16" s="5">
        <v>0.5</v>
      </c>
      <c r="F16" s="5">
        <v>19</v>
      </c>
      <c r="G16" s="6"/>
      <c r="H16" s="7"/>
      <c r="I16" s="7">
        <f>C16*D16*E16*F16</f>
        <v>28.88</v>
      </c>
      <c r="J16" s="8">
        <f>I16-H16</f>
        <v>28.88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28.88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50</v>
      </c>
      <c r="B23" s="23"/>
      <c r="C23" s="44">
        <v>0.5</v>
      </c>
      <c r="D23" s="6">
        <v>3.95</v>
      </c>
      <c r="E23" s="5"/>
      <c r="F23" s="6"/>
      <c r="G23" s="6"/>
      <c r="H23" s="7"/>
      <c r="I23" s="7">
        <f>C23*D23</f>
        <v>1.9750000000000001</v>
      </c>
      <c r="J23" s="8">
        <f>I23-H23</f>
        <v>1.9750000000000001</v>
      </c>
      <c r="K23" s="55"/>
      <c r="L23" s="1"/>
      <c r="M23" s="1"/>
      <c r="N23" s="1"/>
      <c r="O23" s="1"/>
    </row>
    <row r="24" spans="1:15" x14ac:dyDescent="0.25">
      <c r="A24" s="14" t="s">
        <v>51</v>
      </c>
      <c r="B24" s="49"/>
      <c r="C24" s="44">
        <v>20</v>
      </c>
      <c r="D24" s="45">
        <v>0.05</v>
      </c>
      <c r="E24" s="6"/>
      <c r="F24" s="6"/>
      <c r="G24" s="6"/>
      <c r="H24" s="7"/>
      <c r="I24" s="7">
        <f t="shared" ref="I24:I54" si="3">C24*D24</f>
        <v>1</v>
      </c>
      <c r="J24" s="8">
        <f t="shared" ref="J24:J54" si="4">I24-H24</f>
        <v>1</v>
      </c>
      <c r="K24" s="50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/>
      <c r="I25" s="7">
        <f t="shared" si="3"/>
        <v>0</v>
      </c>
      <c r="J25" s="8"/>
      <c r="K25" s="5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5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5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2.9750000000000001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332</v>
      </c>
      <c r="D58" s="6">
        <v>4</v>
      </c>
      <c r="E58" s="6">
        <v>0.04</v>
      </c>
      <c r="F58" s="21">
        <v>0.5</v>
      </c>
      <c r="G58" s="6"/>
      <c r="H58" s="7"/>
      <c r="I58" s="7">
        <f>C58*D58*E58*F58</f>
        <v>26.560000000000002</v>
      </c>
      <c r="J58" s="8">
        <f>I58-H58</f>
        <v>26.560000000000002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26.560000000000002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58.415000000000006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FUGA</vt:lpstr>
      <vt:lpstr>TABLAROCA</vt:lpstr>
      <vt:lpstr>ZOCALO</vt:lpstr>
      <vt:lpstr>PINTURA</vt:lpstr>
      <vt:lpstr>CONTROL DE ALARMA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2021-10-12T00:10:52Z</dcterms:modified>
</cp:coreProperties>
</file>