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PRIMERA SEMANA DE NOVIEMBRE\MEMORIAS DE CALCULO\"/>
    </mc:Choice>
  </mc:AlternateContent>
  <xr:revisionPtr revIDLastSave="0" documentId="13_ncr:1_{9D3EA36D-58F2-4EE7-8FD1-F5FAE455005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AMINA LAGRIMADA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9" l="1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17" i="19" l="1"/>
  <c r="H18" i="19"/>
  <c r="H49" i="19" l="1"/>
  <c r="H12" i="19" l="1"/>
  <c r="I54" i="19"/>
  <c r="I20" i="19" l="1"/>
  <c r="H14" i="19" l="1"/>
  <c r="H13" i="19"/>
  <c r="J39" i="19"/>
  <c r="J37" i="19"/>
  <c r="J36" i="19"/>
  <c r="J35" i="19"/>
  <c r="J34" i="19"/>
  <c r="J33" i="19"/>
  <c r="J31" i="19" l="1"/>
  <c r="J27" i="19"/>
  <c r="J32" i="19" l="1"/>
  <c r="J24" i="19" l="1"/>
  <c r="J25" i="19"/>
  <c r="J26" i="19"/>
  <c r="J38" i="19"/>
  <c r="J45" i="19"/>
  <c r="H53" i="19"/>
  <c r="J53" i="19" s="1"/>
  <c r="H52" i="19"/>
  <c r="J52" i="19" s="1"/>
  <c r="H51" i="19"/>
  <c r="J51" i="19" s="1"/>
  <c r="H50" i="19"/>
  <c r="J50" i="19" s="1"/>
  <c r="J49" i="19"/>
  <c r="I46" i="19"/>
  <c r="H22" i="19"/>
  <c r="H19" i="19"/>
  <c r="J19" i="19" s="1"/>
  <c r="J18" i="19"/>
  <c r="H16" i="19"/>
  <c r="J16" i="19" s="1"/>
  <c r="H15" i="19"/>
  <c r="J13" i="19"/>
  <c r="J15" i="19" l="1"/>
  <c r="H20" i="19"/>
  <c r="I57" i="19"/>
  <c r="J6" i="19" s="1"/>
  <c r="H54" i="19"/>
  <c r="J12" i="19"/>
  <c r="H57" i="19" l="1"/>
  <c r="G6" i="19" s="1"/>
  <c r="H6" i="19" s="1"/>
  <c r="A4" i="19" l="1"/>
  <c r="K6" i="19" l="1"/>
  <c r="I6" i="19"/>
</calcChain>
</file>

<file path=xl/sharedStrings.xml><?xml version="1.0" encoding="utf-8"?>
<sst xmlns="http://schemas.openxmlformats.org/spreadsheetml/2006/main" count="63" uniqueCount="61">
  <si>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</si>
  <si>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</si>
  <si>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</si>
  <si>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</si>
  <si>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</si>
  <si>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</si>
  <si>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</si>
  <si>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</si>
  <si>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</si>
  <si>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</si>
  <si>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</si>
  <si>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</si>
  <si>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</si>
  <si>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</si>
  <si>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</si>
  <si>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</si>
  <si>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</si>
  <si>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</si>
  <si>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</si>
  <si>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</si>
  <si>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</si>
  <si>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</si>
  <si>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</si>
  <si>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</si>
  <si>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</si>
  <si>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</si>
  <si>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</si>
  <si>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</si>
  <si>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</si>
  <si>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</si>
  <si>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</si>
  <si>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Horas Extra Encargado ($2.29)</t>
  </si>
  <si>
    <t>DISCO DE CORTE PARA METAL 4.1/2 X 1/8 X 7/8 PULG 3MM  SKU# 96798</t>
  </si>
  <si>
    <t>LB WIPE TELA</t>
  </si>
  <si>
    <t>LB WIPE DE TELA</t>
  </si>
  <si>
    <t>MATERIALES PARA RESANADO</t>
  </si>
  <si>
    <t>MATERIALES PARA LAMINA</t>
  </si>
  <si>
    <t>ANCLA MARIPOSA 3/8PLG</t>
  </si>
  <si>
    <t>BROCA DE COBALTO 1/4 PULG PARA ACEROS. SKU# 71851</t>
  </si>
  <si>
    <t>TORNILLO LÁMINA GALVANIZADO CABEZA PLANA DE 2 PLG</t>
  </si>
  <si>
    <t>DISCO DE 9 PLG</t>
  </si>
  <si>
    <t>SIKAFLEX SALCHICHA</t>
  </si>
  <si>
    <t>RECUBRIMIENTO BASE COAT EXTERIOR GRIS 20 KG</t>
  </si>
  <si>
    <t>ESPONJA</t>
  </si>
  <si>
    <t>VISITA</t>
  </si>
  <si>
    <t>MANO DE OBRA FABRICACION</t>
  </si>
  <si>
    <t>REPARACION DE PARED CUARTO FRIO DE EMBUTIDOS</t>
  </si>
  <si>
    <t>TABLAROCA EXTERIOR 1/2 PLG (12.70 MM) 4X8 PIE SECUROCK GLASS-MAT. CODIGO 42861210</t>
  </si>
  <si>
    <t>POSTE PARA TABLAROCA 2-1/2 PLG X 10 PIE X 0.40 MM</t>
  </si>
  <si>
    <t>CIENTO TORNILLO PARED SECA NEGRO 6 X 1 PLG ROSCA FINA</t>
  </si>
  <si>
    <t>CIENTO TORNILLO PARED SECA NEGRO 7 X 7/16 PLG ROSCA FINA</t>
  </si>
  <si>
    <t>multibond 40 KG</t>
  </si>
  <si>
    <t>BROCA MULTICONSTRUCCION 3/8 PULGADA
CODIGO 18284153</t>
  </si>
  <si>
    <t>Pared tártago beige 30x60 cm caja 1.08 m2.Código EPA: 2205219</t>
  </si>
  <si>
    <t>caja 1.08 m2 (6 PIEZAS)</t>
  </si>
  <si>
    <t>CORTADORA DE AZULEJOS 80CM</t>
  </si>
  <si>
    <t>MIGUEL ANGEL</t>
  </si>
  <si>
    <t>lamina lagrimada 1/8 4x 8 pies aluminio</t>
  </si>
  <si>
    <t>lb porcelana</t>
  </si>
  <si>
    <t xml:space="preserve"> .72 PISO PORCELANATO MOSCU, 1 POSTE DRY LEM, 100 TORNILLO DE 1/2, 100 CLAVO DE ACERO, 100 TORNILLO DE 1" PARA PARED DE TABLAROCA</t>
  </si>
  <si>
    <t>solo se utilizó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</si>
</sst>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center" wrapText="1"/>
    </xf>
    <xf numFmtId="0" fontId="0" fillId="8" borderId="1" xfId="23" applyNumberFormat="1" applyFont="1" applyFill="1" applyBorder="1" applyAlignment="1">
      <alignment horizontal="center" vertical="center"/>
    </xf>
    <xf numFmtId="44" fontId="0" fillId="8" borderId="1" xfId="23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 textRotation="255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13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0" fillId="0" borderId="0" xfId="0" applyAlignment="1">
      <alignment wrapText="1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3" xr:uid="{B0870D67-C124-46D9-A8DD-FA7952158304}"/>
    <cellStyle name="Moneda 2 2" xfId="24" xr:uid="{05E9E0B2-54A3-4496-B409-BDC8857EE72C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222662</xdr:colOff>
      <xdr:row>25</xdr:row>
      <xdr:rowOff>12371</xdr:rowOff>
    </xdr:from>
    <xdr:to>
      <xdr:col>19</xdr:col>
      <xdr:colOff>51289</xdr:colOff>
      <xdr:row>41</xdr:row>
      <xdr:rowOff>21717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1C5297-1284-4ECD-85A2-1E05E24E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9253" y="9772403"/>
          <a:ext cx="4096322" cy="540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804060</xdr:colOff>
      <xdr:row>26</xdr:row>
      <xdr:rowOff>98964</xdr:rowOff>
    </xdr:from>
    <xdr:to>
      <xdr:col>14</xdr:col>
      <xdr:colOff>412586</xdr:colOff>
      <xdr:row>41</xdr:row>
      <xdr:rowOff>263970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09DF03-8918-40C5-AAC1-AC7402ED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0066" y="9871367"/>
          <a:ext cx="3839111" cy="5144218"/>
        </a:xfrm>
        <a:prstGeom prst="rect">
          <a:avLst/>
        </a:prstGeom>
      </xdr:spPr>
    </xdr:pic>
    <xdr:clientData/>
  </xdr:twoCellAnchor>
  <xdr:twoCellAnchor editAs="oneCell">
    <xdr:from>
      <xdr:col>1</xdr:col>
      <xdr:colOff>108838</xdr:colOff>
      <xdr:row>1</xdr:row>
      <xdr:rowOff>78451</xdr:rowOff>
    </xdr:from>
    <xdr:to>
      <xdr:col>1</xdr:col>
      <xdr:colOff>2459547</xdr:colOff>
      <xdr:row>8</xdr:row>
      <xdr:rowOff>85837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206B13-7BDF-47CF-88AA-B4739D423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7434" y="827608"/>
          <a:ext cx="2350709" cy="174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A19" zoomScale="89" zoomScaleNormal="89" workbookViewId="0">
      <selection activeCell="I28" sqref="I28"/>
    </sheetView>
  </sheetViews>
  <sheetFormatPr baseColWidth="10" defaultColWidth="11.25" defaultRowHeight="15.75" x14ac:dyDescent="0.25"/>
  <cols>
    <col min="1" max="1" width="49.75" style="71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59.25" customHeight="1" x14ac:dyDescent="0.25">
      <c r="A1" s="55" t="s">
        <v>46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"/>
      <c r="M1" s="1"/>
      <c r="N1" s="1"/>
      <c r="O1" s="1"/>
    </row>
    <row r="2" spans="1:15" x14ac:dyDescent="0.25">
      <c r="A2" s="6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65" t="s">
        <v>21</v>
      </c>
      <c r="B3" s="4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66">
        <f>H6/A6</f>
        <v>873.67040000000009</v>
      </c>
      <c r="B4" s="35"/>
      <c r="C4" s="26"/>
      <c r="D4" s="26"/>
      <c r="E4" s="26"/>
      <c r="F4" s="26"/>
      <c r="G4" s="61" t="s">
        <v>24</v>
      </c>
      <c r="H4" s="62"/>
      <c r="I4" s="63"/>
      <c r="J4" s="61" t="s">
        <v>25</v>
      </c>
      <c r="K4" s="63"/>
      <c r="L4" s="1"/>
      <c r="M4" s="1"/>
      <c r="N4" s="1"/>
      <c r="O4" s="1"/>
    </row>
    <row r="5" spans="1:15" ht="37.5" x14ac:dyDescent="0.25">
      <c r="A5" s="65" t="s">
        <v>23</v>
      </c>
      <c r="B5" s="36"/>
      <c r="C5" s="37"/>
      <c r="D5" s="37"/>
      <c r="E5" s="26"/>
      <c r="F5" s="26"/>
      <c r="G5" s="27" t="s">
        <v>26</v>
      </c>
      <c r="H5" s="28" t="s">
        <v>19</v>
      </c>
      <c r="I5" s="29" t="s">
        <v>27</v>
      </c>
      <c r="J5" s="30" t="s">
        <v>28</v>
      </c>
      <c r="K5" s="31" t="s">
        <v>29</v>
      </c>
      <c r="L5" s="1"/>
      <c r="M5" s="1"/>
      <c r="N5" s="1"/>
      <c r="O5" s="1"/>
    </row>
    <row r="6" spans="1:15" ht="16.5" thickBot="1" x14ac:dyDescent="0.3">
      <c r="A6" s="67">
        <v>1</v>
      </c>
      <c r="B6" s="35"/>
      <c r="C6" s="26"/>
      <c r="D6" s="26"/>
      <c r="E6" s="26"/>
      <c r="F6" s="26"/>
      <c r="G6" s="32">
        <f>H57</f>
        <v>682.55500000000006</v>
      </c>
      <c r="H6" s="33">
        <f>G6*1.28</f>
        <v>873.67040000000009</v>
      </c>
      <c r="I6" s="34">
        <f>H6-G6</f>
        <v>191.11540000000002</v>
      </c>
      <c r="J6" s="32">
        <f>I57</f>
        <v>331.42</v>
      </c>
      <c r="K6" s="34">
        <f>H6-ABS(J6)</f>
        <v>542.25040000000013</v>
      </c>
      <c r="L6" s="1"/>
      <c r="M6" s="1"/>
      <c r="N6" s="1"/>
      <c r="O6" s="1"/>
    </row>
    <row r="7" spans="1:15" x14ac:dyDescent="0.25">
      <c r="A7" s="6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64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64"/>
      <c r="B9" s="1"/>
      <c r="C9" s="56" t="s">
        <v>18</v>
      </c>
      <c r="D9" s="57"/>
      <c r="E9" s="57"/>
      <c r="F9" s="57"/>
      <c r="G9" s="5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68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69" t="s">
        <v>45</v>
      </c>
      <c r="B11" s="3"/>
      <c r="C11" s="3"/>
      <c r="D11" s="3"/>
      <c r="E11" s="3"/>
      <c r="F11" s="3"/>
      <c r="G11" s="3"/>
      <c r="H11" s="4"/>
      <c r="I11" s="4"/>
      <c r="J11" s="4"/>
      <c r="K11" s="59"/>
      <c r="L11" s="1"/>
      <c r="M11" s="1"/>
      <c r="N11" s="1"/>
      <c r="O11" s="1"/>
    </row>
    <row r="12" spans="1:15" x14ac:dyDescent="0.25">
      <c r="A12" s="14" t="s">
        <v>44</v>
      </c>
      <c r="B12" s="4"/>
      <c r="C12" s="5"/>
      <c r="D12" s="6"/>
      <c r="E12" s="5"/>
      <c r="F12" s="5"/>
      <c r="G12" s="6"/>
      <c r="H12" s="7">
        <f>C12*D12*E12</f>
        <v>0</v>
      </c>
      <c r="I12" s="7"/>
      <c r="J12" s="8">
        <f>I12-H12</f>
        <v>0</v>
      </c>
      <c r="K12" s="59"/>
      <c r="L12" s="1"/>
      <c r="M12" s="1"/>
      <c r="N12" s="1"/>
      <c r="O12" s="1"/>
    </row>
    <row r="13" spans="1:15" x14ac:dyDescent="0.25">
      <c r="A13" s="14" t="s">
        <v>5</v>
      </c>
      <c r="B13" s="4"/>
      <c r="C13" s="5">
        <v>1</v>
      </c>
      <c r="D13" s="6">
        <v>13</v>
      </c>
      <c r="E13" s="5">
        <v>2</v>
      </c>
      <c r="F13" s="5"/>
      <c r="G13" s="6"/>
      <c r="H13" s="7">
        <f>C13*D13*E13</f>
        <v>26</v>
      </c>
      <c r="I13" s="7">
        <v>48</v>
      </c>
      <c r="J13" s="8">
        <f>I13-H13</f>
        <v>22</v>
      </c>
      <c r="K13" s="59"/>
      <c r="L13" s="1"/>
      <c r="M13" s="1"/>
      <c r="N13" s="1"/>
      <c r="O13" s="1"/>
    </row>
    <row r="14" spans="1:15" x14ac:dyDescent="0.25">
      <c r="A14" s="14" t="s">
        <v>4</v>
      </c>
      <c r="B14" s="4"/>
      <c r="C14" s="5">
        <v>1</v>
      </c>
      <c r="D14" s="6">
        <v>18.329999999999998</v>
      </c>
      <c r="E14" s="5">
        <v>2</v>
      </c>
      <c r="F14" s="5"/>
      <c r="G14" s="6"/>
      <c r="H14" s="7">
        <f>C14*D14*E14</f>
        <v>36.659999999999997</v>
      </c>
      <c r="I14" s="7">
        <v>18.329999999999998</v>
      </c>
      <c r="J14" s="8"/>
      <c r="K14" s="59"/>
      <c r="L14" s="1"/>
      <c r="M14" s="1"/>
      <c r="N14" s="1"/>
      <c r="O14" s="1"/>
    </row>
    <row r="15" spans="1:15" ht="15" customHeight="1" x14ac:dyDescent="0.25">
      <c r="A15" s="14" t="s">
        <v>31</v>
      </c>
      <c r="B15" s="4"/>
      <c r="C15" s="5"/>
      <c r="D15" s="6"/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1.63</v>
      </c>
      <c r="E16" s="5">
        <v>2</v>
      </c>
      <c r="F16" s="5">
        <v>2</v>
      </c>
      <c r="G16" s="6"/>
      <c r="H16" s="7">
        <f>C16*D16*E16*F16</f>
        <v>6.52</v>
      </c>
      <c r="I16" s="7">
        <v>0</v>
      </c>
      <c r="J16" s="8">
        <f>I16-H16</f>
        <v>-6.52</v>
      </c>
      <c r="K16" s="5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2.29</v>
      </c>
      <c r="E17" s="5">
        <v>2</v>
      </c>
      <c r="F17" s="5">
        <v>2</v>
      </c>
      <c r="G17" s="6"/>
      <c r="H17" s="7">
        <f>C17*D17*E17*F17</f>
        <v>9.16</v>
      </c>
      <c r="I17" s="7">
        <v>0</v>
      </c>
      <c r="J17" s="8"/>
      <c r="K17" s="59"/>
      <c r="L17" s="1"/>
      <c r="M17" s="1"/>
      <c r="N17" s="1"/>
      <c r="O17" s="1"/>
    </row>
    <row r="18" spans="1:15" x14ac:dyDescent="0.25">
      <c r="A18" s="1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>
        <f>C18*D18*E18</f>
        <v>10</v>
      </c>
      <c r="I18" s="7">
        <v>12.5</v>
      </c>
      <c r="J18" s="8">
        <f t="shared" ref="J18:J19" si="0">I18-H18</f>
        <v>2.5</v>
      </c>
      <c r="K18" s="59"/>
      <c r="L18" s="1"/>
      <c r="M18" s="1"/>
      <c r="N18" s="1"/>
      <c r="O18" s="1"/>
    </row>
    <row r="19" spans="1:15" x14ac:dyDescent="0.25">
      <c r="A19" s="1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59"/>
      <c r="L19" s="1"/>
      <c r="M19" s="1"/>
      <c r="N19" s="1"/>
      <c r="O19" s="1"/>
    </row>
    <row r="20" spans="1:15" x14ac:dyDescent="0.25">
      <c r="A20" s="14"/>
      <c r="B20" s="4"/>
      <c r="C20" s="4"/>
      <c r="D20" s="4"/>
      <c r="E20" s="4"/>
      <c r="F20" s="4"/>
      <c r="G20" s="4"/>
      <c r="H20" s="9">
        <f>SUM(H12:H19)</f>
        <v>88.339999999999989</v>
      </c>
      <c r="I20" s="9">
        <f>SUM(I12:I19)</f>
        <v>78.83</v>
      </c>
      <c r="J20" s="8"/>
      <c r="K20" s="59"/>
      <c r="L20" s="1"/>
      <c r="M20" s="1"/>
      <c r="N20" s="1"/>
      <c r="O20" s="1"/>
    </row>
    <row r="21" spans="1:15" x14ac:dyDescent="0.25">
      <c r="A21" s="69" t="s">
        <v>36</v>
      </c>
      <c r="B21" s="3"/>
      <c r="C21" s="18" t="s">
        <v>9</v>
      </c>
      <c r="D21" s="19" t="s">
        <v>17</v>
      </c>
      <c r="E21" s="19"/>
      <c r="F21" s="3"/>
      <c r="G21" s="3"/>
      <c r="H21" s="10"/>
      <c r="I21" s="10"/>
      <c r="J21" s="8"/>
      <c r="K21" s="59"/>
      <c r="L21" s="1"/>
      <c r="M21" s="1"/>
      <c r="N21" s="1"/>
      <c r="O21" s="1"/>
    </row>
    <row r="22" spans="1:15" ht="36.75" customHeight="1" x14ac:dyDescent="0.25">
      <c r="A22" s="14" t="s">
        <v>57</v>
      </c>
      <c r="B22" s="54" t="s">
        <v>56</v>
      </c>
      <c r="C22" s="38">
        <v>2</v>
      </c>
      <c r="D22" s="6">
        <v>198</v>
      </c>
      <c r="E22" s="5"/>
      <c r="F22" s="6"/>
      <c r="G22" s="6"/>
      <c r="H22" s="7">
        <f>C22*D22</f>
        <v>396</v>
      </c>
      <c r="I22" s="7">
        <v>193</v>
      </c>
      <c r="J22" s="8" t="s">
        <v>60</v>
      </c>
      <c r="K22" s="59"/>
      <c r="L22" s="1"/>
      <c r="M22" s="1"/>
      <c r="N22" s="1"/>
      <c r="O22" s="1"/>
    </row>
    <row r="23" spans="1:15" ht="42" customHeight="1" x14ac:dyDescent="0.25">
      <c r="A23" s="41" t="s">
        <v>32</v>
      </c>
      <c r="B23" s="19"/>
      <c r="C23" s="21">
        <v>2</v>
      </c>
      <c r="D23" s="40">
        <v>1</v>
      </c>
      <c r="E23" s="6"/>
      <c r="F23" s="6"/>
      <c r="G23" s="6"/>
      <c r="H23" s="7">
        <f t="shared" ref="H23:H45" si="2">C23*D23</f>
        <v>2</v>
      </c>
      <c r="I23" s="7">
        <v>0.9</v>
      </c>
      <c r="J23" s="8"/>
      <c r="K23" s="25"/>
      <c r="L23" s="1"/>
      <c r="M23" s="1"/>
      <c r="N23" s="1"/>
      <c r="O23" s="1"/>
    </row>
    <row r="24" spans="1:15" ht="30.75" customHeight="1" x14ac:dyDescent="0.25">
      <c r="A24" s="43" t="s">
        <v>38</v>
      </c>
      <c r="B24" s="42"/>
      <c r="C24" s="44">
        <v>1</v>
      </c>
      <c r="D24" s="45">
        <v>5.0999999999999996</v>
      </c>
      <c r="E24" s="6"/>
      <c r="F24" s="6"/>
      <c r="G24" s="6"/>
      <c r="H24" s="7">
        <f t="shared" si="2"/>
        <v>5.0999999999999996</v>
      </c>
      <c r="I24" s="7">
        <v>0</v>
      </c>
      <c r="J24" s="8">
        <f t="shared" ref="J24:J45" si="3">I24-H24</f>
        <v>-5.0999999999999996</v>
      </c>
      <c r="K24" s="23"/>
      <c r="L24" s="1"/>
      <c r="M24" s="1"/>
      <c r="N24" s="1"/>
      <c r="O24" s="1"/>
    </row>
    <row r="25" spans="1:15" ht="34.5" customHeight="1" x14ac:dyDescent="0.25">
      <c r="A25" s="50" t="s">
        <v>37</v>
      </c>
      <c r="B25" s="51"/>
      <c r="C25" s="21">
        <v>100</v>
      </c>
      <c r="D25" s="49">
        <v>0.24</v>
      </c>
      <c r="E25" s="6"/>
      <c r="F25" s="6"/>
      <c r="G25" s="6"/>
      <c r="H25" s="7">
        <f t="shared" si="2"/>
        <v>24</v>
      </c>
      <c r="I25" s="7">
        <v>0</v>
      </c>
      <c r="J25" s="8">
        <f t="shared" si="3"/>
        <v>-24</v>
      </c>
      <c r="K25" s="23"/>
      <c r="L25" s="1"/>
      <c r="M25" s="1"/>
      <c r="N25" s="1"/>
      <c r="O25" s="1"/>
    </row>
    <row r="26" spans="1:15" ht="32.25" customHeight="1" x14ac:dyDescent="0.25">
      <c r="A26" s="50" t="s">
        <v>39</v>
      </c>
      <c r="B26" s="51"/>
      <c r="C26" s="21">
        <v>100</v>
      </c>
      <c r="D26" s="49">
        <v>0.08</v>
      </c>
      <c r="E26" s="6"/>
      <c r="F26" s="6"/>
      <c r="G26" s="6"/>
      <c r="H26" s="7">
        <f t="shared" si="2"/>
        <v>8</v>
      </c>
      <c r="I26" s="7">
        <v>0</v>
      </c>
      <c r="J26" s="8">
        <f t="shared" si="3"/>
        <v>-8</v>
      </c>
      <c r="K26" s="23"/>
      <c r="L26" s="1"/>
      <c r="M26" s="1"/>
      <c r="N26" s="1"/>
      <c r="O26" s="1"/>
    </row>
    <row r="27" spans="1:15" ht="30" customHeight="1" x14ac:dyDescent="0.25">
      <c r="A27" s="41" t="s">
        <v>33</v>
      </c>
      <c r="B27" s="52"/>
      <c r="C27" s="21">
        <v>1</v>
      </c>
      <c r="D27" s="40">
        <v>0.75</v>
      </c>
      <c r="E27" s="6"/>
      <c r="F27" s="6"/>
      <c r="G27" s="6"/>
      <c r="H27" s="7">
        <f t="shared" si="2"/>
        <v>0.75</v>
      </c>
      <c r="I27" s="7">
        <v>0.75</v>
      </c>
      <c r="J27" s="8">
        <f t="shared" si="3"/>
        <v>0</v>
      </c>
      <c r="K27" s="24"/>
      <c r="L27" s="1"/>
      <c r="M27" s="1"/>
      <c r="N27" s="1"/>
      <c r="O27" s="1"/>
    </row>
    <row r="28" spans="1:15" x14ac:dyDescent="0.25">
      <c r="A28" s="41" t="s">
        <v>41</v>
      </c>
      <c r="B28" s="52"/>
      <c r="C28" s="21">
        <v>1</v>
      </c>
      <c r="D28" s="40">
        <v>11</v>
      </c>
      <c r="E28" s="6"/>
      <c r="F28" s="6"/>
      <c r="G28" s="6"/>
      <c r="H28" s="7">
        <f t="shared" si="2"/>
        <v>11</v>
      </c>
      <c r="I28" s="7">
        <v>10.5</v>
      </c>
      <c r="J28" s="8"/>
      <c r="K28" s="25"/>
      <c r="L28" s="1"/>
      <c r="M28" s="1"/>
      <c r="N28" s="1"/>
      <c r="O28" s="1"/>
    </row>
    <row r="29" spans="1:15" x14ac:dyDescent="0.25">
      <c r="A29" s="41" t="s">
        <v>40</v>
      </c>
      <c r="B29" s="52"/>
      <c r="C29" s="21">
        <v>1</v>
      </c>
      <c r="D29" s="40">
        <v>3.1</v>
      </c>
      <c r="E29" s="6"/>
      <c r="F29" s="6"/>
      <c r="G29" s="6"/>
      <c r="H29" s="7">
        <f t="shared" si="2"/>
        <v>3.1</v>
      </c>
      <c r="I29" s="7"/>
      <c r="J29" s="8"/>
      <c r="K29" s="48"/>
      <c r="L29" s="1"/>
      <c r="M29" s="1"/>
      <c r="N29" s="1"/>
      <c r="O29" s="1"/>
    </row>
    <row r="30" spans="1:15" x14ac:dyDescent="0.25">
      <c r="A30" s="41"/>
      <c r="B30" s="52"/>
      <c r="C30" s="21"/>
      <c r="D30" s="40"/>
      <c r="E30" s="6"/>
      <c r="F30" s="6"/>
      <c r="G30" s="6"/>
      <c r="H30" s="7">
        <f t="shared" si="2"/>
        <v>0</v>
      </c>
      <c r="I30" s="7"/>
      <c r="J30" s="8"/>
      <c r="K30" s="48"/>
      <c r="L30" s="1"/>
      <c r="M30" s="1"/>
      <c r="N30" s="1"/>
      <c r="O30" s="1"/>
    </row>
    <row r="31" spans="1:15" ht="23.25" customHeight="1" x14ac:dyDescent="0.25">
      <c r="A31" s="47" t="s">
        <v>35</v>
      </c>
      <c r="B31" s="3"/>
      <c r="C31" s="38"/>
      <c r="D31" s="39"/>
      <c r="E31" s="6"/>
      <c r="F31" s="6"/>
      <c r="G31" s="6"/>
      <c r="H31" s="7">
        <f t="shared" si="2"/>
        <v>0</v>
      </c>
      <c r="I31" s="7">
        <v>0</v>
      </c>
      <c r="J31" s="8">
        <f t="shared" si="3"/>
        <v>0</v>
      </c>
      <c r="K31" s="25"/>
      <c r="L31" s="1"/>
      <c r="M31" s="1"/>
      <c r="N31" s="1"/>
      <c r="O31" s="1"/>
    </row>
    <row r="32" spans="1:15" ht="47.25" x14ac:dyDescent="0.25">
      <c r="A32" s="14" t="s">
        <v>59</v>
      </c>
      <c r="B32" s="3"/>
      <c r="C32" s="38">
        <v>1</v>
      </c>
      <c r="D32" s="39"/>
      <c r="E32" s="6"/>
      <c r="F32" s="6"/>
      <c r="G32" s="6"/>
      <c r="H32" s="7">
        <f t="shared" si="2"/>
        <v>0</v>
      </c>
      <c r="I32" s="7">
        <v>16.64</v>
      </c>
      <c r="J32" s="8">
        <f t="shared" si="3"/>
        <v>16.64</v>
      </c>
      <c r="K32" s="24"/>
      <c r="L32" s="1"/>
      <c r="M32" s="1"/>
      <c r="N32" s="1"/>
      <c r="O32" s="1"/>
    </row>
    <row r="33" spans="1:15" ht="27.75" customHeight="1" x14ac:dyDescent="0.25">
      <c r="A33" s="14" t="s">
        <v>52</v>
      </c>
      <c r="B33" s="3"/>
      <c r="C33" s="38">
        <v>1</v>
      </c>
      <c r="D33" s="39">
        <v>8</v>
      </c>
      <c r="E33" s="6"/>
      <c r="F33" s="6"/>
      <c r="G33" s="6"/>
      <c r="H33" s="7">
        <f t="shared" si="2"/>
        <v>8</v>
      </c>
      <c r="I33" s="7">
        <v>0</v>
      </c>
      <c r="J33" s="8">
        <f t="shared" si="3"/>
        <v>-8</v>
      </c>
      <c r="K33" s="25"/>
      <c r="L33" s="1"/>
      <c r="M33" s="1"/>
      <c r="N33" s="1"/>
      <c r="O33" s="1"/>
    </row>
    <row r="34" spans="1:15" ht="26.25" customHeight="1" x14ac:dyDescent="0.25">
      <c r="A34" s="14" t="s">
        <v>42</v>
      </c>
      <c r="B34" s="3"/>
      <c r="C34" s="38">
        <v>1</v>
      </c>
      <c r="D34" s="39">
        <v>8.5</v>
      </c>
      <c r="E34" s="6"/>
      <c r="F34" s="6"/>
      <c r="G34" s="6"/>
      <c r="H34" s="7">
        <f t="shared" si="2"/>
        <v>8.5</v>
      </c>
      <c r="I34" s="7">
        <v>8.5</v>
      </c>
      <c r="J34" s="8">
        <f t="shared" si="3"/>
        <v>0</v>
      </c>
      <c r="K34" s="25"/>
      <c r="L34" s="1"/>
      <c r="M34" s="1"/>
      <c r="N34" s="1"/>
      <c r="O34" s="1"/>
    </row>
    <row r="35" spans="1:15" ht="26.25" customHeight="1" x14ac:dyDescent="0.25">
      <c r="A35" s="14" t="s">
        <v>34</v>
      </c>
      <c r="B35" s="3"/>
      <c r="C35" s="38">
        <v>1</v>
      </c>
      <c r="D35" s="39">
        <v>0.75</v>
      </c>
      <c r="E35" s="6"/>
      <c r="F35" s="6"/>
      <c r="G35" s="6"/>
      <c r="H35" s="7">
        <f t="shared" si="2"/>
        <v>0.75</v>
      </c>
      <c r="I35" s="7">
        <v>1.3</v>
      </c>
      <c r="J35" s="8">
        <f t="shared" si="3"/>
        <v>0.55000000000000004</v>
      </c>
      <c r="K35" s="25"/>
      <c r="L35" s="1"/>
      <c r="M35" s="1"/>
      <c r="N35" s="1"/>
      <c r="O35" s="1"/>
    </row>
    <row r="36" spans="1:15" ht="31.5" customHeight="1" x14ac:dyDescent="0.25">
      <c r="A36" s="14" t="s">
        <v>47</v>
      </c>
      <c r="B36" s="3"/>
      <c r="C36" s="38">
        <v>1</v>
      </c>
      <c r="D36" s="39">
        <v>25</v>
      </c>
      <c r="E36" s="6"/>
      <c r="F36" s="6"/>
      <c r="G36" s="6"/>
      <c r="H36" s="7">
        <f t="shared" si="2"/>
        <v>25</v>
      </c>
      <c r="I36" s="7">
        <v>0</v>
      </c>
      <c r="J36" s="8">
        <f t="shared" si="3"/>
        <v>-25</v>
      </c>
      <c r="K36" s="25"/>
      <c r="L36" s="1"/>
      <c r="M36" s="1"/>
      <c r="N36" s="1"/>
      <c r="O36" s="1"/>
    </row>
    <row r="37" spans="1:15" ht="33.75" customHeight="1" x14ac:dyDescent="0.25">
      <c r="A37" s="14" t="s">
        <v>48</v>
      </c>
      <c r="B37" s="3"/>
      <c r="C37" s="38">
        <v>4</v>
      </c>
      <c r="D37" s="39">
        <v>2.75</v>
      </c>
      <c r="E37" s="6"/>
      <c r="F37" s="6"/>
      <c r="G37" s="6"/>
      <c r="H37" s="7">
        <f t="shared" si="2"/>
        <v>11</v>
      </c>
      <c r="I37" s="7">
        <v>0</v>
      </c>
      <c r="J37" s="8">
        <f t="shared" si="3"/>
        <v>-11</v>
      </c>
      <c r="K37" s="25"/>
      <c r="L37" s="1"/>
      <c r="M37" s="1"/>
      <c r="N37" s="1"/>
      <c r="O37" s="1"/>
    </row>
    <row r="38" spans="1:15" ht="21.75" customHeight="1" x14ac:dyDescent="0.25">
      <c r="A38" s="14" t="s">
        <v>43</v>
      </c>
      <c r="B38" s="3"/>
      <c r="C38" s="38">
        <v>2</v>
      </c>
      <c r="D38" s="39">
        <v>0.18</v>
      </c>
      <c r="E38" s="6"/>
      <c r="F38" s="6"/>
      <c r="G38" s="6"/>
      <c r="H38" s="7">
        <f t="shared" si="2"/>
        <v>0.36</v>
      </c>
      <c r="I38" s="7">
        <v>0</v>
      </c>
      <c r="J38" s="8">
        <f t="shared" si="3"/>
        <v>-0.36</v>
      </c>
      <c r="K38" s="23"/>
      <c r="L38" s="1"/>
      <c r="M38" s="1"/>
      <c r="N38" s="1"/>
      <c r="O38" s="1"/>
    </row>
    <row r="39" spans="1:15" x14ac:dyDescent="0.25">
      <c r="A39" s="14" t="s">
        <v>51</v>
      </c>
      <c r="B39" s="3"/>
      <c r="C39" s="38">
        <v>1</v>
      </c>
      <c r="D39" s="39">
        <v>17</v>
      </c>
      <c r="E39" s="6"/>
      <c r="F39" s="6"/>
      <c r="G39" s="6"/>
      <c r="H39" s="7">
        <f t="shared" si="2"/>
        <v>17</v>
      </c>
      <c r="I39" s="7">
        <v>0</v>
      </c>
      <c r="J39" s="8">
        <f t="shared" si="3"/>
        <v>-17</v>
      </c>
      <c r="K39" s="25"/>
      <c r="L39" s="1"/>
      <c r="M39" s="1"/>
      <c r="N39" s="1"/>
      <c r="O39" s="1"/>
    </row>
    <row r="40" spans="1:15" ht="31.5" x14ac:dyDescent="0.25">
      <c r="A40" s="14" t="s">
        <v>49</v>
      </c>
      <c r="B40" s="3"/>
      <c r="C40" s="38">
        <v>1</v>
      </c>
      <c r="D40" s="39">
        <v>0.5</v>
      </c>
      <c r="E40" s="6"/>
      <c r="F40" s="6"/>
      <c r="G40" s="6"/>
      <c r="H40" s="7">
        <f t="shared" si="2"/>
        <v>0.5</v>
      </c>
      <c r="I40" s="7">
        <v>0</v>
      </c>
      <c r="J40" s="8"/>
      <c r="K40" s="25"/>
      <c r="L40" s="1"/>
      <c r="M40" s="1"/>
      <c r="N40" s="1"/>
      <c r="O40" s="1"/>
    </row>
    <row r="41" spans="1:15" ht="31.5" x14ac:dyDescent="0.25">
      <c r="A41" s="14" t="s">
        <v>50</v>
      </c>
      <c r="B41" s="3"/>
      <c r="C41" s="38">
        <v>1</v>
      </c>
      <c r="D41" s="39">
        <v>2</v>
      </c>
      <c r="E41" s="6"/>
      <c r="F41" s="6"/>
      <c r="G41" s="6"/>
      <c r="H41" s="7">
        <f t="shared" si="2"/>
        <v>2</v>
      </c>
      <c r="I41" s="7">
        <v>0</v>
      </c>
      <c r="J41" s="8"/>
      <c r="K41" s="25"/>
      <c r="L41" s="1"/>
      <c r="M41" s="1"/>
      <c r="N41" s="1"/>
      <c r="O41" s="1"/>
    </row>
    <row r="42" spans="1:15" ht="31.5" x14ac:dyDescent="0.25">
      <c r="A42" s="14" t="s">
        <v>53</v>
      </c>
      <c r="B42" s="54" t="s">
        <v>54</v>
      </c>
      <c r="C42" s="38">
        <v>1</v>
      </c>
      <c r="D42" s="39">
        <v>16</v>
      </c>
      <c r="E42" s="6"/>
      <c r="F42" s="6"/>
      <c r="G42" s="6"/>
      <c r="H42" s="7">
        <f t="shared" si="2"/>
        <v>16</v>
      </c>
      <c r="I42" s="7"/>
      <c r="J42" s="8"/>
      <c r="K42" s="53"/>
      <c r="L42" s="1"/>
      <c r="M42" s="1"/>
      <c r="N42" s="1"/>
      <c r="O42" s="1"/>
    </row>
    <row r="43" spans="1:15" x14ac:dyDescent="0.25">
      <c r="A43" s="14" t="s">
        <v>55</v>
      </c>
      <c r="B43" s="3"/>
      <c r="C43" s="38">
        <v>0.1</v>
      </c>
      <c r="D43" s="39">
        <v>114.3</v>
      </c>
      <c r="E43" s="6"/>
      <c r="F43" s="6"/>
      <c r="G43" s="6"/>
      <c r="H43" s="7">
        <f t="shared" si="2"/>
        <v>11.43</v>
      </c>
      <c r="I43" s="7"/>
      <c r="J43" s="8"/>
      <c r="K43" s="53"/>
      <c r="L43" s="1"/>
      <c r="M43" s="1"/>
      <c r="N43" s="1"/>
      <c r="O43" s="1"/>
    </row>
    <row r="44" spans="1:15" x14ac:dyDescent="0.25">
      <c r="A44" s="14" t="s">
        <v>58</v>
      </c>
      <c r="B44" s="3"/>
      <c r="C44" s="38">
        <v>0.15</v>
      </c>
      <c r="D44" s="39">
        <v>5.5</v>
      </c>
      <c r="E44" s="6"/>
      <c r="F44" s="6"/>
      <c r="G44" s="6"/>
      <c r="H44" s="7">
        <f t="shared" si="2"/>
        <v>0.82499999999999996</v>
      </c>
      <c r="I44" s="7"/>
      <c r="J44" s="8"/>
      <c r="K44" s="53"/>
      <c r="L44" s="1"/>
      <c r="M44" s="1"/>
      <c r="N44" s="1"/>
      <c r="O44" s="1"/>
    </row>
    <row r="45" spans="1:15" x14ac:dyDescent="0.25">
      <c r="A45" s="14"/>
      <c r="B45" s="3"/>
      <c r="C45" s="38"/>
      <c r="D45" s="39"/>
      <c r="E45" s="6"/>
      <c r="F45" s="6"/>
      <c r="G45" s="6"/>
      <c r="H45" s="7">
        <f t="shared" si="2"/>
        <v>0</v>
      </c>
      <c r="I45" s="7">
        <v>0</v>
      </c>
      <c r="J45" s="8">
        <f t="shared" si="3"/>
        <v>0</v>
      </c>
      <c r="K45" s="23"/>
      <c r="L45" s="1"/>
      <c r="M45" s="1"/>
      <c r="N45" s="1"/>
      <c r="O45" s="1"/>
    </row>
    <row r="46" spans="1:15" x14ac:dyDescent="0.25">
      <c r="A46" s="14"/>
      <c r="B46" s="4"/>
      <c r="C46" s="4"/>
      <c r="D46" s="4"/>
      <c r="E46" s="4"/>
      <c r="F46" s="4"/>
      <c r="G46" s="4"/>
      <c r="H46" s="11">
        <f>SUM(H22:H45)</f>
        <v>551.31500000000005</v>
      </c>
      <c r="I46" s="11">
        <f>SUM(I22:I45)</f>
        <v>231.59000000000003</v>
      </c>
      <c r="J46" s="4"/>
      <c r="K46" s="23"/>
      <c r="L46" s="1"/>
      <c r="M46" s="1"/>
      <c r="N46" s="1"/>
      <c r="O46" s="1"/>
    </row>
    <row r="47" spans="1:15" x14ac:dyDescent="0.25">
      <c r="A47" s="14"/>
      <c r="B47" s="4"/>
      <c r="C47" s="4"/>
      <c r="D47" s="4"/>
      <c r="E47" s="4"/>
      <c r="F47" s="4"/>
      <c r="G47" s="4"/>
      <c r="H47" s="8"/>
      <c r="I47" s="8"/>
      <c r="J47" s="4"/>
      <c r="K47" s="23"/>
      <c r="L47" s="1"/>
      <c r="M47" s="1"/>
      <c r="N47" s="1"/>
      <c r="O47" s="1"/>
    </row>
    <row r="48" spans="1:15" ht="31.5" x14ac:dyDescent="0.25">
      <c r="A48" s="69" t="s">
        <v>14</v>
      </c>
      <c r="B48" s="3"/>
      <c r="C48" s="18" t="s">
        <v>15</v>
      </c>
      <c r="D48" s="19" t="s">
        <v>13</v>
      </c>
      <c r="E48" s="19" t="s">
        <v>16</v>
      </c>
      <c r="F48" s="19" t="s">
        <v>8</v>
      </c>
      <c r="G48" s="4"/>
      <c r="H48" s="8"/>
      <c r="I48" s="8"/>
      <c r="J48" s="4"/>
      <c r="K48" s="23"/>
      <c r="L48" s="1"/>
      <c r="M48" s="1"/>
      <c r="N48" s="1"/>
      <c r="O48" s="1"/>
    </row>
    <row r="49" spans="1:15" x14ac:dyDescent="0.25">
      <c r="A49" s="14"/>
      <c r="B49" s="4"/>
      <c r="C49" s="21">
        <v>275</v>
      </c>
      <c r="D49" s="6">
        <v>3.9</v>
      </c>
      <c r="E49" s="6">
        <v>0.04</v>
      </c>
      <c r="F49" s="21">
        <v>1</v>
      </c>
      <c r="G49" s="6"/>
      <c r="H49" s="7">
        <f>C49*D49*E49*F49</f>
        <v>42.9</v>
      </c>
      <c r="I49" s="7">
        <v>21</v>
      </c>
      <c r="J49" s="8">
        <f>I49-H49</f>
        <v>-21.9</v>
      </c>
      <c r="K49" s="23"/>
      <c r="L49" s="1"/>
      <c r="M49" s="1"/>
      <c r="N49" s="1"/>
      <c r="O49" s="1"/>
    </row>
    <row r="50" spans="1:15" x14ac:dyDescent="0.25">
      <c r="A50" s="14" t="s">
        <v>20</v>
      </c>
      <c r="B50" s="4"/>
      <c r="C50" s="21"/>
      <c r="D50" s="6"/>
      <c r="E50" s="6"/>
      <c r="F50" s="21"/>
      <c r="G50" s="6"/>
      <c r="H50" s="7">
        <f>C50*D50*E50*F50</f>
        <v>0</v>
      </c>
      <c r="I50" s="7">
        <v>0</v>
      </c>
      <c r="J50" s="8">
        <f>I50-H50</f>
        <v>0</v>
      </c>
      <c r="K50" s="23"/>
      <c r="L50" s="1"/>
      <c r="M50" s="1"/>
      <c r="N50" s="1"/>
      <c r="O50" s="1"/>
    </row>
    <row r="51" spans="1:15" x14ac:dyDescent="0.25">
      <c r="A51" s="14"/>
      <c r="B51" s="4"/>
      <c r="C51" s="21"/>
      <c r="D51" s="6"/>
      <c r="E51" s="6"/>
      <c r="F51" s="21"/>
      <c r="G51" s="6"/>
      <c r="H51" s="7">
        <f t="shared" ref="H51:H53" si="4">C51*D51*E51*F51</f>
        <v>0</v>
      </c>
      <c r="I51" s="7">
        <v>0</v>
      </c>
      <c r="J51" s="8">
        <f t="shared" ref="J51:J53" si="5">I51-H51</f>
        <v>0</v>
      </c>
      <c r="K51" s="23"/>
      <c r="L51" s="1"/>
      <c r="M51" s="1"/>
      <c r="N51" s="1"/>
      <c r="O51" s="1"/>
    </row>
    <row r="52" spans="1:15" x14ac:dyDescent="0.25">
      <c r="A52" s="14"/>
      <c r="B52" s="4"/>
      <c r="C52" s="21"/>
      <c r="D52" s="6"/>
      <c r="E52" s="6"/>
      <c r="F52" s="21"/>
      <c r="G52" s="6"/>
      <c r="H52" s="7">
        <f t="shared" si="4"/>
        <v>0</v>
      </c>
      <c r="I52" s="7">
        <v>0</v>
      </c>
      <c r="J52" s="8">
        <f t="shared" si="5"/>
        <v>0</v>
      </c>
      <c r="K52" s="23"/>
      <c r="L52" s="1"/>
      <c r="M52" s="1"/>
      <c r="N52" s="1"/>
      <c r="O52" s="1"/>
    </row>
    <row r="53" spans="1:15" x14ac:dyDescent="0.25">
      <c r="A53" s="14"/>
      <c r="B53" s="4"/>
      <c r="C53" s="21"/>
      <c r="D53" s="6"/>
      <c r="E53" s="6"/>
      <c r="F53" s="21"/>
      <c r="G53" s="6"/>
      <c r="H53" s="7">
        <f t="shared" si="4"/>
        <v>0</v>
      </c>
      <c r="I53" s="7">
        <v>0</v>
      </c>
      <c r="J53" s="8">
        <f t="shared" si="5"/>
        <v>0</v>
      </c>
      <c r="K53" s="23"/>
      <c r="L53" s="1"/>
      <c r="M53" s="1"/>
      <c r="N53" s="1"/>
      <c r="O53" s="1"/>
    </row>
    <row r="54" spans="1:15" x14ac:dyDescent="0.25">
      <c r="A54" s="14"/>
      <c r="B54" s="4"/>
      <c r="C54" s="4"/>
      <c r="D54" s="4"/>
      <c r="E54" s="4"/>
      <c r="F54" s="4"/>
      <c r="G54" s="4"/>
      <c r="H54" s="11">
        <f>SUM(H49:H53)</f>
        <v>42.9</v>
      </c>
      <c r="I54" s="11">
        <f>SUM(I49:I53)</f>
        <v>21</v>
      </c>
      <c r="J54" s="4"/>
      <c r="K54" s="23"/>
      <c r="L54" s="1"/>
      <c r="M54" s="1"/>
      <c r="N54" s="1"/>
      <c r="O54" s="1"/>
    </row>
    <row r="55" spans="1:15" x14ac:dyDescent="0.25">
      <c r="A55" s="14"/>
      <c r="B55" s="4"/>
      <c r="C55" s="4"/>
      <c r="D55" s="4"/>
      <c r="E55" s="4"/>
      <c r="F55" s="4"/>
      <c r="G55" s="4"/>
      <c r="H55" s="8"/>
      <c r="I55" s="8"/>
      <c r="J55" s="4"/>
      <c r="K55" s="23"/>
      <c r="L55" s="1"/>
      <c r="M55" s="1"/>
      <c r="N55" s="1"/>
      <c r="O55" s="1"/>
    </row>
    <row r="56" spans="1:15" x14ac:dyDescent="0.25">
      <c r="A56" s="14"/>
      <c r="B56" s="4"/>
      <c r="C56" s="4"/>
      <c r="D56" s="4"/>
      <c r="E56" s="4"/>
      <c r="F56" s="4"/>
      <c r="G56" s="4"/>
      <c r="H56" s="8"/>
      <c r="I56" s="8"/>
      <c r="J56" s="4"/>
      <c r="K56" s="23"/>
      <c r="L56" s="1"/>
      <c r="M56" s="1"/>
      <c r="N56" s="1"/>
      <c r="O56" s="1"/>
    </row>
    <row r="57" spans="1:15" ht="18.75" x14ac:dyDescent="0.3">
      <c r="A57" s="70" t="s">
        <v>1</v>
      </c>
      <c r="B57" s="12"/>
      <c r="C57" s="12"/>
      <c r="D57" s="12"/>
      <c r="E57" s="12"/>
      <c r="F57" s="12"/>
      <c r="G57" s="12"/>
      <c r="H57" s="13">
        <f>SUM(H54,H46,H20)</f>
        <v>682.55500000000006</v>
      </c>
      <c r="I57" s="13">
        <f>SUM(I54,I46,I20)</f>
        <v>331.42</v>
      </c>
      <c r="J57" s="12"/>
      <c r="K57" s="1"/>
      <c r="L57" s="1"/>
      <c r="M57" s="1"/>
      <c r="N57" s="1"/>
    </row>
    <row r="58" spans="1:15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1"/>
      <c r="M58" s="1"/>
      <c r="N58" s="1"/>
    </row>
    <row r="59" spans="1:15" ht="23.1" customHeight="1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1"/>
      <c r="M59" s="1"/>
      <c r="N59" s="1"/>
    </row>
    <row r="60" spans="1:15" ht="23.1" customHeight="1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1"/>
      <c r="M60" s="1"/>
      <c r="N60" s="1"/>
    </row>
    <row r="61" spans="1:15" ht="23.1" customHeight="1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1"/>
      <c r="M61" s="1"/>
      <c r="N61" s="1"/>
    </row>
    <row r="63" spans="1:15" x14ac:dyDescent="0.25">
      <c r="B63" s="22"/>
    </row>
  </sheetData>
  <mergeCells count="6">
    <mergeCell ref="A1:K1"/>
    <mergeCell ref="C9:G9"/>
    <mergeCell ref="K11:K22"/>
    <mergeCell ref="A58:K61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LAMINA LAGRIMADA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2021-11-26T17:59:41Z</dcterms:modified>
</cp:coreProperties>
</file>