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D58718FA-52ED-4823-882A-24280BC81344}" xr6:coauthVersionLast="47" xr6:coauthVersionMax="47" xr10:uidLastSave="{00000000-0000-0000-0000-000000000000}"/>
  <bookViews>
    <workbookView xWindow="-108" yWindow="-108" windowWidth="23256" windowHeight="13176" firstSheet="6" activeTab="10" xr2:uid="{47981922-77C5-4EC3-A76E-98D6CE997DC2}"/>
  </bookViews>
  <sheets>
    <sheet name="Max-Min" sheetId="9" r:id="rId1"/>
    <sheet name="IF-IFS" sheetId="8" r:id="rId2"/>
    <sheet name="Len" sheetId="2" r:id="rId3"/>
    <sheet name="LeftRight" sheetId="4" r:id="rId4"/>
    <sheet name="DateToText" sheetId="3" r:id="rId5"/>
    <sheet name="TRIM" sheetId="6" r:id="rId6"/>
    <sheet name="Substitute" sheetId="7" r:id="rId7"/>
    <sheet name="SUM-SumIF" sheetId="12" r:id="rId8"/>
    <sheet name="Count-CountIF" sheetId="5" r:id="rId9"/>
    <sheet name="Concatenate" sheetId="1" r:id="rId10"/>
    <sheet name="Days-NetworkDays" sheetId="13" r:id="rId1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3" l="1"/>
  <c r="K4" i="13"/>
  <c r="K5" i="13"/>
  <c r="K6" i="13"/>
  <c r="K7" i="13"/>
  <c r="K8" i="13"/>
  <c r="K9" i="13"/>
  <c r="K10" i="13"/>
  <c r="K2" i="13"/>
  <c r="J3" i="13"/>
  <c r="J4" i="13"/>
  <c r="J5" i="13"/>
  <c r="J6" i="13"/>
  <c r="J7" i="13"/>
  <c r="J8" i="13"/>
  <c r="J9" i="13"/>
  <c r="J10" i="13"/>
  <c r="J2" i="13"/>
  <c r="L2" i="5"/>
  <c r="K2" i="5"/>
  <c r="J2" i="5"/>
  <c r="L2" i="12"/>
  <c r="K2" i="12"/>
  <c r="J2" i="12"/>
  <c r="L2" i="7" a="1"/>
  <c r="L2" i="7" s="1"/>
  <c r="K2" i="7" a="1"/>
  <c r="K2" i="7" s="1"/>
  <c r="M2" i="7" a="1"/>
  <c r="M2" i="7" s="1"/>
  <c r="K2" i="1" a="1"/>
  <c r="K2" i="1" s="1"/>
  <c r="J2" i="1" a="1"/>
  <c r="J2" i="1" s="1"/>
  <c r="J2" i="6" a="1"/>
  <c r="J2" i="6" s="1"/>
  <c r="L2" i="3" a="1"/>
  <c r="L2" i="3" s="1"/>
  <c r="K2" i="3" a="1"/>
  <c r="K2" i="3" s="1"/>
  <c r="J2" i="3" a="1"/>
  <c r="J2" i="3" s="1"/>
  <c r="M2" i="4" a="1"/>
  <c r="M2" i="4" s="1"/>
  <c r="L2" i="4" a="1"/>
  <c r="L2" i="4" s="1"/>
  <c r="K2" i="4" a="1"/>
  <c r="K2" i="4" s="1"/>
  <c r="J2" i="2" a="1"/>
  <c r="J2" i="2" s="1"/>
  <c r="K2" i="8" a="1"/>
  <c r="K2" i="8" s="1"/>
  <c r="J2" i="8" a="1"/>
  <c r="J2" i="8" s="1"/>
  <c r="K2" i="9"/>
  <c r="J2" i="9"/>
  <c r="H11" i="1"/>
  <c r="H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tc={BB875870-0AFF-4DF2-8443-2DE4C2E9FEC7}</author>
    <author>tc={AD97A102-86FB-4D8B-82E8-56939BF3D017}</author>
  </authors>
  <commentList>
    <comment ref="J2" authorId="0" shapeId="0" xr:uid="{BB875870-0AFF-4DF2-8443-2DE4C2E9FEC7}">
      <text>
        <t>[Threaded comment]
Your version of Excel allows you to read this threaded comment; however, any edits to it will get removed if the file is opened in a newer version of Excel. Learn more: https://go.microsoft.com/fwlink/?linkid=870924
Comment:
    Use the function =MAX(select the StartDate column)</t>
      </text>
    </comment>
    <comment ref="K2" authorId="1" shapeId="0" xr:uid="{AD97A102-86FB-4D8B-82E8-56939BF3D017}">
      <text>
        <t>[Threaded comment]
Your version of Excel allows you to read this threaded comment; however, any edits to it will get removed if the file is opened in a newer version of Excel. Learn more: https://go.microsoft.com/fwlink/?linkid=870924
Comment:
    Use the function =MIN(select the EndDate column)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tc={877585DA-909F-4269-81A2-CDB4D7A310C1}</author>
    <author>tc={304B692F-7356-4B32-B8A9-5E1AF4956D6D}</author>
  </authors>
  <commentList>
    <comment ref="J2" authorId="0" shapeId="0" xr:uid="{877585DA-909F-4269-81A2-CDB4D7A310C1}">
      <text>
        <t>[Threaded comment]
Your version of Excel allows you to read this threaded comment; however, any edits to it will get removed if the file is opened in a newer version of Excel. Learn more: https://go.microsoft.com/fwlink/?linkid=870924
Comment:
    =IF(logical test, value if true, value if false), for instance,  =IF(column &gt; 30, "Old", "Young" )</t>
      </text>
    </comment>
    <comment ref="K2" authorId="1" shapeId="0" xr:uid="{304B692F-7356-4B32-B8A9-5E1AF4956D6D}">
      <text>
        <t>[Threaded comment]
Your version of Excel allows you to read this threaded comment; however, any edits to it will get removed if the file is opened in a newer version of Excel. Learn more: https://go.microsoft.com/fwlink/?linkid=870924
Comment:
    It is not like IF, =IFS(logical test1, value if true1, logical test2, value if true2. For  this if not given any condition it will show #N/A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tc={0A6A9CFC-C0A5-4E40-A68B-767406829E2D}</author>
  </authors>
  <commentList>
    <comment ref="J1" authorId="0" shapeId="0" xr:uid="{0A6A9CFC-C0A5-4E40-A68B-767406829E2D}">
      <text>
        <t>[Threaded comment]
Your version of Excel allows you to read this threaded comment; however, any edits to it will get removed if the file is opened in a newer version of Excel. Learn more: https://go.microsoft.com/fwlink/?linkid=870924
Comment:
    It can be used to discard it the length of the number is greater than the required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tc={31F6C693-917A-43D3-BEDF-4EFB9E24E6D7}</author>
    <author>tc={25EBD993-3913-4F36-AD36-BA5E8088C41B}</author>
  </authors>
  <commentList>
    <comment ref="K1" authorId="0" shapeId="0" xr:uid="{31F6C693-917A-43D3-BEDF-4EFB9E24E6D7}">
      <text>
        <t>[Threaded comment]
Your version of Excel allows you to read this threaded comment; however, any edits to it will get removed if the file is opened in a newer version of Excel. Learn more: https://go.microsoft.com/fwlink/?linkid=870924
Comment:
    Left and Right are kind of substring which we studied in the SQL. Choosing from certain part of the text string and can extract data from that. Usually have to reference a certain number of characters. For example, =LEFT(select column, 3). If we choose name it shows 3 letters from left and the vice versa with RIGHT</t>
      </text>
    </comment>
    <comment ref="M1" authorId="1" shapeId="0" xr:uid="{25EBD993-3913-4F36-AD36-BA5E8088C41B}">
      <text>
        <t>[Threaded comment]
Your version of Excel allows you to read this threaded comment; however, any edits to it will get removed if the file is opened in a newer version of Excel. Learn more: https://go.microsoft.com/fwlink/?linkid=870924
Comment:
    In case if we want to extract only the year from the date. The LEFT and RIGHT is so useful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tc={C426FF06-1565-4A2D-A789-0EFFAFE91810}</author>
    <author>tc={89C4A0EE-B178-4539-9FB9-51FBC42726C0}</author>
    <author>tc={FE5487F7-3BCF-4D23-9C58-4BF1984F2CF3}</author>
  </authors>
  <commentList>
    <comment ref="J2" authorId="0" shapeId="0" xr:uid="{C426FF06-1565-4A2D-A789-0EFFAFE91810}">
      <text>
        <t>[Threaded comment]
Your version of Excel allows you to read this threaded comment; however, any edits to it will get removed if the file is opened in a newer version of Excel. Learn more: https://go.microsoft.com/fwlink/?linkid=870924
Comment:
    When we did the RIGHT on the StartDate, its completely showing the opposite of what it is supposed to do. Its in number format, in order to change to correct format we use TEXT here</t>
      </text>
    </comment>
    <comment ref="K2" authorId="1" shapeId="0" xr:uid="{89C4A0EE-B178-4539-9FB9-51FBC42726C0}">
      <text>
        <t xml:space="preserve">[Threaded comment]
Your version of Excel allows you to read this threaded comment; however, any edits to it will get removed if the file is opened in a newer version of Excel. Learn more: https://go.microsoft.com/fwlink/?linkid=870924
Comment:
    We converted it to correct and its shows numbers but its in TEXT style  as its organised to the left side of the column instead of the right </t>
      </text>
    </comment>
    <comment ref="L2" authorId="2" shapeId="0" xr:uid="{FE5487F7-3BCF-4D23-9C58-4BF1984F2CF3}">
      <text>
        <t>[Threaded comment]
Your version of Excel allows you to read this threaded comment; however, any edits to it will get removed if the file is opened in a newer version of Excel. Learn more: https://go.microsoft.com/fwlink/?linkid=870924
Comment:
    We just done the RIGHT function on the TEXT'ed one and it now gives the correct value we looked for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tc={7A05ACA1-FB62-4247-95B4-0D687F666BBC}</author>
    <author>tc={4A7657B9-62DA-4ACA-875E-11455A2EB3C6}</author>
  </authors>
  <commentList>
    <comment ref="J1" authorId="0" shapeId="0" xr:uid="{7A05ACA1-FB62-4247-95B4-0D687F666BBC}">
      <text>
        <t>[Threaded comment]
Your version of Excel allows you to read this threaded comment; however, any edits to it will get removed if the file is opened in a newer version of Excel. Learn more: https://go.microsoft.com/fwlink/?linkid=870924
Comment:
    It will remove the unwanted spaces on both sides but not the middle of the full names.</t>
      </text>
    </comment>
    <comment ref="C2" authorId="1" shapeId="0" xr:uid="{4A7657B9-62DA-4ACA-875E-11455A2EB3C6}">
      <text>
        <t>[Threaded comment]
Your version of Excel allows you to read this threaded comment; however, any edits to it will get removed if the file is opened in a newer version of Excel. Learn more: https://go.microsoft.com/fwlink/?linkid=870924
Comment:
    Purposely done this to use the TRIM function.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tc={001BD096-56F4-4B12-9FA0-6A774C898D36}</author>
  </authors>
  <commentList>
    <comment ref="M1" authorId="0" shapeId="0" xr:uid="{001BD096-56F4-4B12-9FA0-6A774C898D36}">
      <text>
        <t>[Threaded comment]
Your version of Excel allows you to read this threaded comment; however, any edits to it will get removed if the file is opened in a newer version of Excel. Learn more: https://go.microsoft.com/fwlink/?linkid=870924
Comment:
    Suppose if some of the dates have dashes instead of forward slash as like in StartDateCorrputed. We change it with SUBSTITUTE. If we don't use the instance it is gonna to applied to everyone in the table.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tc={574B1B5F-F315-4336-8376-72D0AAD4B1EB}</author>
    <author>tc={D9DBDE79-1B05-425C-8912-A96443C0D294}</author>
    <author>tc={70EF2C13-F027-4C76-A61A-01CBD96C8B54}</author>
  </authors>
  <commentList>
    <comment ref="J2" authorId="0" shapeId="0" xr:uid="{574B1B5F-F315-4336-8376-72D0AAD4B1EB}">
      <text>
        <t xml:space="preserve">[Threaded comment]
Your version of Excel allows you to read this threaded comment; however, any edits to it will get removed if the file is opened in a newer version of Excel. Learn more: https://go.microsoft.com/fwlink/?linkid=870924
Comment:
    Is the SUM of Salary </t>
      </text>
    </comment>
    <comment ref="K2" authorId="1" shapeId="0" xr:uid="{D9DBDE79-1B05-425C-8912-A96443C0D294}">
      <text>
        <t>[Threaded comment]
Your version of Excel allows you to read this threaded comment; however, any edits to it will get removed if the file is opened in a newer version of Excel. Learn more: https://go.microsoft.com/fwlink/?linkid=870924
Comment:
    This is the SUM with condition, i.e, do the sum if the Salary has values &gt; 50000</t>
      </text>
    </comment>
    <comment ref="L2" authorId="2" shapeId="0" xr:uid="{70EF2C13-F027-4C76-A61A-01CBD96C8B54}">
      <text>
        <t>[Threaded comment]
Your version of Excel allows you to read this threaded comment; however, any edits to it will get removed if the file is opened in a newer version of Excel. Learn more: https://go.microsoft.com/fwlink/?linkid=870924
Comment:
    We did the sum of the Salary, Gender, "Female", Age, "&gt; 30"</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tc={17B57DCD-31E9-422D-80EC-AFCC15178EFD}</author>
  </authors>
  <commentList>
    <comment ref="K2" authorId="0" shapeId="0" xr:uid="{17B57DCD-31E9-422D-80EC-AFCC15178EFD}">
      <text>
        <t>[Threaded comment]
Your version of Excel allows you to read this threaded comment; however, any edits to it will get removed if the file is opened in a newer version of Excel. Learn more: https://go.microsoft.com/fwlink/?linkid=870924
Comment:
    Do the count of how many people have the Salary greater than 45000</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tc={75667946-8881-43D3-B34D-998993CC1AE2}</author>
  </authors>
  <commentList>
    <comment ref="J1" authorId="0" shapeId="0" xr:uid="{75667946-8881-43D3-B34D-998993CC1AE2}">
      <text>
        <t>[Threaded comment]
Your version of Excel allows you to read this threaded comment; however, any edits to it will get removed if the file is opened in a newer version of Excel. Learn more: https://go.microsoft.com/fwlink/?linkid=870924
Comment:
    Add two strings together, it would be useful for joining Main names and Surname, Address, City and State for example. Also could be useful for generating e-mail as well</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tc={32D8D8BA-1270-4F52-81BD-347973E969ED}</author>
    <author>tc={1D008DF9-0FC7-47BF-BD39-0504A8CFCF8B}</author>
  </authors>
  <commentList>
    <comment ref="J1" authorId="0" shapeId="0" xr:uid="{32D8D8BA-1270-4F52-81BD-347973E969ED}">
      <text>
        <t>[Threaded comment]
Your version of Excel allows you to read this threaded comment; however, any edits to it will get removed if the file is opened in a newer version of Excel. Learn more: https://go.microsoft.com/fwlink/?linkid=870924
Comment:
    Total number of days between the StartDate and EndDate</t>
      </text>
    </comment>
    <comment ref="K1" authorId="1" shapeId="0" xr:uid="{1D008DF9-0FC7-47BF-BD39-0504A8CFCF8B}">
      <text>
        <t>[Threaded comment]
Your version of Excel allows you to read this threaded comment; however, any edits to it will get removed if the file is opened in a newer version of Excel. Learn more: https://go.microsoft.com/fwlink/?linkid=870924
Comment:
    This takes out holidays and the weekends.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<sst xmlns="http://schemas.openxmlformats.org/spreadsheetml/2006/main" count="594" uniqueCount="92">
  <si>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</si>
  <si>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</si>
  <si>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</si>
  <si>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</si>
  <si>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</si>
  <si>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</si>
  <si>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</si>
  <si>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</si>
  <si>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</si>
  <si>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</si>
  <si>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</si>
  <si>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</si>
  <si>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</si>
  <si>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</si>
  <si>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</si>
  <si>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</si>
  <si>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</si>
  <si>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</si>
  <si>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</si>
  <si>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EmployeeID</t>
  </si>
  <si>
    <t>JobTitle</t>
  </si>
  <si>
    <t>Salary</t>
  </si>
  <si>
    <t>Age</t>
  </si>
  <si>
    <t>Gender</t>
  </si>
  <si>
    <t>Salesman</t>
  </si>
  <si>
    <t>Male</t>
  </si>
  <si>
    <t>Receptionist</t>
  </si>
  <si>
    <t>Female</t>
  </si>
  <si>
    <t>Accountant</t>
  </si>
  <si>
    <t>HR</t>
  </si>
  <si>
    <t>Regional Manager</t>
  </si>
  <si>
    <t>Supplier Relations</t>
  </si>
  <si>
    <t>Meredith</t>
  </si>
  <si>
    <t>Palmer</t>
  </si>
  <si>
    <t>Can be used to see difference between 100s and thousands. Can find bad Social Security numbers if they're 10 digits instead of 9</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</si>
  <si>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</si>
  <si>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</si>
  <si>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</si>
  <si>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</si>
  <si>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</si>
  <si>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</si>
  <si>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</si>
  <si>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</si>
  <si>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</si>
  <si>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</si>
  <si>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</si>
  <si>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</si>
  <si>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</si>
  <si>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</si>
  <si>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</si>
  <si>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</si>
  <si>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</si>
  <si>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</si>
  <si>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</si>
  <si>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</si>
  <si>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</si>
  <si>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</si>
  <si>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</si>
  <si>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</si>
  <si>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</si>
  <si>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</si>
  <si>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</si>
  <si>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</si>
  <si>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</si>
  <si>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</si>
  <si>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</si>
  <si>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</si>
  <si>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</si>
  <si>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It just removes unwanted spaces on both sides</t>
  </si>
  <si>
    <t>TEXT(H2,"dd/mm/yyyy")</t>
  </si>
  <si>
    <t>with 1 instance</t>
  </si>
  <si>
    <t>with 2 instances</t>
  </si>
  <si>
    <t>with NO instances</t>
  </si>
  <si>
    <t>SUM</t>
  </si>
  <si>
    <t>SUMIF</t>
  </si>
  <si>
    <t>SUMIFS</t>
  </si>
  <si>
    <t>COUNT</t>
  </si>
  <si>
    <t>COUNTIF</t>
  </si>
  <si>
    <t>COUNTIFS</t>
  </si>
  <si>
    <t>Max</t>
  </si>
  <si>
    <t>Min</t>
  </si>
  <si>
    <t>IF</t>
  </si>
  <si>
    <t>IFS</t>
  </si>
  <si>
    <t>DAYS</t>
  </si>
  <si>
    <t>NETWORKDAYS</t>
  </si>
  <si>
    <t>Left</t>
  </si>
  <si>
    <t>Right</t>
  </si>
  <si>
    <t>LEN(B2-B10)</t>
  </si>
  <si>
    <t>with NO instance 2</t>
  </si>
  <si>
    <t xml:space="preserve">StartDateCorrupted </t>
  </si>
  <si>
    <t>5-6-2001</t>
  </si>
  <si>
    <t>7-4-2000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</si>
</sst>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charset val="1"/>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kash Prakash" id="{BB9CA458-49BB-4A28-939B-2BC14176F161}" userId="850bfc63f1e6675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 dT="2023-10-15T19:33:12.65" personId="{BB9CA458-49BB-4A28-939B-2BC14176F161}" id="{BB875870-0AFF-4DF2-8443-2DE4C2E9FEC7}">
    <text>Use the function =MAX(select the StartDate column)</text>
  </threadedComment>
  <threadedComment ref="K2" dT="2023-10-15T19:34:24.74" personId="{BB9CA458-49BB-4A28-939B-2BC14176F161}" id="{AD97A102-86FB-4D8B-82E8-56939BF3D017}">
    <text>Use the function =MIN(select the EndDate column)</text>
  </threadedComment>
</ThreadedComments>
</file>

<file path=xl/threadedComments/threadedComment2.xml><?xml version="1.0" encoding="utf-8"?>
<ThreadedComments xmlns="http://schemas.microsoft.com/office/spreadsheetml/2018/threadedcomments" xmlns:x="http://schemas.openxmlformats.org/spreadsheetml/2006/main">
  <threadedComment ref="J2" dT="2023-10-15T19:44:01.03" personId="{BB9CA458-49BB-4A28-939B-2BC14176F161}" id="{877585DA-909F-4269-81A2-CDB4D7A310C1}">
    <text>=IF(logical test, value if true, value if false), for instance,  =IF(column &gt; 30, "Old", "Young" )</text>
  </threadedComment>
  <threadedComment ref="K2" dT="2023-10-15T19:53:11.89" personId="{BB9CA458-49BB-4A28-939B-2BC14176F161}" id="{304B692F-7356-4B32-B8A9-5E1AF4956D6D}">
    <text>It is not like IF, =IFS(logical test1, value if true1, logical test2, value if true2. For  this if not given any condition it will show #N/A</text>
  </threadedComment>
</ThreadedComments>
</file>

<file path=xl/threadedComments/threadedComment3.xml><?xml version="1.0" encoding="utf-8"?>
<ThreadedComments xmlns="http://schemas.microsoft.com/office/spreadsheetml/2018/threadedcomments" xmlns:x="http://schemas.openxmlformats.org/spreadsheetml/2006/main">
  <threadedComment ref="J1" dT="2023-10-15T20:05:56.69" personId="{BB9CA458-49BB-4A28-939B-2BC14176F161}" id="{0A6A9CFC-C0A5-4E40-A68B-767406829E2D}">
    <text>It can be used to discard it the length of the number is greater than the required</tex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3-10-15T20:10:07.64" personId="{BB9CA458-49BB-4A28-939B-2BC14176F161}" id="{31F6C693-917A-43D3-BEDF-4EFB9E24E6D7}">
    <text>Left and Right are kind of substring which we studied in the SQL. Choosing from certain part of the text string and can extract data from that. Usually have to reference a certain number of characters. For example, =LEFT(select column, 3). If we choose name it shows 3 letters from left and the vice versa with RIGHT</text>
  </threadedComment>
  <threadedComment ref="M1" dT="2023-10-15T20:25:11.22" personId="{BB9CA458-49BB-4A28-939B-2BC14176F161}" id="{25EBD993-3913-4F36-AD36-BA5E8088C41B}">
    <text>In case if we want to extract only the year from the date. The LEFT and RIGHT is so useful</text>
  </threadedComment>
</ThreadedComments>
</file>

<file path=xl/threadedComments/threadedComment5.xml><?xml version="1.0" encoding="utf-8"?>
<ThreadedComments xmlns="http://schemas.microsoft.com/office/spreadsheetml/2018/threadedcomments" xmlns:x="http://schemas.openxmlformats.org/spreadsheetml/2006/main">
  <threadedComment ref="J2" dT="2023-10-15T21:41:00.80" personId="{BB9CA458-49BB-4A28-939B-2BC14176F161}" id="{C426FF06-1565-4A2D-A789-0EFFAFE91810}">
    <text>When we did the RIGHT on the StartDate, its completely showing the opposite of what it is supposed to do. Its in number format, in order to change to correct format we use TEXT here</text>
  </threadedComment>
  <threadedComment ref="K2" dT="2023-10-15T21:41:00.80" personId="{BB9CA458-49BB-4A28-939B-2BC14176F161}" id="{89C4A0EE-B178-4539-9FB9-51FBC42726C0}">
    <text xml:space="preserve">We converted it to correct and its shows numbers but its in TEXT style  as its organised to the left side of the column instead of the right </text>
  </threadedComment>
  <threadedComment ref="L2" dT="2023-10-15T21:54:11.06" personId="{BB9CA458-49BB-4A28-939B-2BC14176F161}" id="{FE5487F7-3BCF-4D23-9C58-4BF1984F2CF3}">
    <text>We just done the RIGHT function on the TEXT'ed one and it now gives the correct value we looked for</text>
  </threadedComment>
</ThreadedComments>
</file>

<file path=xl/threadedComments/threadedComment6.xml><?xml version="1.0" encoding="utf-8"?>
<ThreadedComments xmlns="http://schemas.microsoft.com/office/spreadsheetml/2018/threadedcomments" xmlns:x="http://schemas.openxmlformats.org/spreadsheetml/2006/main">
  <threadedComment ref="J1" dT="2023-10-15T22:07:58.89" personId="{BB9CA458-49BB-4A28-939B-2BC14176F161}" id="{7A05ACA1-FB62-4247-95B4-0D687F666BBC}">
    <text>It will remove the unwanted spaces on both sides but not the middle of the full names.</text>
  </threadedComment>
  <threadedComment ref="C2" dT="2023-10-15T22:03:38.99" personId="{BB9CA458-49BB-4A28-939B-2BC14176F161}" id="{4A7657B9-62DA-4ACA-875E-11455A2EB3C6}">
    <text>Purposely done this to use the TRIM function.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M1" dT="2023-10-15T22:34:29.46" personId="{BB9CA458-49BB-4A28-939B-2BC14176F161}" id="{001BD096-56F4-4B12-9FA0-6A774C898D36}">
    <text>Suppose if some of the dates have dashes instead of forward slash as like in StartDateCorrputed. We change it with SUBSTITUTE. If we don't use the instance it is gonna to applied to everyone in the table.</text>
  </threadedComment>
</ThreadedComments>
</file>

<file path=xl/threadedComments/threadedComment8.xml><?xml version="1.0" encoding="utf-8"?>
<ThreadedComments xmlns="http://schemas.microsoft.com/office/spreadsheetml/2018/threadedcomments" xmlns:x="http://schemas.openxmlformats.org/spreadsheetml/2006/main">
  <threadedComment ref="J2" dT="2023-10-15T22:50:15.10" personId="{BB9CA458-49BB-4A28-939B-2BC14176F161}" id="{574B1B5F-F315-4336-8376-72D0AAD4B1EB}">
    <text xml:space="preserve">Is the SUM of Salary </text>
  </threadedComment>
  <threadedComment ref="K2" dT="2023-10-15T22:54:06.97" personId="{BB9CA458-49BB-4A28-939B-2BC14176F161}" id="{D9DBDE79-1B05-425C-8912-A96443C0D294}">
    <text>This is the SUM with condition, i.e, do the sum if the Salary has values &gt; 50000</text>
  </threadedComment>
  <threadedComment ref="L2" dT="2023-10-15T22:59:57.67" personId="{BB9CA458-49BB-4A28-939B-2BC14176F161}" id="{70EF2C13-F027-4C76-A61A-01CBD96C8B54}">
    <text>We did the sum of the Salary, Gender, "Female", Age, "&gt; 30"</text>
  </threadedComment>
</ThreadedComments>
</file>

<file path=xl/threadedComments/threadedComment9.xml><?xml version="1.0" encoding="utf-8"?>
<ThreadedComments xmlns="http://schemas.microsoft.com/office/spreadsheetml/2018/threadedcomments" xmlns:x="http://schemas.openxmlformats.org/spreadsheetml/2006/main">
  <threadedComment ref="K2" dT="2023-10-15T23:06:25.85" personId="{BB9CA458-49BB-4A28-939B-2BC14176F161}" id="{17B57DCD-31E9-422D-80EC-AFCC15178EFD}">
    <text>Do the count of how many people have the Salary greater than 45000</text>
  </threadedComment>
</ThreadedComments>
</file>

<file path=xl/threadedComments/threadedComment10.xml><?xml version="1.0" encoding="utf-8"?>
<ThreadedComments xmlns="http://schemas.microsoft.com/office/spreadsheetml/2018/threadedcomments" xmlns:x="http://schemas.openxmlformats.org/spreadsheetml/2006/main">
  <threadedComment ref="J1" dT="2023-10-15T22:11:27.94" personId="{BB9CA458-49BB-4A28-939B-2BC14176F161}" id="{75667946-8881-43D3-B34D-998993CC1AE2}">
    <text>Add two strings together, it would be useful for joining Main names and Surname, Address, City and State for example. Also could be useful for generating e-mail as well</text>
  </threadedComment>
</ThreadedComments>
</file>

<file path=xl/threadedComments/threadedComment11.xml><?xml version="1.0" encoding="utf-8"?>
<ThreadedComments xmlns="http://schemas.microsoft.com/office/spreadsheetml/2018/threadedcomments" xmlns:x="http://schemas.openxmlformats.org/spreadsheetml/2006/main">
  <threadedComment ref="J1" dT="2023-10-15T23:12:51.29" personId="{BB9CA458-49BB-4A28-939B-2BC14176F161}" id="{32D8D8BA-1270-4F52-81BD-347973E969ED}">
    <text>Total number of days between the StartDate and EndDate</text>
  </threadedComment>
  <threadedComment ref="K1" dT="2023-10-15T23:15:56.18" personId="{BB9CA458-49BB-4A28-939B-2BC14176F161}" id="{1D008DF9-0FC7-47BF-BD39-0504A8CFCF8B}">
    <text>This takes out holidays and the weekends.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K10"/>
  <sheetViews>
    <sheetView workbookViewId="0">
      <selection activeCell="K2" sqref="K2"/>
    </sheetView>
  </sheetViews>
  <sheetFormatPr defaultColWidth="13.6640625" defaultRowHeight="14.4" x14ac:dyDescent="0.3"/>
  <cols>
    <col min="1" max="1" width="10.77734375" bestFit="1" customWidth="1"/>
    <col min="4" max="4" width="7.6640625" customWidth="1"/>
  </cols>
  <sheetData>
    <row r="1" spans="1:11" x14ac:dyDescent="0.3">
      <c r="A1" t="s">
        <v>19</v>
      </c>
      <c r="B1" t="s">
        <v>0</v>
      </c>
      <c r="C1" t="s">
        <v>1</v>
      </c>
      <c r="D1" t="s">
        <v>22</v>
      </c>
      <c r="E1" t="s">
        <v>23</v>
      </c>
      <c r="F1" t="s">
        <v>20</v>
      </c>
      <c r="G1" t="s">
        <v>21</v>
      </c>
      <c r="H1" t="s">
        <v>35</v>
      </c>
      <c r="I1" t="s">
        <v>36</v>
      </c>
      <c r="J1" t="s">
        <v>79</v>
      </c>
      <c r="K1" t="s">
        <v>80</v>
      </c>
    </row>
    <row r="2" spans="1:11" x14ac:dyDescent="0.3">
      <c r="A2">
        <v>1001</v>
      </c>
      <c r="B2" t="s">
        <v>2</v>
      </c>
      <c r="C2" t="s">
        <v>3</v>
      </c>
      <c r="D2">
        <v>30</v>
      </c>
      <c r="E2" t="s">
        <v>25</v>
      </c>
      <c r="F2" t="s">
        <v>24</v>
      </c>
      <c r="G2">
        <v>45000</v>
      </c>
      <c r="H2" s="1">
        <v>37197</v>
      </c>
      <c r="I2" s="1">
        <v>42253</v>
      </c>
      <c r="J2" s="1">
        <f>MAX(H2:H10)</f>
        <v>37933</v>
      </c>
      <c r="K2" s="1">
        <f>MIN(H2:H10)</f>
        <v>35040</v>
      </c>
    </row>
    <row r="3" spans="1:11" x14ac:dyDescent="0.3">
      <c r="A3">
        <v>1002</v>
      </c>
      <c r="B3" t="s">
        <v>4</v>
      </c>
      <c r="C3" t="s">
        <v>5</v>
      </c>
      <c r="D3">
        <v>30</v>
      </c>
      <c r="E3" t="s">
        <v>27</v>
      </c>
      <c r="F3" t="s">
        <v>26</v>
      </c>
      <c r="G3">
        <v>36000</v>
      </c>
      <c r="H3" s="1">
        <v>36436</v>
      </c>
      <c r="I3" s="1">
        <v>42287</v>
      </c>
    </row>
    <row r="4" spans="1:11" x14ac:dyDescent="0.3">
      <c r="A4">
        <v>1003</v>
      </c>
      <c r="B4" t="s">
        <v>6</v>
      </c>
      <c r="C4" t="s">
        <v>7</v>
      </c>
      <c r="D4">
        <v>29</v>
      </c>
      <c r="E4" t="s">
        <v>25</v>
      </c>
      <c r="F4" t="s">
        <v>24</v>
      </c>
      <c r="G4">
        <v>63000</v>
      </c>
      <c r="H4" s="1">
        <v>36711</v>
      </c>
      <c r="I4" s="1">
        <v>42986</v>
      </c>
    </row>
    <row r="5" spans="1:11" x14ac:dyDescent="0.3">
      <c r="A5">
        <v>1004</v>
      </c>
      <c r="B5" t="s">
        <v>13</v>
      </c>
      <c r="C5" t="s">
        <v>12</v>
      </c>
      <c r="D5">
        <v>31</v>
      </c>
      <c r="E5" t="s">
        <v>27</v>
      </c>
      <c r="F5" t="s">
        <v>28</v>
      </c>
      <c r="G5">
        <v>47000</v>
      </c>
      <c r="H5" s="1">
        <v>36530</v>
      </c>
      <c r="I5" s="1">
        <v>42341</v>
      </c>
    </row>
    <row r="6" spans="1:11" x14ac:dyDescent="0.3">
      <c r="A6">
        <v>1005</v>
      </c>
      <c r="B6" t="s">
        <v>14</v>
      </c>
      <c r="C6" t="s">
        <v>15</v>
      </c>
      <c r="D6">
        <v>32</v>
      </c>
      <c r="E6" t="s">
        <v>25</v>
      </c>
      <c r="F6" t="s">
        <v>29</v>
      </c>
      <c r="G6">
        <v>50000</v>
      </c>
      <c r="H6" s="1">
        <v>37017</v>
      </c>
      <c r="I6" s="1">
        <v>42977</v>
      </c>
    </row>
    <row r="7" spans="1:11" x14ac:dyDescent="0.3">
      <c r="A7">
        <v>1006</v>
      </c>
      <c r="B7" t="s">
        <v>8</v>
      </c>
      <c r="C7" t="s">
        <v>9</v>
      </c>
      <c r="D7">
        <v>35</v>
      </c>
      <c r="E7" t="s">
        <v>25</v>
      </c>
      <c r="F7" t="s">
        <v>30</v>
      </c>
      <c r="G7">
        <v>65000</v>
      </c>
      <c r="H7" s="1">
        <v>35040</v>
      </c>
      <c r="I7" s="1">
        <v>41528</v>
      </c>
    </row>
    <row r="8" spans="1:11" x14ac:dyDescent="0.3">
      <c r="A8">
        <v>1007</v>
      </c>
      <c r="B8" t="s">
        <v>32</v>
      </c>
      <c r="C8" t="s">
        <v>33</v>
      </c>
      <c r="D8">
        <v>32</v>
      </c>
      <c r="E8" t="s">
        <v>27</v>
      </c>
      <c r="F8" t="s">
        <v>31</v>
      </c>
      <c r="G8">
        <v>41000</v>
      </c>
      <c r="H8" s="1">
        <v>37933</v>
      </c>
      <c r="I8" s="1">
        <v>41551</v>
      </c>
    </row>
    <row r="9" spans="1:11" x14ac:dyDescent="0.3">
      <c r="A9">
        <v>1008</v>
      </c>
      <c r="B9" t="s">
        <v>16</v>
      </c>
      <c r="C9" t="s">
        <v>17</v>
      </c>
      <c r="D9">
        <v>38</v>
      </c>
      <c r="E9" t="s">
        <v>25</v>
      </c>
      <c r="F9" t="s">
        <v>24</v>
      </c>
      <c r="G9">
        <v>48000</v>
      </c>
      <c r="H9" s="1">
        <v>37416</v>
      </c>
      <c r="I9" s="1">
        <v>42116</v>
      </c>
    </row>
    <row r="10" spans="1:11" x14ac:dyDescent="0.3">
      <c r="A10">
        <v>1009</v>
      </c>
      <c r="B10" t="s">
        <v>10</v>
      </c>
      <c r="C10" t="s">
        <v>11</v>
      </c>
      <c r="D10">
        <v>31</v>
      </c>
      <c r="E10" t="s">
        <v>25</v>
      </c>
      <c r="F10" t="s">
        <v>28</v>
      </c>
      <c r="G10">
        <v>42000</v>
      </c>
      <c r="H10" s="1">
        <v>37843</v>
      </c>
      <c r="I10" s="1">
        <v>40800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K10"/>
  <sheetViews>
    <sheetView workbookViewId="0">
      <selection activeCell="K2" sqref="K2"/>
    </sheetView>
  </sheetViews>
  <sheetFormatPr defaultColWidth="13.6640625" defaultRowHeight="14.4" x14ac:dyDescent="0.3"/>
  <cols>
    <col min="1" max="1" width="10.77734375" bestFit="1" customWidth="1"/>
    <col min="4" max="4" width="7.6640625" customWidth="1"/>
    <col min="11" max="11" width="18.88671875" customWidth="1"/>
  </cols>
  <sheetData>
    <row r="1" spans="1:11" x14ac:dyDescent="0.3">
      <c r="A1" t="s">
        <v>19</v>
      </c>
      <c r="B1" t="s">
        <v>0</v>
      </c>
      <c r="C1" t="s">
        <v>1</v>
      </c>
      <c r="D1" t="s">
        <v>22</v>
      </c>
      <c r="E1" t="s">
        <v>23</v>
      </c>
      <c r="F1" t="s">
        <v>20</v>
      </c>
      <c r="G1" t="s">
        <v>21</v>
      </c>
      <c r="H1" t="s">
        <v>35</v>
      </c>
      <c r="I1" t="s">
        <v>36</v>
      </c>
      <c r="J1" t="s">
        <v>81</v>
      </c>
      <c r="K1" t="s">
        <v>82</v>
      </c>
    </row>
    <row r="2" spans="1:11" x14ac:dyDescent="0.3">
      <c r="A2">
        <v>1001</v>
      </c>
      <c r="B2" t="s">
        <v>2</v>
      </c>
      <c r="C2" t="s">
        <v>3</v>
      </c>
      <c r="D2">
        <v>30</v>
      </c>
      <c r="E2" t="s">
        <v>25</v>
      </c>
      <c r="F2" t="s">
        <v>24</v>
      </c>
      <c r="G2">
        <v>45000</v>
      </c>
      <c r="H2" s="1">
        <v>37197</v>
      </c>
      <c r="I2" s="1">
        <v>42253</v>
      </c>
      <c r="J2" t="str" cm="1">
        <f t="array" ref="J2:J10">IF(D2:D10 &gt; 30, "Old", "Young")</f>
        <v>Young</v>
      </c>
      <c r="K2" t="str" cm="1">
        <f t="array" ref="K2:K10">_xlfn.IFS(F2:F10 = "Salesman", "Sales", F2:F10 = "HR", "Fire Immediately", F2:F10 = "Regional Manager", "Give christmas bonus")</f>
        <v>Sales</v>
      </c>
    </row>
    <row r="3" spans="1:11" x14ac:dyDescent="0.3">
      <c r="A3">
        <v>1002</v>
      </c>
      <c r="B3" t="s">
        <v>4</v>
      </c>
      <c r="C3" t="s">
        <v>5</v>
      </c>
      <c r="D3">
        <v>30</v>
      </c>
      <c r="E3" t="s">
        <v>27</v>
      </c>
      <c r="F3" t="s">
        <v>26</v>
      </c>
      <c r="G3">
        <v>36000</v>
      </c>
      <c r="H3" s="1">
        <v>36436</v>
      </c>
      <c r="I3" s="1">
        <v>42287</v>
      </c>
      <c r="J3" t="str">
        <v>Young</v>
      </c>
      <c r="K3" t="e">
        <v>#N/A</v>
      </c>
    </row>
    <row r="4" spans="1:11" x14ac:dyDescent="0.3">
      <c r="A4">
        <v>1003</v>
      </c>
      <c r="B4" t="s">
        <v>6</v>
      </c>
      <c r="C4" t="s">
        <v>7</v>
      </c>
      <c r="D4">
        <v>29</v>
      </c>
      <c r="E4" t="s">
        <v>25</v>
      </c>
      <c r="F4" t="s">
        <v>24</v>
      </c>
      <c r="G4">
        <v>63000</v>
      </c>
      <c r="H4" s="1">
        <v>36711</v>
      </c>
      <c r="I4" s="1">
        <v>42986</v>
      </c>
      <c r="J4" t="str">
        <v>Young</v>
      </c>
      <c r="K4" t="str">
        <v>Sales</v>
      </c>
    </row>
    <row r="5" spans="1:11" x14ac:dyDescent="0.3">
      <c r="A5">
        <v>1004</v>
      </c>
      <c r="B5" t="s">
        <v>13</v>
      </c>
      <c r="C5" t="s">
        <v>12</v>
      </c>
      <c r="D5">
        <v>31</v>
      </c>
      <c r="E5" t="s">
        <v>27</v>
      </c>
      <c r="F5" t="s">
        <v>28</v>
      </c>
      <c r="G5">
        <v>47000</v>
      </c>
      <c r="H5" s="1">
        <v>36530</v>
      </c>
      <c r="I5" s="1">
        <v>42341</v>
      </c>
      <c r="J5" t="str">
        <v>Old</v>
      </c>
      <c r="K5" t="e">
        <v>#N/A</v>
      </c>
    </row>
    <row r="6" spans="1:11" x14ac:dyDescent="0.3">
      <c r="A6">
        <v>1005</v>
      </c>
      <c r="B6" t="s">
        <v>14</v>
      </c>
      <c r="C6" t="s">
        <v>15</v>
      </c>
      <c r="D6">
        <v>32</v>
      </c>
      <c r="E6" t="s">
        <v>25</v>
      </c>
      <c r="F6" t="s">
        <v>29</v>
      </c>
      <c r="G6">
        <v>50000</v>
      </c>
      <c r="H6" s="1">
        <v>37017</v>
      </c>
      <c r="I6" s="1">
        <v>42977</v>
      </c>
      <c r="J6" t="str">
        <v>Old</v>
      </c>
      <c r="K6" t="str">
        <v>Fire Immediately</v>
      </c>
    </row>
    <row r="7" spans="1:11" x14ac:dyDescent="0.3">
      <c r="A7">
        <v>1006</v>
      </c>
      <c r="B7" t="s">
        <v>8</v>
      </c>
      <c r="C7" t="s">
        <v>9</v>
      </c>
      <c r="D7">
        <v>35</v>
      </c>
      <c r="E7" t="s">
        <v>25</v>
      </c>
      <c r="F7" t="s">
        <v>30</v>
      </c>
      <c r="G7">
        <v>65000</v>
      </c>
      <c r="H7" s="1">
        <v>35040</v>
      </c>
      <c r="I7" s="1">
        <v>41528</v>
      </c>
      <c r="J7" t="str">
        <v>Old</v>
      </c>
      <c r="K7" t="str">
        <v>Give christmas bonus</v>
      </c>
    </row>
    <row r="8" spans="1:11" x14ac:dyDescent="0.3">
      <c r="A8">
        <v>1007</v>
      </c>
      <c r="B8" t="s">
        <v>32</v>
      </c>
      <c r="C8" t="s">
        <v>33</v>
      </c>
      <c r="D8">
        <v>32</v>
      </c>
      <c r="E8" t="s">
        <v>27</v>
      </c>
      <c r="F8" t="s">
        <v>31</v>
      </c>
      <c r="G8">
        <v>41000</v>
      </c>
      <c r="H8" s="1">
        <v>37933</v>
      </c>
      <c r="I8" s="1">
        <v>41551</v>
      </c>
      <c r="J8" t="str">
        <v>Old</v>
      </c>
      <c r="K8" t="e">
        <v>#N/A</v>
      </c>
    </row>
    <row r="9" spans="1:11" x14ac:dyDescent="0.3">
      <c r="A9">
        <v>1008</v>
      </c>
      <c r="B9" t="s">
        <v>16</v>
      </c>
      <c r="C9" t="s">
        <v>17</v>
      </c>
      <c r="D9">
        <v>38</v>
      </c>
      <c r="E9" t="s">
        <v>25</v>
      </c>
      <c r="F9" t="s">
        <v>24</v>
      </c>
      <c r="G9">
        <v>48000</v>
      </c>
      <c r="H9" s="1">
        <v>37416</v>
      </c>
      <c r="I9" s="1">
        <v>42116</v>
      </c>
      <c r="J9" t="str">
        <v>Old</v>
      </c>
      <c r="K9" t="str">
        <v>Sales</v>
      </c>
    </row>
    <row r="10" spans="1:11" x14ac:dyDescent="0.3">
      <c r="A10">
        <v>1009</v>
      </c>
      <c r="B10" t="s">
        <v>10</v>
      </c>
      <c r="C10" t="s">
        <v>11</v>
      </c>
      <c r="D10">
        <v>31</v>
      </c>
      <c r="E10" t="s">
        <v>25</v>
      </c>
      <c r="F10" t="s">
        <v>28</v>
      </c>
      <c r="G10">
        <v>42000</v>
      </c>
      <c r="H10" s="1">
        <v>37843</v>
      </c>
      <c r="I10" s="1">
        <v>40800</v>
      </c>
      <c r="J10" t="str">
        <v>Old</v>
      </c>
      <c r="K10" t="e">
        <v>#N/A</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L10"/>
  <sheetViews>
    <sheetView topLeftCell="B1" workbookViewId="0">
      <selection activeCell="J3" sqref="J3"/>
    </sheetView>
  </sheetViews>
  <sheetFormatPr defaultColWidth="10.88671875" defaultRowHeight="14.4" x14ac:dyDescent="0.3"/>
  <cols>
    <col min="1" max="1" width="10.77734375" bestFit="1" customWidth="1"/>
  </cols>
  <sheetData>
    <row r="1" spans="1:12" x14ac:dyDescent="0.3">
      <c r="A1" t="s">
        <v>19</v>
      </c>
      <c r="B1" t="s">
        <v>0</v>
      </c>
      <c r="C1" t="s">
        <v>1</v>
      </c>
      <c r="D1" t="s">
        <v>22</v>
      </c>
      <c r="E1" t="s">
        <v>23</v>
      </c>
      <c r="F1" t="s">
        <v>20</v>
      </c>
      <c r="G1" t="s">
        <v>21</v>
      </c>
      <c r="H1" t="s">
        <v>35</v>
      </c>
      <c r="I1" t="s">
        <v>36</v>
      </c>
      <c r="J1" t="s">
        <v>87</v>
      </c>
      <c r="L1" t="s">
        <v>34</v>
      </c>
    </row>
    <row r="2" spans="1:12" x14ac:dyDescent="0.3">
      <c r="A2">
        <v>1001</v>
      </c>
      <c r="B2" t="s">
        <v>2</v>
      </c>
      <c r="C2" t="s">
        <v>3</v>
      </c>
      <c r="D2">
        <v>30</v>
      </c>
      <c r="E2" t="s">
        <v>25</v>
      </c>
      <c r="F2" t="s">
        <v>24</v>
      </c>
      <c r="G2">
        <v>45000</v>
      </c>
      <c r="H2" s="1">
        <v>37197</v>
      </c>
      <c r="I2" s="1">
        <v>42253</v>
      </c>
      <c r="J2" cm="1">
        <f t="array" ref="J2:J10">LEN(B2:B10)</f>
        <v>3</v>
      </c>
    </row>
    <row r="3" spans="1:12" x14ac:dyDescent="0.3">
      <c r="A3">
        <v>1002</v>
      </c>
      <c r="B3" t="s">
        <v>4</v>
      </c>
      <c r="C3" t="s">
        <v>5</v>
      </c>
      <c r="D3">
        <v>30</v>
      </c>
      <c r="E3" t="s">
        <v>27</v>
      </c>
      <c r="F3" t="s">
        <v>26</v>
      </c>
      <c r="G3">
        <v>36000</v>
      </c>
      <c r="H3" s="1">
        <v>36436</v>
      </c>
      <c r="I3" s="1">
        <v>42287</v>
      </c>
      <c r="J3">
        <v>3</v>
      </c>
    </row>
    <row r="4" spans="1:12" x14ac:dyDescent="0.3">
      <c r="A4">
        <v>1003</v>
      </c>
      <c r="B4" t="s">
        <v>6</v>
      </c>
      <c r="C4" t="s">
        <v>7</v>
      </c>
      <c r="D4">
        <v>29</v>
      </c>
      <c r="E4" t="s">
        <v>25</v>
      </c>
      <c r="F4" t="s">
        <v>24</v>
      </c>
      <c r="G4">
        <v>63000</v>
      </c>
      <c r="H4" s="1">
        <v>36711</v>
      </c>
      <c r="I4" s="1">
        <v>42986</v>
      </c>
      <c r="J4">
        <v>6</v>
      </c>
    </row>
    <row r="5" spans="1:12" x14ac:dyDescent="0.3">
      <c r="A5">
        <v>1004</v>
      </c>
      <c r="B5" t="s">
        <v>13</v>
      </c>
      <c r="C5" t="s">
        <v>12</v>
      </c>
      <c r="D5">
        <v>31</v>
      </c>
      <c r="E5" t="s">
        <v>27</v>
      </c>
      <c r="F5" t="s">
        <v>28</v>
      </c>
      <c r="G5">
        <v>47000</v>
      </c>
      <c r="H5" s="1">
        <v>36530</v>
      </c>
      <c r="I5" s="1">
        <v>42341</v>
      </c>
      <c r="J5">
        <v>6</v>
      </c>
    </row>
    <row r="6" spans="1:12" x14ac:dyDescent="0.3">
      <c r="A6">
        <v>1005</v>
      </c>
      <c r="B6" t="s">
        <v>14</v>
      </c>
      <c r="C6" t="s">
        <v>15</v>
      </c>
      <c r="D6">
        <v>32</v>
      </c>
      <c r="E6" t="s">
        <v>25</v>
      </c>
      <c r="F6" t="s">
        <v>29</v>
      </c>
      <c r="G6">
        <v>50000</v>
      </c>
      <c r="H6" s="1">
        <v>37017</v>
      </c>
      <c r="I6" s="1">
        <v>42977</v>
      </c>
      <c r="J6">
        <v>4</v>
      </c>
    </row>
    <row r="7" spans="1:12" x14ac:dyDescent="0.3">
      <c r="A7">
        <v>1006</v>
      </c>
      <c r="B7" t="s">
        <v>8</v>
      </c>
      <c r="C7" t="s">
        <v>9</v>
      </c>
      <c r="D7">
        <v>35</v>
      </c>
      <c r="E7" t="s">
        <v>25</v>
      </c>
      <c r="F7" t="s">
        <v>30</v>
      </c>
      <c r="G7">
        <v>65000</v>
      </c>
      <c r="H7" s="1">
        <v>35040</v>
      </c>
      <c r="I7" s="1">
        <v>41528</v>
      </c>
      <c r="J7">
        <v>7</v>
      </c>
    </row>
    <row r="8" spans="1:12" x14ac:dyDescent="0.3">
      <c r="A8">
        <v>1007</v>
      </c>
      <c r="B8" t="s">
        <v>32</v>
      </c>
      <c r="C8" t="s">
        <v>33</v>
      </c>
      <c r="D8">
        <v>32</v>
      </c>
      <c r="E8" t="s">
        <v>27</v>
      </c>
      <c r="F8" t="s">
        <v>31</v>
      </c>
      <c r="G8">
        <v>41000</v>
      </c>
      <c r="H8" s="1">
        <v>37933</v>
      </c>
      <c r="I8" s="1">
        <v>41551</v>
      </c>
      <c r="J8">
        <v>8</v>
      </c>
    </row>
    <row r="9" spans="1:12" x14ac:dyDescent="0.3">
      <c r="A9">
        <v>1008</v>
      </c>
      <c r="B9" t="s">
        <v>16</v>
      </c>
      <c r="C9" t="s">
        <v>17</v>
      </c>
      <c r="D9">
        <v>38</v>
      </c>
      <c r="E9" t="s">
        <v>25</v>
      </c>
      <c r="F9" t="s">
        <v>24</v>
      </c>
      <c r="G9">
        <v>48000</v>
      </c>
      <c r="H9" s="1">
        <v>37416</v>
      </c>
      <c r="I9" s="1">
        <v>42116</v>
      </c>
      <c r="J9">
        <v>7</v>
      </c>
    </row>
    <row r="10" spans="1:12" x14ac:dyDescent="0.3">
      <c r="A10">
        <v>1009</v>
      </c>
      <c r="B10" t="s">
        <v>10</v>
      </c>
      <c r="C10" t="s">
        <v>11</v>
      </c>
      <c r="D10">
        <v>31</v>
      </c>
      <c r="E10" t="s">
        <v>25</v>
      </c>
      <c r="F10" t="s">
        <v>28</v>
      </c>
      <c r="G10">
        <v>42000</v>
      </c>
      <c r="H10" s="1">
        <v>37843</v>
      </c>
      <c r="I10" s="1">
        <v>40800</v>
      </c>
      <c r="J10">
        <v>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M10"/>
  <sheetViews>
    <sheetView topLeftCell="D1" workbookViewId="0">
      <selection activeCell="M3" sqref="M3"/>
    </sheetView>
  </sheetViews>
  <sheetFormatPr defaultColWidth="14.5546875" defaultRowHeight="14.4" x14ac:dyDescent="0.3"/>
  <cols>
    <col min="4" max="4" width="8" customWidth="1"/>
    <col min="10" max="10" width="32.33203125" bestFit="1" customWidth="1"/>
  </cols>
  <sheetData>
    <row r="1" spans="1:13" x14ac:dyDescent="0.3">
      <c r="A1" t="s">
        <v>19</v>
      </c>
      <c r="B1" t="s">
        <v>0</v>
      </c>
      <c r="C1" t="s">
        <v>1</v>
      </c>
      <c r="D1" t="s">
        <v>22</v>
      </c>
      <c r="E1" t="s">
        <v>23</v>
      </c>
      <c r="F1" t="s">
        <v>20</v>
      </c>
      <c r="G1" t="s">
        <v>21</v>
      </c>
      <c r="H1" t="s">
        <v>35</v>
      </c>
      <c r="I1" t="s">
        <v>36</v>
      </c>
      <c r="J1" t="s">
        <v>37</v>
      </c>
      <c r="K1" t="s">
        <v>85</v>
      </c>
      <c r="L1" t="s">
        <v>86</v>
      </c>
      <c r="M1" t="s">
        <v>86</v>
      </c>
    </row>
    <row r="2" spans="1:13" x14ac:dyDescent="0.3">
      <c r="A2">
        <v>1001</v>
      </c>
      <c r="B2" t="s">
        <v>2</v>
      </c>
      <c r="C2" t="s">
        <v>3</v>
      </c>
      <c r="D2">
        <v>30</v>
      </c>
      <c r="E2" t="s">
        <v>25</v>
      </c>
      <c r="F2" t="s">
        <v>24</v>
      </c>
      <c r="G2">
        <v>45000</v>
      </c>
      <c r="H2" s="2" t="s">
        <v>47</v>
      </c>
      <c r="I2" s="2" t="s">
        <v>55</v>
      </c>
      <c r="J2" s="1" t="s">
        <v>38</v>
      </c>
      <c r="K2" t="str" cm="1">
        <f t="array" ref="K2:K10">LEFT(C2:C10, 3)</f>
        <v>Hal</v>
      </c>
      <c r="L2" t="str" cm="1">
        <f t="array" ref="L2:L10">RIGHT(C2:C10, 3)</f>
        <v>ert</v>
      </c>
      <c r="M2" t="str" cm="1">
        <f t="array" ref="M2:M10">RIGHT(H2:H10, 4)</f>
        <v>2001</v>
      </c>
    </row>
    <row r="3" spans="1:13" x14ac:dyDescent="0.3">
      <c r="A3">
        <v>1002</v>
      </c>
      <c r="B3" t="s">
        <v>4</v>
      </c>
      <c r="C3" t="s">
        <v>5</v>
      </c>
      <c r="D3">
        <v>30</v>
      </c>
      <c r="E3" t="s">
        <v>27</v>
      </c>
      <c r="F3" t="s">
        <v>26</v>
      </c>
      <c r="G3">
        <v>36000</v>
      </c>
      <c r="H3" s="2" t="s">
        <v>48</v>
      </c>
      <c r="I3" s="2" t="s">
        <v>56</v>
      </c>
      <c r="J3" s="1" t="s">
        <v>39</v>
      </c>
      <c r="K3" t="str">
        <v>Bea</v>
      </c>
      <c r="L3" t="str">
        <v>ley</v>
      </c>
      <c r="M3" t="str">
        <v>1999</v>
      </c>
    </row>
    <row r="4" spans="1:13" x14ac:dyDescent="0.3">
      <c r="A4">
        <v>1003</v>
      </c>
      <c r="B4" t="s">
        <v>6</v>
      </c>
      <c r="C4" t="s">
        <v>7</v>
      </c>
      <c r="D4">
        <v>29</v>
      </c>
      <c r="E4" t="s">
        <v>25</v>
      </c>
      <c r="F4" t="s">
        <v>24</v>
      </c>
      <c r="G4">
        <v>63000</v>
      </c>
      <c r="H4" s="2" t="s">
        <v>49</v>
      </c>
      <c r="I4" s="2" t="s">
        <v>57</v>
      </c>
      <c r="J4" s="1" t="s">
        <v>40</v>
      </c>
      <c r="K4" t="str">
        <v>Sch</v>
      </c>
      <c r="L4" t="str">
        <v>ute</v>
      </c>
      <c r="M4" t="str">
        <v>2000</v>
      </c>
    </row>
    <row r="5" spans="1:13" x14ac:dyDescent="0.3">
      <c r="A5">
        <v>1004</v>
      </c>
      <c r="B5" t="s">
        <v>13</v>
      </c>
      <c r="C5" t="s">
        <v>12</v>
      </c>
      <c r="D5">
        <v>31</v>
      </c>
      <c r="E5" t="s">
        <v>27</v>
      </c>
      <c r="F5" t="s">
        <v>28</v>
      </c>
      <c r="G5">
        <v>47000</v>
      </c>
      <c r="H5" s="2" t="s">
        <v>50</v>
      </c>
      <c r="I5" s="2" t="s">
        <v>58</v>
      </c>
      <c r="J5" s="1" t="s">
        <v>41</v>
      </c>
      <c r="K5" t="str">
        <v>Mar</v>
      </c>
      <c r="L5" t="str">
        <v>tin</v>
      </c>
      <c r="M5" t="str">
        <v>2000</v>
      </c>
    </row>
    <row r="6" spans="1:13" x14ac:dyDescent="0.3">
      <c r="A6">
        <v>1005</v>
      </c>
      <c r="B6" t="s">
        <v>14</v>
      </c>
      <c r="C6" t="s">
        <v>15</v>
      </c>
      <c r="D6">
        <v>32</v>
      </c>
      <c r="E6" t="s">
        <v>25</v>
      </c>
      <c r="F6" t="s">
        <v>29</v>
      </c>
      <c r="G6">
        <v>50000</v>
      </c>
      <c r="H6" s="2" t="s">
        <v>51</v>
      </c>
      <c r="I6" s="2" t="s">
        <v>59</v>
      </c>
      <c r="J6" s="1" t="s">
        <v>42</v>
      </c>
      <c r="K6" t="str">
        <v>Fle</v>
      </c>
      <c r="L6" t="str">
        <v>son</v>
      </c>
      <c r="M6" t="str">
        <v>2001</v>
      </c>
    </row>
    <row r="7" spans="1:13" x14ac:dyDescent="0.3">
      <c r="A7">
        <v>1006</v>
      </c>
      <c r="B7" t="s">
        <v>8</v>
      </c>
      <c r="C7" t="s">
        <v>9</v>
      </c>
      <c r="D7">
        <v>35</v>
      </c>
      <c r="E7" t="s">
        <v>25</v>
      </c>
      <c r="F7" t="s">
        <v>30</v>
      </c>
      <c r="G7">
        <v>65000</v>
      </c>
      <c r="H7" s="2" t="s">
        <v>51</v>
      </c>
      <c r="I7" s="2" t="s">
        <v>60</v>
      </c>
      <c r="J7" s="1" t="s">
        <v>43</v>
      </c>
      <c r="K7" t="str">
        <v>Sco</v>
      </c>
      <c r="L7" t="str">
        <v>ott</v>
      </c>
      <c r="M7" t="str">
        <v>2001</v>
      </c>
    </row>
    <row r="8" spans="1:13" x14ac:dyDescent="0.3">
      <c r="A8">
        <v>1007</v>
      </c>
      <c r="B8" t="s">
        <v>32</v>
      </c>
      <c r="C8" t="s">
        <v>33</v>
      </c>
      <c r="D8">
        <v>32</v>
      </c>
      <c r="E8" t="s">
        <v>27</v>
      </c>
      <c r="F8" t="s">
        <v>31</v>
      </c>
      <c r="G8">
        <v>41000</v>
      </c>
      <c r="H8" s="2" t="s">
        <v>52</v>
      </c>
      <c r="I8" s="2" t="s">
        <v>60</v>
      </c>
      <c r="J8" s="1" t="s">
        <v>44</v>
      </c>
      <c r="K8" t="str">
        <v>Pal</v>
      </c>
      <c r="L8" t="str">
        <v>mer</v>
      </c>
      <c r="M8" t="str">
        <v>2003</v>
      </c>
    </row>
    <row r="9" spans="1:13" x14ac:dyDescent="0.3">
      <c r="A9">
        <v>1008</v>
      </c>
      <c r="B9" t="s">
        <v>16</v>
      </c>
      <c r="C9" t="s">
        <v>17</v>
      </c>
      <c r="D9">
        <v>38</v>
      </c>
      <c r="E9" t="s">
        <v>25</v>
      </c>
      <c r="F9" t="s">
        <v>24</v>
      </c>
      <c r="G9">
        <v>48000</v>
      </c>
      <c r="H9" s="2" t="s">
        <v>53</v>
      </c>
      <c r="I9" s="2" t="s">
        <v>61</v>
      </c>
      <c r="J9" s="1" t="s">
        <v>45</v>
      </c>
      <c r="K9" t="str">
        <v>Hud</v>
      </c>
      <c r="L9" t="str">
        <v>son</v>
      </c>
      <c r="M9" t="str">
        <v>2002</v>
      </c>
    </row>
    <row r="10" spans="1:13" x14ac:dyDescent="0.3">
      <c r="A10">
        <v>1009</v>
      </c>
      <c r="B10" t="s">
        <v>10</v>
      </c>
      <c r="C10" t="s">
        <v>11</v>
      </c>
      <c r="D10">
        <v>31</v>
      </c>
      <c r="E10" t="s">
        <v>25</v>
      </c>
      <c r="F10" t="s">
        <v>28</v>
      </c>
      <c r="G10">
        <v>42000</v>
      </c>
      <c r="H10" s="2" t="s">
        <v>54</v>
      </c>
      <c r="I10" s="2" t="s">
        <v>61</v>
      </c>
      <c r="J10" s="1" t="s">
        <v>46</v>
      </c>
      <c r="K10" t="str">
        <v>Mal</v>
      </c>
      <c r="L10" t="str">
        <v>one</v>
      </c>
      <c r="M10" t="str">
        <v>2003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L13"/>
  <sheetViews>
    <sheetView workbookViewId="0">
      <selection activeCell="L2" sqref="L2"/>
    </sheetView>
  </sheetViews>
  <sheetFormatPr defaultColWidth="13.6640625" defaultRowHeight="14.4" x14ac:dyDescent="0.3"/>
  <cols>
    <col min="1" max="1" width="10.77734375" bestFit="1" customWidth="1"/>
    <col min="4" max="4" width="7.6640625" customWidth="1"/>
  </cols>
  <sheetData>
    <row r="1" spans="1:12" x14ac:dyDescent="0.3">
      <c r="A1" t="s">
        <v>19</v>
      </c>
      <c r="B1" t="s">
        <v>0</v>
      </c>
      <c r="C1" t="s">
        <v>1</v>
      </c>
      <c r="D1" t="s">
        <v>22</v>
      </c>
      <c r="E1" t="s">
        <v>23</v>
      </c>
      <c r="F1" t="s">
        <v>20</v>
      </c>
      <c r="G1" t="s">
        <v>21</v>
      </c>
      <c r="H1" t="s">
        <v>35</v>
      </c>
      <c r="I1" t="s">
        <v>36</v>
      </c>
      <c r="K1" t="s">
        <v>69</v>
      </c>
    </row>
    <row r="2" spans="1:12" x14ac:dyDescent="0.3">
      <c r="A2">
        <v>1001</v>
      </c>
      <c r="B2" t="s">
        <v>2</v>
      </c>
      <c r="C2" t="s">
        <v>3</v>
      </c>
      <c r="D2">
        <v>30</v>
      </c>
      <c r="E2" t="s">
        <v>25</v>
      </c>
      <c r="F2" t="s">
        <v>24</v>
      </c>
      <c r="G2">
        <v>45000</v>
      </c>
      <c r="H2" s="1">
        <v>37197</v>
      </c>
      <c r="I2" s="1">
        <v>42253</v>
      </c>
      <c r="J2" t="str" cm="1">
        <f t="array" ref="J2:J10">RIGHT(H2:H10, 4)</f>
        <v>7197</v>
      </c>
      <c r="K2" t="str" cm="1">
        <f t="array" ref="K2:K10">TEXT(H2:H10, "dd/mm/yyyy")</f>
        <v>02/11/2001</v>
      </c>
      <c r="L2" t="str" cm="1">
        <f t="array" ref="L2:L10">RIGHT(_xlfn.ANCHORARRAY(K2), 4)</f>
        <v>2001</v>
      </c>
    </row>
    <row r="3" spans="1:12" x14ac:dyDescent="0.3">
      <c r="A3">
        <v>1002</v>
      </c>
      <c r="B3" t="s">
        <v>4</v>
      </c>
      <c r="C3" t="s">
        <v>5</v>
      </c>
      <c r="D3">
        <v>30</v>
      </c>
      <c r="E3" t="s">
        <v>27</v>
      </c>
      <c r="F3" t="s">
        <v>26</v>
      </c>
      <c r="G3">
        <v>36000</v>
      </c>
      <c r="H3" s="1">
        <v>36436</v>
      </c>
      <c r="I3" s="1">
        <v>42287</v>
      </c>
      <c r="J3" t="str">
        <v>6436</v>
      </c>
      <c r="K3" t="str">
        <v>03/10/1999</v>
      </c>
      <c r="L3" t="str">
        <v>1999</v>
      </c>
    </row>
    <row r="4" spans="1:12" x14ac:dyDescent="0.3">
      <c r="A4">
        <v>1003</v>
      </c>
      <c r="B4" t="s">
        <v>6</v>
      </c>
      <c r="C4" t="s">
        <v>7</v>
      </c>
      <c r="D4">
        <v>29</v>
      </c>
      <c r="E4" t="s">
        <v>25</v>
      </c>
      <c r="F4" t="s">
        <v>24</v>
      </c>
      <c r="G4">
        <v>63000</v>
      </c>
      <c r="H4" s="1">
        <v>36711</v>
      </c>
      <c r="I4" s="1">
        <v>42986</v>
      </c>
      <c r="J4" t="str">
        <v>6711</v>
      </c>
      <c r="K4" t="str">
        <v>04/07/2000</v>
      </c>
      <c r="L4" t="str">
        <v>2000</v>
      </c>
    </row>
    <row r="5" spans="1:12" x14ac:dyDescent="0.3">
      <c r="A5">
        <v>1004</v>
      </c>
      <c r="B5" t="s">
        <v>13</v>
      </c>
      <c r="C5" t="s">
        <v>12</v>
      </c>
      <c r="D5">
        <v>31</v>
      </c>
      <c r="E5" t="s">
        <v>27</v>
      </c>
      <c r="F5" t="s">
        <v>28</v>
      </c>
      <c r="G5">
        <v>47000</v>
      </c>
      <c r="H5" s="1">
        <v>36530</v>
      </c>
      <c r="I5" s="1">
        <v>42341</v>
      </c>
      <c r="J5" t="str">
        <v>6530</v>
      </c>
      <c r="K5" t="str">
        <v>05/01/2000</v>
      </c>
      <c r="L5" t="str">
        <v>2000</v>
      </c>
    </row>
    <row r="6" spans="1:12" x14ac:dyDescent="0.3">
      <c r="A6">
        <v>1005</v>
      </c>
      <c r="B6" t="s">
        <v>14</v>
      </c>
      <c r="C6" t="s">
        <v>15</v>
      </c>
      <c r="D6">
        <v>32</v>
      </c>
      <c r="E6" t="s">
        <v>25</v>
      </c>
      <c r="F6" t="s">
        <v>29</v>
      </c>
      <c r="G6">
        <v>50000</v>
      </c>
      <c r="H6" s="1">
        <v>37017</v>
      </c>
      <c r="I6" s="1">
        <v>42977</v>
      </c>
      <c r="J6" t="str">
        <v>7017</v>
      </c>
      <c r="K6" t="str">
        <v>06/05/2001</v>
      </c>
      <c r="L6" t="str">
        <v>2001</v>
      </c>
    </row>
    <row r="7" spans="1:12" x14ac:dyDescent="0.3">
      <c r="A7">
        <v>1006</v>
      </c>
      <c r="B7" t="s">
        <v>8</v>
      </c>
      <c r="C7" t="s">
        <v>9</v>
      </c>
      <c r="D7">
        <v>35</v>
      </c>
      <c r="E7" t="s">
        <v>25</v>
      </c>
      <c r="F7" t="s">
        <v>30</v>
      </c>
      <c r="G7">
        <v>65000</v>
      </c>
      <c r="H7" s="1">
        <v>35040</v>
      </c>
      <c r="I7" s="1">
        <v>41528</v>
      </c>
      <c r="J7" t="str">
        <v>5040</v>
      </c>
      <c r="K7" t="str">
        <v>07/12/1995</v>
      </c>
      <c r="L7" t="str">
        <v>1995</v>
      </c>
    </row>
    <row r="8" spans="1:12" x14ac:dyDescent="0.3">
      <c r="A8">
        <v>1007</v>
      </c>
      <c r="B8" t="s">
        <v>32</v>
      </c>
      <c r="C8" t="s">
        <v>33</v>
      </c>
      <c r="D8">
        <v>32</v>
      </c>
      <c r="E8" t="s">
        <v>27</v>
      </c>
      <c r="F8" t="s">
        <v>31</v>
      </c>
      <c r="G8">
        <v>41000</v>
      </c>
      <c r="H8" s="1">
        <v>37933</v>
      </c>
      <c r="I8" s="1">
        <v>41551</v>
      </c>
      <c r="J8" t="str">
        <v>7933</v>
      </c>
      <c r="K8" t="str">
        <v>08/11/2003</v>
      </c>
      <c r="L8" t="str">
        <v>2003</v>
      </c>
    </row>
    <row r="9" spans="1:12" x14ac:dyDescent="0.3">
      <c r="A9">
        <v>1008</v>
      </c>
      <c r="B9" t="s">
        <v>16</v>
      </c>
      <c r="C9" t="s">
        <v>17</v>
      </c>
      <c r="D9">
        <v>38</v>
      </c>
      <c r="E9" t="s">
        <v>25</v>
      </c>
      <c r="F9" t="s">
        <v>24</v>
      </c>
      <c r="G9">
        <v>48000</v>
      </c>
      <c r="H9" s="1">
        <v>37416</v>
      </c>
      <c r="I9" s="1">
        <v>42116</v>
      </c>
      <c r="J9" t="str">
        <v>7416</v>
      </c>
      <c r="K9" t="str">
        <v>09/06/2002</v>
      </c>
      <c r="L9" t="str">
        <v>2002</v>
      </c>
    </row>
    <row r="10" spans="1:12" x14ac:dyDescent="0.3">
      <c r="A10">
        <v>1009</v>
      </c>
      <c r="B10" t="s">
        <v>10</v>
      </c>
      <c r="C10" t="s">
        <v>11</v>
      </c>
      <c r="D10">
        <v>31</v>
      </c>
      <c r="E10" t="s">
        <v>25</v>
      </c>
      <c r="F10" t="s">
        <v>28</v>
      </c>
      <c r="G10">
        <v>42000</v>
      </c>
      <c r="H10" s="1">
        <v>37843</v>
      </c>
      <c r="I10" s="1">
        <v>40800</v>
      </c>
      <c r="J10" t="str">
        <v>7843</v>
      </c>
      <c r="K10" t="str">
        <v>10/08/2003</v>
      </c>
      <c r="L10" t="str">
        <v>2003</v>
      </c>
    </row>
    <row r="12" spans="1:12" x14ac:dyDescent="0.3">
      <c r="H12" s="1"/>
    </row>
    <row r="13" spans="1:12" x14ac:dyDescent="0.3">
      <c r="H13" s="2"/>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K10"/>
  <sheetViews>
    <sheetView topLeftCell="B1" workbookViewId="0">
      <selection activeCell="J1" sqref="J1"/>
    </sheetView>
  </sheetViews>
  <sheetFormatPr defaultColWidth="13.6640625" defaultRowHeight="14.4" x14ac:dyDescent="0.3"/>
  <cols>
    <col min="1" max="1" width="10.77734375" bestFit="1" customWidth="1"/>
    <col min="4" max="4" width="7.6640625" customWidth="1"/>
  </cols>
  <sheetData>
    <row r="1" spans="1:11" x14ac:dyDescent="0.3">
      <c r="A1" t="s">
        <v>19</v>
      </c>
      <c r="B1" t="s">
        <v>0</v>
      </c>
      <c r="C1" t="s">
        <v>1</v>
      </c>
      <c r="D1" t="s">
        <v>22</v>
      </c>
      <c r="E1" t="s">
        <v>23</v>
      </c>
      <c r="F1" t="s">
        <v>20</v>
      </c>
      <c r="G1" t="s">
        <v>21</v>
      </c>
      <c r="H1" t="s">
        <v>35</v>
      </c>
      <c r="I1" t="s">
        <v>36</v>
      </c>
      <c r="J1" t="s">
        <v>67</v>
      </c>
      <c r="K1" t="s">
        <v>68</v>
      </c>
    </row>
    <row r="2" spans="1:11" x14ac:dyDescent="0.3">
      <c r="A2">
        <v>1001</v>
      </c>
      <c r="B2" s="2" t="s">
        <v>2</v>
      </c>
      <c r="C2" s="2" t="s">
        <v>3</v>
      </c>
      <c r="D2">
        <v>30</v>
      </c>
      <c r="E2" t="s">
        <v>25</v>
      </c>
      <c r="F2" t="s">
        <v>24</v>
      </c>
      <c r="G2">
        <v>45000</v>
      </c>
      <c r="H2" s="1">
        <v>37197</v>
      </c>
      <c r="I2" s="1">
        <v>42253</v>
      </c>
      <c r="J2" t="str" cm="1">
        <f t="array" ref="J2:J10">TRIM(C2:C10)</f>
        <v>Halpert</v>
      </c>
    </row>
    <row r="3" spans="1:11" x14ac:dyDescent="0.3">
      <c r="A3">
        <v>1002</v>
      </c>
      <c r="B3" s="2" t="s">
        <v>4</v>
      </c>
      <c r="C3" s="2" t="s">
        <v>5</v>
      </c>
      <c r="D3">
        <v>30</v>
      </c>
      <c r="E3" t="s">
        <v>27</v>
      </c>
      <c r="F3" t="s">
        <v>26</v>
      </c>
      <c r="G3">
        <v>36000</v>
      </c>
      <c r="H3" s="1">
        <v>36436</v>
      </c>
      <c r="I3" s="1">
        <v>42287</v>
      </c>
      <c r="J3" t="str">
        <v>Beasley</v>
      </c>
    </row>
    <row r="4" spans="1:11" x14ac:dyDescent="0.3">
      <c r="A4">
        <v>1003</v>
      </c>
      <c r="B4" s="2" t="s">
        <v>6</v>
      </c>
      <c r="C4" s="2" t="s">
        <v>66</v>
      </c>
      <c r="D4">
        <v>29</v>
      </c>
      <c r="E4" t="s">
        <v>25</v>
      </c>
      <c r="F4" t="s">
        <v>24</v>
      </c>
      <c r="G4">
        <v>63000</v>
      </c>
      <c r="H4" s="1">
        <v>36711</v>
      </c>
      <c r="I4" s="1">
        <v>42986</v>
      </c>
      <c r="J4" t="str">
        <v>Schrute</v>
      </c>
    </row>
    <row r="5" spans="1:11" x14ac:dyDescent="0.3">
      <c r="A5">
        <v>1004</v>
      </c>
      <c r="B5" s="2" t="s">
        <v>13</v>
      </c>
      <c r="C5" s="2" t="s">
        <v>12</v>
      </c>
      <c r="D5">
        <v>31</v>
      </c>
      <c r="E5" t="s">
        <v>27</v>
      </c>
      <c r="F5" t="s">
        <v>28</v>
      </c>
      <c r="G5">
        <v>47000</v>
      </c>
      <c r="H5" s="1">
        <v>36530</v>
      </c>
      <c r="I5" s="1">
        <v>42341</v>
      </c>
      <c r="J5" t="str">
        <v>Martin</v>
      </c>
    </row>
    <row r="6" spans="1:11" x14ac:dyDescent="0.3">
      <c r="A6">
        <v>1005</v>
      </c>
      <c r="B6" s="2" t="s">
        <v>14</v>
      </c>
      <c r="C6" s="2" t="s">
        <v>65</v>
      </c>
      <c r="D6">
        <v>32</v>
      </c>
      <c r="E6" t="s">
        <v>25</v>
      </c>
      <c r="F6" t="s">
        <v>29</v>
      </c>
      <c r="G6">
        <v>50000</v>
      </c>
      <c r="H6" s="1">
        <v>37017</v>
      </c>
      <c r="I6" s="1">
        <v>42977</v>
      </c>
      <c r="J6" t="str">
        <v>Flenderson</v>
      </c>
    </row>
    <row r="7" spans="1:11" x14ac:dyDescent="0.3">
      <c r="A7">
        <v>1006</v>
      </c>
      <c r="B7" s="2" t="s">
        <v>8</v>
      </c>
      <c r="C7" s="2" t="s">
        <v>64</v>
      </c>
      <c r="D7">
        <v>35</v>
      </c>
      <c r="E7" t="s">
        <v>25</v>
      </c>
      <c r="F7" t="s">
        <v>30</v>
      </c>
      <c r="G7">
        <v>65000</v>
      </c>
      <c r="H7" s="1">
        <v>35040</v>
      </c>
      <c r="I7" s="1">
        <v>41528</v>
      </c>
      <c r="J7" t="str">
        <v>Scott</v>
      </c>
    </row>
    <row r="8" spans="1:11" x14ac:dyDescent="0.3">
      <c r="A8">
        <v>1007</v>
      </c>
      <c r="B8" s="2" t="s">
        <v>32</v>
      </c>
      <c r="C8" s="2" t="s">
        <v>33</v>
      </c>
      <c r="D8">
        <v>32</v>
      </c>
      <c r="E8" t="s">
        <v>27</v>
      </c>
      <c r="F8" t="s">
        <v>31</v>
      </c>
      <c r="G8">
        <v>41000</v>
      </c>
      <c r="H8" s="1">
        <v>37933</v>
      </c>
      <c r="I8" s="1">
        <v>41551</v>
      </c>
      <c r="J8" t="str">
        <v>Palmer</v>
      </c>
    </row>
    <row r="9" spans="1:11" x14ac:dyDescent="0.3">
      <c r="A9">
        <v>1008</v>
      </c>
      <c r="B9" s="2" t="s">
        <v>16</v>
      </c>
      <c r="C9" s="2" t="s">
        <v>63</v>
      </c>
      <c r="D9">
        <v>38</v>
      </c>
      <c r="E9" t="s">
        <v>25</v>
      </c>
      <c r="F9" t="s">
        <v>24</v>
      </c>
      <c r="G9">
        <v>48000</v>
      </c>
      <c r="H9" s="1">
        <v>37416</v>
      </c>
      <c r="I9" s="1">
        <v>42116</v>
      </c>
      <c r="J9" t="str">
        <v>Hudson</v>
      </c>
    </row>
    <row r="10" spans="1:11" x14ac:dyDescent="0.3">
      <c r="A10">
        <v>1009</v>
      </c>
      <c r="B10" s="2" t="s">
        <v>10</v>
      </c>
      <c r="C10" s="2" t="s">
        <v>62</v>
      </c>
      <c r="D10">
        <v>31</v>
      </c>
      <c r="E10" t="s">
        <v>25</v>
      </c>
      <c r="F10" t="s">
        <v>28</v>
      </c>
      <c r="G10">
        <v>42000</v>
      </c>
      <c r="H10" s="1">
        <v>37843</v>
      </c>
      <c r="I10" s="1">
        <v>40800</v>
      </c>
      <c r="J10" t="str">
        <v>Malone</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N20"/>
  <sheetViews>
    <sheetView topLeftCell="B4" workbookViewId="0">
      <selection activeCell="L3" sqref="L3"/>
    </sheetView>
  </sheetViews>
  <sheetFormatPr defaultColWidth="13.6640625" defaultRowHeight="14.4" x14ac:dyDescent="0.3"/>
  <cols>
    <col min="1" max="1" width="10.77734375" bestFit="1" customWidth="1"/>
    <col min="4" max="4" width="7.6640625" customWidth="1"/>
  </cols>
  <sheetData>
    <row r="1" spans="1:14" x14ac:dyDescent="0.3">
      <c r="A1" t="s">
        <v>19</v>
      </c>
      <c r="B1" t="s">
        <v>0</v>
      </c>
      <c r="C1" t="s">
        <v>1</v>
      </c>
      <c r="D1" t="s">
        <v>22</v>
      </c>
      <c r="E1" t="s">
        <v>23</v>
      </c>
      <c r="F1" t="s">
        <v>20</v>
      </c>
      <c r="G1" t="s">
        <v>21</v>
      </c>
      <c r="H1" t="s">
        <v>35</v>
      </c>
      <c r="I1" t="s">
        <v>36</v>
      </c>
      <c r="J1" t="s">
        <v>89</v>
      </c>
      <c r="K1" t="s">
        <v>70</v>
      </c>
      <c r="L1" t="s">
        <v>71</v>
      </c>
      <c r="M1" t="s">
        <v>72</v>
      </c>
      <c r="N1" t="s">
        <v>88</v>
      </c>
    </row>
    <row r="2" spans="1:14" x14ac:dyDescent="0.3">
      <c r="A2">
        <v>1001</v>
      </c>
      <c r="B2" t="s">
        <v>2</v>
      </c>
      <c r="C2" t="s">
        <v>3</v>
      </c>
      <c r="D2">
        <v>30</v>
      </c>
      <c r="E2" t="s">
        <v>25</v>
      </c>
      <c r="F2" t="s">
        <v>24</v>
      </c>
      <c r="G2">
        <v>45000</v>
      </c>
      <c r="H2" s="2" t="s">
        <v>47</v>
      </c>
      <c r="I2" s="2" t="s">
        <v>55</v>
      </c>
      <c r="J2" s="2" t="s">
        <v>47</v>
      </c>
      <c r="K2" t="str" cm="1">
        <f t="array" ref="K2:K10">SUBSTITUTE(H2:H10, "/", "-", 1)</f>
        <v>11-2/2001</v>
      </c>
      <c r="L2" t="str" cm="1">
        <f t="array" ref="L2:L10">SUBSTITUTE(H2:H10, "/", "-", 2)</f>
        <v>11/2-2001</v>
      </c>
      <c r="M2" t="str" cm="1">
        <f t="array" ref="M2:M10">SUBSTITUTE(J2:J10, "-", "/")</f>
        <v>11/2/2001</v>
      </c>
    </row>
    <row r="3" spans="1:14" x14ac:dyDescent="0.3">
      <c r="A3">
        <v>1002</v>
      </c>
      <c r="B3" t="s">
        <v>4</v>
      </c>
      <c r="C3" t="s">
        <v>5</v>
      </c>
      <c r="D3">
        <v>30</v>
      </c>
      <c r="E3" t="s">
        <v>27</v>
      </c>
      <c r="F3" t="s">
        <v>26</v>
      </c>
      <c r="G3">
        <v>36000</v>
      </c>
      <c r="H3" s="2" t="s">
        <v>48</v>
      </c>
      <c r="I3" s="2" t="s">
        <v>56</v>
      </c>
      <c r="J3" s="2" t="s">
        <v>48</v>
      </c>
      <c r="K3" t="str">
        <v>10-3/1999</v>
      </c>
      <c r="L3" t="str">
        <v>10/3-1999</v>
      </c>
      <c r="M3" t="str">
        <v>10/3/1999</v>
      </c>
    </row>
    <row r="4" spans="1:14" x14ac:dyDescent="0.3">
      <c r="A4">
        <v>1003</v>
      </c>
      <c r="B4" t="s">
        <v>6</v>
      </c>
      <c r="C4" t="s">
        <v>7</v>
      </c>
      <c r="D4">
        <v>29</v>
      </c>
      <c r="E4" t="s">
        <v>25</v>
      </c>
      <c r="F4" t="s">
        <v>24</v>
      </c>
      <c r="G4">
        <v>63000</v>
      </c>
      <c r="H4" s="2" t="s">
        <v>49</v>
      </c>
      <c r="I4" s="2" t="s">
        <v>57</v>
      </c>
      <c r="J4" s="2" t="s">
        <v>91</v>
      </c>
      <c r="K4" t="str">
        <v>7-4/2000</v>
      </c>
      <c r="L4" t="str">
        <v>7/4-2000</v>
      </c>
      <c r="M4" t="str">
        <v>7/4/2000</v>
      </c>
    </row>
    <row r="5" spans="1:14" x14ac:dyDescent="0.3">
      <c r="A5">
        <v>1004</v>
      </c>
      <c r="B5" t="s">
        <v>13</v>
      </c>
      <c r="C5" t="s">
        <v>12</v>
      </c>
      <c r="D5">
        <v>31</v>
      </c>
      <c r="E5" t="s">
        <v>27</v>
      </c>
      <c r="F5" t="s">
        <v>28</v>
      </c>
      <c r="G5">
        <v>47000</v>
      </c>
      <c r="H5" s="2" t="s">
        <v>50</v>
      </c>
      <c r="I5" s="2" t="s">
        <v>58</v>
      </c>
      <c r="J5" s="2" t="s">
        <v>50</v>
      </c>
      <c r="K5" t="str">
        <v>1-5/2000</v>
      </c>
      <c r="L5" t="str">
        <v>1/5-2000</v>
      </c>
      <c r="M5" t="str">
        <v>1/5/2000</v>
      </c>
    </row>
    <row r="6" spans="1:14" x14ac:dyDescent="0.3">
      <c r="A6">
        <v>1005</v>
      </c>
      <c r="B6" t="s">
        <v>14</v>
      </c>
      <c r="C6" t="s">
        <v>15</v>
      </c>
      <c r="D6">
        <v>32</v>
      </c>
      <c r="E6" t="s">
        <v>25</v>
      </c>
      <c r="F6" t="s">
        <v>29</v>
      </c>
      <c r="G6">
        <v>50000</v>
      </c>
      <c r="H6" s="2" t="s">
        <v>51</v>
      </c>
      <c r="I6" s="2" t="s">
        <v>59</v>
      </c>
      <c r="J6" s="2" t="s">
        <v>90</v>
      </c>
      <c r="K6" t="str">
        <v>5-6/2001</v>
      </c>
      <c r="L6" t="str">
        <v>5/6-2001</v>
      </c>
      <c r="M6" t="str">
        <v>5/6/2001</v>
      </c>
    </row>
    <row r="7" spans="1:14" x14ac:dyDescent="0.3">
      <c r="A7">
        <v>1006</v>
      </c>
      <c r="B7" t="s">
        <v>8</v>
      </c>
      <c r="C7" t="s">
        <v>9</v>
      </c>
      <c r="D7">
        <v>35</v>
      </c>
      <c r="E7" t="s">
        <v>25</v>
      </c>
      <c r="F7" t="s">
        <v>30</v>
      </c>
      <c r="G7">
        <v>65000</v>
      </c>
      <c r="H7" s="2" t="s">
        <v>51</v>
      </c>
      <c r="I7" s="2" t="s">
        <v>60</v>
      </c>
      <c r="J7" s="2" t="s">
        <v>51</v>
      </c>
      <c r="K7" t="str">
        <v>5-6/2001</v>
      </c>
      <c r="L7" t="str">
        <v>5/6-2001</v>
      </c>
      <c r="M7" t="str">
        <v>5/6/2001</v>
      </c>
    </row>
    <row r="8" spans="1:14" x14ac:dyDescent="0.3">
      <c r="A8">
        <v>1007</v>
      </c>
      <c r="B8" t="s">
        <v>32</v>
      </c>
      <c r="C8" t="s">
        <v>33</v>
      </c>
      <c r="D8">
        <v>32</v>
      </c>
      <c r="E8" t="s">
        <v>27</v>
      </c>
      <c r="F8" t="s">
        <v>31</v>
      </c>
      <c r="G8">
        <v>41000</v>
      </c>
      <c r="H8" s="2" t="s">
        <v>52</v>
      </c>
      <c r="I8" s="2" t="s">
        <v>60</v>
      </c>
      <c r="J8" s="2" t="s">
        <v>52</v>
      </c>
      <c r="K8" t="str">
        <v>11-8/2003</v>
      </c>
      <c r="L8" t="str">
        <v>11/8-2003</v>
      </c>
      <c r="M8" t="str">
        <v>11/8/2003</v>
      </c>
    </row>
    <row r="9" spans="1:14" x14ac:dyDescent="0.3">
      <c r="A9">
        <v>1008</v>
      </c>
      <c r="B9" t="s">
        <v>16</v>
      </c>
      <c r="C9" t="s">
        <v>17</v>
      </c>
      <c r="D9">
        <v>38</v>
      </c>
      <c r="E9" t="s">
        <v>25</v>
      </c>
      <c r="F9" t="s">
        <v>24</v>
      </c>
      <c r="G9">
        <v>48000</v>
      </c>
      <c r="H9" s="2" t="s">
        <v>53</v>
      </c>
      <c r="I9" s="2" t="s">
        <v>61</v>
      </c>
      <c r="J9" s="2" t="s">
        <v>53</v>
      </c>
      <c r="K9" t="str">
        <v>6-9/2002</v>
      </c>
      <c r="L9" t="str">
        <v>6/9-2002</v>
      </c>
      <c r="M9" t="str">
        <v>6/9/2002</v>
      </c>
    </row>
    <row r="10" spans="1:14" x14ac:dyDescent="0.3">
      <c r="A10">
        <v>1009</v>
      </c>
      <c r="B10" t="s">
        <v>10</v>
      </c>
      <c r="C10" t="s">
        <v>11</v>
      </c>
      <c r="D10">
        <v>31</v>
      </c>
      <c r="E10" t="s">
        <v>25</v>
      </c>
      <c r="F10" t="s">
        <v>28</v>
      </c>
      <c r="G10">
        <v>42000</v>
      </c>
      <c r="H10" s="2" t="s">
        <v>54</v>
      </c>
      <c r="I10" s="2" t="s">
        <v>61</v>
      </c>
      <c r="J10" s="2" t="s">
        <v>54</v>
      </c>
      <c r="K10" t="str">
        <v>8-10/2003</v>
      </c>
      <c r="L10" t="str">
        <v>8/10-2003</v>
      </c>
      <c r="M10" t="str">
        <v>8/10/2003</v>
      </c>
    </row>
    <row r="12" spans="1:14" x14ac:dyDescent="0.3">
      <c r="H12" s="2"/>
      <c r="I12" s="2"/>
      <c r="J12" s="2"/>
    </row>
    <row r="13" spans="1:14" x14ac:dyDescent="0.3">
      <c r="H13" s="2"/>
      <c r="I13" s="2"/>
      <c r="J13" s="2"/>
    </row>
    <row r="14" spans="1:14" x14ac:dyDescent="0.3">
      <c r="H14" s="2"/>
      <c r="I14" s="2"/>
      <c r="J14" s="2"/>
    </row>
    <row r="15" spans="1:14" x14ac:dyDescent="0.3">
      <c r="H15" s="2"/>
      <c r="I15" s="2"/>
      <c r="J15" s="2"/>
    </row>
    <row r="16" spans="1:14" x14ac:dyDescent="0.3">
      <c r="H16" s="2"/>
      <c r="I16" s="2"/>
      <c r="J16" s="2"/>
    </row>
    <row r="17" spans="8:10" x14ac:dyDescent="0.3">
      <c r="H17" s="2"/>
      <c r="I17" s="2"/>
      <c r="J17" s="2"/>
    </row>
    <row r="18" spans="8:10" x14ac:dyDescent="0.3">
      <c r="H18" s="2"/>
      <c r="I18" s="2"/>
      <c r="J18" s="2"/>
    </row>
    <row r="19" spans="8:10" x14ac:dyDescent="0.3">
      <c r="H19" s="2"/>
      <c r="I19" s="2"/>
      <c r="J19" s="2"/>
    </row>
    <row r="20" spans="8:10" x14ac:dyDescent="0.3">
      <c r="H20" s="2"/>
      <c r="I20" s="2"/>
      <c r="J20" s="2"/>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L10"/>
  <sheetViews>
    <sheetView workbookViewId="0">
      <selection activeCell="L2" sqref="L2"/>
    </sheetView>
  </sheetViews>
  <sheetFormatPr defaultColWidth="13" defaultRowHeight="14.4" x14ac:dyDescent="0.3"/>
  <sheetData>
    <row r="1" spans="1:12" x14ac:dyDescent="0.3">
      <c r="A1" t="s">
        <v>19</v>
      </c>
      <c r="B1" t="s">
        <v>0</v>
      </c>
      <c r="C1" t="s">
        <v>1</v>
      </c>
      <c r="D1" t="s">
        <v>22</v>
      </c>
      <c r="E1" t="s">
        <v>23</v>
      </c>
      <c r="F1" t="s">
        <v>20</v>
      </c>
      <c r="G1" t="s">
        <v>21</v>
      </c>
      <c r="H1" t="s">
        <v>35</v>
      </c>
      <c r="I1" t="s">
        <v>36</v>
      </c>
      <c r="J1" t="s">
        <v>73</v>
      </c>
      <c r="K1" t="s">
        <v>74</v>
      </c>
      <c r="L1" t="s">
        <v>75</v>
      </c>
    </row>
    <row r="2" spans="1:12" x14ac:dyDescent="0.3">
      <c r="A2">
        <v>1001</v>
      </c>
      <c r="B2" t="s">
        <v>2</v>
      </c>
      <c r="C2" t="s">
        <v>3</v>
      </c>
      <c r="D2">
        <v>30</v>
      </c>
      <c r="E2" t="s">
        <v>25</v>
      </c>
      <c r="F2" t="s">
        <v>24</v>
      </c>
      <c r="G2">
        <v>45000</v>
      </c>
      <c r="H2" s="1">
        <v>37197</v>
      </c>
      <c r="I2" s="1">
        <v>42253</v>
      </c>
      <c r="J2">
        <f>SUM(G2:G10)</f>
        <v>437000</v>
      </c>
      <c r="K2">
        <f>SUMIF(G2:G10, "&gt; 50000")</f>
        <v>128000</v>
      </c>
      <c r="L2">
        <f>SUMIFS(G2:G10, E2:E10, "Female", D2:D10, "&gt; 30")</f>
        <v>88000</v>
      </c>
    </row>
    <row r="3" spans="1:12" x14ac:dyDescent="0.3">
      <c r="A3">
        <v>1002</v>
      </c>
      <c r="B3" t="s">
        <v>4</v>
      </c>
      <c r="C3" t="s">
        <v>5</v>
      </c>
      <c r="D3">
        <v>30</v>
      </c>
      <c r="E3" t="s">
        <v>27</v>
      </c>
      <c r="F3" t="s">
        <v>26</v>
      </c>
      <c r="G3">
        <v>36000</v>
      </c>
      <c r="H3" s="1">
        <v>36436</v>
      </c>
      <c r="I3" s="1">
        <v>42287</v>
      </c>
    </row>
    <row r="4" spans="1:12" x14ac:dyDescent="0.3">
      <c r="A4">
        <v>1003</v>
      </c>
      <c r="B4" t="s">
        <v>6</v>
      </c>
      <c r="C4" t="s">
        <v>7</v>
      </c>
      <c r="D4">
        <v>29</v>
      </c>
      <c r="E4" t="s">
        <v>25</v>
      </c>
      <c r="F4" t="s">
        <v>24</v>
      </c>
      <c r="G4">
        <v>63000</v>
      </c>
      <c r="H4" s="1">
        <v>36711</v>
      </c>
      <c r="I4" s="1">
        <v>42986</v>
      </c>
    </row>
    <row r="5" spans="1:12" x14ac:dyDescent="0.3">
      <c r="A5">
        <v>1004</v>
      </c>
      <c r="B5" t="s">
        <v>13</v>
      </c>
      <c r="C5" t="s">
        <v>12</v>
      </c>
      <c r="D5">
        <v>31</v>
      </c>
      <c r="E5" t="s">
        <v>27</v>
      </c>
      <c r="F5" t="s">
        <v>28</v>
      </c>
      <c r="G5">
        <v>47000</v>
      </c>
      <c r="H5" s="1">
        <v>36530</v>
      </c>
      <c r="I5" s="1">
        <v>42341</v>
      </c>
    </row>
    <row r="6" spans="1:12" x14ac:dyDescent="0.3">
      <c r="A6">
        <v>1005</v>
      </c>
      <c r="B6" t="s">
        <v>14</v>
      </c>
      <c r="C6" t="s">
        <v>15</v>
      </c>
      <c r="D6">
        <v>32</v>
      </c>
      <c r="E6" t="s">
        <v>25</v>
      </c>
      <c r="F6" t="s">
        <v>29</v>
      </c>
      <c r="G6">
        <v>50000</v>
      </c>
      <c r="H6" s="1">
        <v>37017</v>
      </c>
      <c r="I6" s="1">
        <v>42977</v>
      </c>
    </row>
    <row r="7" spans="1:12" x14ac:dyDescent="0.3">
      <c r="A7">
        <v>1006</v>
      </c>
      <c r="B7" t="s">
        <v>8</v>
      </c>
      <c r="C7" t="s">
        <v>9</v>
      </c>
      <c r="D7">
        <v>35</v>
      </c>
      <c r="E7" t="s">
        <v>25</v>
      </c>
      <c r="F7" t="s">
        <v>30</v>
      </c>
      <c r="G7">
        <v>65000</v>
      </c>
      <c r="H7" s="1">
        <v>35040</v>
      </c>
      <c r="I7" s="1">
        <v>41528</v>
      </c>
    </row>
    <row r="8" spans="1:12" x14ac:dyDescent="0.3">
      <c r="A8">
        <v>1007</v>
      </c>
      <c r="B8" t="s">
        <v>32</v>
      </c>
      <c r="C8" t="s">
        <v>33</v>
      </c>
      <c r="D8">
        <v>32</v>
      </c>
      <c r="E8" t="s">
        <v>27</v>
      </c>
      <c r="F8" t="s">
        <v>31</v>
      </c>
      <c r="G8">
        <v>41000</v>
      </c>
      <c r="H8" s="1">
        <v>37933</v>
      </c>
      <c r="I8" s="1">
        <v>41551</v>
      </c>
    </row>
    <row r="9" spans="1:12" x14ac:dyDescent="0.3">
      <c r="A9">
        <v>1008</v>
      </c>
      <c r="B9" t="s">
        <v>16</v>
      </c>
      <c r="C9" t="s">
        <v>17</v>
      </c>
      <c r="D9">
        <v>38</v>
      </c>
      <c r="E9" t="s">
        <v>25</v>
      </c>
      <c r="F9" t="s">
        <v>24</v>
      </c>
      <c r="G9">
        <v>48000</v>
      </c>
      <c r="H9" s="1">
        <v>37416</v>
      </c>
      <c r="I9" s="1">
        <v>42116</v>
      </c>
    </row>
    <row r="10" spans="1:12" x14ac:dyDescent="0.3">
      <c r="A10">
        <v>1009</v>
      </c>
      <c r="B10" t="s">
        <v>10</v>
      </c>
      <c r="C10" t="s">
        <v>11</v>
      </c>
      <c r="D10">
        <v>31</v>
      </c>
      <c r="E10" t="s">
        <v>25</v>
      </c>
      <c r="F10" t="s">
        <v>28</v>
      </c>
      <c r="G10">
        <v>42000</v>
      </c>
      <c r="H10" s="1">
        <v>37843</v>
      </c>
      <c r="I10" s="1">
        <v>40800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0"/>
  <sheetViews>
    <sheetView workbookViewId="0">
      <selection activeCell="L3" sqref="L3"/>
    </sheetView>
  </sheetViews>
  <sheetFormatPr defaultColWidth="13.6640625" defaultRowHeight="14.4" x14ac:dyDescent="0.3"/>
  <cols>
    <col min="1" max="1" width="10.77734375" bestFit="1" customWidth="1"/>
    <col min="4" max="4" width="7.6640625" customWidth="1"/>
  </cols>
  <sheetData>
    <row r="1" spans="1:12" x14ac:dyDescent="0.3">
      <c r="A1" t="s">
        <v>19</v>
      </c>
      <c r="B1" t="s">
        <v>0</v>
      </c>
      <c r="C1" t="s">
        <v>1</v>
      </c>
      <c r="D1" t="s">
        <v>22</v>
      </c>
      <c r="E1" t="s">
        <v>23</v>
      </c>
      <c r="F1" t="s">
        <v>20</v>
      </c>
      <c r="G1" t="s">
        <v>21</v>
      </c>
      <c r="H1" t="s">
        <v>35</v>
      </c>
      <c r="I1" t="s">
        <v>36</v>
      </c>
      <c r="J1" t="s">
        <v>76</v>
      </c>
      <c r="K1" t="s">
        <v>77</v>
      </c>
      <c r="L1" t="s">
        <v>78</v>
      </c>
    </row>
    <row r="2" spans="1:12" x14ac:dyDescent="0.3">
      <c r="A2">
        <v>1001</v>
      </c>
      <c r="B2" t="s">
        <v>2</v>
      </c>
      <c r="C2" t="s">
        <v>3</v>
      </c>
      <c r="D2">
        <v>30</v>
      </c>
      <c r="E2" t="s">
        <v>25</v>
      </c>
      <c r="F2" t="s">
        <v>24</v>
      </c>
      <c r="G2">
        <v>45000</v>
      </c>
      <c r="H2" s="1">
        <v>37197</v>
      </c>
      <c r="I2" s="1">
        <v>42253</v>
      </c>
      <c r="J2">
        <f>COUNT(G2:G10)</f>
        <v>9</v>
      </c>
      <c r="K2">
        <f>COUNTIF(G2:G10, "&gt; 45000")</f>
        <v>5</v>
      </c>
      <c r="L2">
        <f>COUNTIFS(A2:A10, "&gt;1005", E2:E10, "Male")</f>
        <v>3</v>
      </c>
    </row>
    <row r="3" spans="1:12" x14ac:dyDescent="0.3">
      <c r="A3">
        <v>1002</v>
      </c>
      <c r="B3" t="s">
        <v>4</v>
      </c>
      <c r="C3" t="s">
        <v>5</v>
      </c>
      <c r="D3">
        <v>30</v>
      </c>
      <c r="E3" t="s">
        <v>27</v>
      </c>
      <c r="F3" t="s">
        <v>26</v>
      </c>
      <c r="G3">
        <v>36000</v>
      </c>
      <c r="H3" s="1">
        <v>36436</v>
      </c>
      <c r="I3" s="1">
        <v>42287</v>
      </c>
    </row>
    <row r="4" spans="1:12" x14ac:dyDescent="0.3">
      <c r="A4">
        <v>1003</v>
      </c>
      <c r="B4" t="s">
        <v>6</v>
      </c>
      <c r="C4" t="s">
        <v>7</v>
      </c>
      <c r="D4">
        <v>29</v>
      </c>
      <c r="E4" t="s">
        <v>25</v>
      </c>
      <c r="F4" t="s">
        <v>24</v>
      </c>
      <c r="G4">
        <v>63000</v>
      </c>
      <c r="H4" s="1">
        <v>36711</v>
      </c>
      <c r="I4" s="1">
        <v>42986</v>
      </c>
    </row>
    <row r="5" spans="1:12" x14ac:dyDescent="0.3">
      <c r="A5">
        <v>1004</v>
      </c>
      <c r="B5" t="s">
        <v>13</v>
      </c>
      <c r="C5" t="s">
        <v>12</v>
      </c>
      <c r="D5">
        <v>31</v>
      </c>
      <c r="E5" t="s">
        <v>27</v>
      </c>
      <c r="F5" t="s">
        <v>28</v>
      </c>
      <c r="G5">
        <v>47000</v>
      </c>
      <c r="H5" s="1">
        <v>36530</v>
      </c>
      <c r="I5" s="1">
        <v>42341</v>
      </c>
    </row>
    <row r="6" spans="1:12" x14ac:dyDescent="0.3">
      <c r="A6">
        <v>1005</v>
      </c>
      <c r="B6" t="s">
        <v>14</v>
      </c>
      <c r="C6" t="s">
        <v>15</v>
      </c>
      <c r="D6">
        <v>32</v>
      </c>
      <c r="E6" t="s">
        <v>25</v>
      </c>
      <c r="F6" t="s">
        <v>29</v>
      </c>
      <c r="G6">
        <v>50000</v>
      </c>
      <c r="H6" s="1">
        <v>37017</v>
      </c>
      <c r="I6" s="1">
        <v>42977</v>
      </c>
    </row>
    <row r="7" spans="1:12" x14ac:dyDescent="0.3">
      <c r="A7">
        <v>1006</v>
      </c>
      <c r="B7" t="s">
        <v>8</v>
      </c>
      <c r="C7" t="s">
        <v>9</v>
      </c>
      <c r="D7">
        <v>35</v>
      </c>
      <c r="E7" t="s">
        <v>25</v>
      </c>
      <c r="F7" t="s">
        <v>30</v>
      </c>
      <c r="G7">
        <v>65000</v>
      </c>
      <c r="H7" s="1">
        <v>35040</v>
      </c>
      <c r="I7" s="1">
        <v>41528</v>
      </c>
    </row>
    <row r="8" spans="1:12" x14ac:dyDescent="0.3">
      <c r="A8">
        <v>1007</v>
      </c>
      <c r="B8" t="s">
        <v>32</v>
      </c>
      <c r="C8" t="s">
        <v>33</v>
      </c>
      <c r="D8">
        <v>32</v>
      </c>
      <c r="E8" t="s">
        <v>27</v>
      </c>
      <c r="F8" t="s">
        <v>31</v>
      </c>
      <c r="G8">
        <v>41000</v>
      </c>
      <c r="H8" s="1">
        <v>37933</v>
      </c>
      <c r="I8" s="1">
        <v>41551</v>
      </c>
    </row>
    <row r="9" spans="1:12" x14ac:dyDescent="0.3">
      <c r="A9">
        <v>1008</v>
      </c>
      <c r="B9" t="s">
        <v>16</v>
      </c>
      <c r="C9" t="s">
        <v>17</v>
      </c>
      <c r="D9">
        <v>38</v>
      </c>
      <c r="E9" t="s">
        <v>25</v>
      </c>
      <c r="F9" t="s">
        <v>24</v>
      </c>
      <c r="G9">
        <v>48000</v>
      </c>
      <c r="H9" s="1">
        <v>37416</v>
      </c>
      <c r="I9" s="1">
        <v>42116</v>
      </c>
    </row>
    <row r="10" spans="1:12" x14ac:dyDescent="0.3">
      <c r="A10">
        <v>1009</v>
      </c>
      <c r="B10" t="s">
        <v>10</v>
      </c>
      <c r="C10" t="s">
        <v>11</v>
      </c>
      <c r="D10">
        <v>31</v>
      </c>
      <c r="E10" t="s">
        <v>25</v>
      </c>
      <c r="F10" t="s">
        <v>28</v>
      </c>
      <c r="G10">
        <v>42000</v>
      </c>
      <c r="H10" s="1">
        <v>37843</v>
      </c>
      <c r="I10" s="1">
        <v>40800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K12"/>
  <sheetViews>
    <sheetView workbookViewId="0">
      <selection activeCell="K3" sqref="K3"/>
    </sheetView>
  </sheetViews>
  <sheetFormatPr defaultRowHeight="14.4" x14ac:dyDescent="0.3"/>
  <cols>
    <col min="2" max="2" width="10.44140625" customWidth="1"/>
    <col min="3" max="5" width="10.6640625" customWidth="1"/>
    <col min="6" max="6" width="16.5546875" customWidth="1"/>
    <col min="8" max="8" width="14.21875" customWidth="1"/>
    <col min="9" max="9" width="14.77734375" customWidth="1"/>
    <col min="10" max="10" width="22" bestFit="1" customWidth="1"/>
  </cols>
  <sheetData>
    <row r="1" spans="1:11" x14ac:dyDescent="0.3">
      <c r="A1" t="s">
        <v>19</v>
      </c>
      <c r="B1" t="s">
        <v>0</v>
      </c>
      <c r="C1" t="s">
        <v>1</v>
      </c>
      <c r="D1" t="s">
        <v>22</v>
      </c>
      <c r="E1" t="s">
        <v>23</v>
      </c>
      <c r="F1" t="s">
        <v>20</v>
      </c>
      <c r="G1" t="s">
        <v>21</v>
      </c>
      <c r="H1" t="s">
        <v>35</v>
      </c>
      <c r="I1" t="s">
        <v>36</v>
      </c>
      <c r="J1" t="s">
        <v>18</v>
      </c>
    </row>
    <row r="2" spans="1:11" x14ac:dyDescent="0.3">
      <c r="A2">
        <v>1001</v>
      </c>
      <c r="B2" t="s">
        <v>2</v>
      </c>
      <c r="C2" t="s">
        <v>3</v>
      </c>
      <c r="D2">
        <v>30</v>
      </c>
      <c r="E2" t="s">
        <v>25</v>
      </c>
      <c r="F2" t="s">
        <v>24</v>
      </c>
      <c r="G2">
        <v>45000</v>
      </c>
      <c r="H2" s="1">
        <v>37197</v>
      </c>
      <c r="I2" s="1">
        <v>42253</v>
      </c>
      <c r="J2" t="str" cm="1">
        <f t="array" ref="J2:J10">CONCATENATE(B2:B10," ",C2:C10)</f>
        <v>Jim Halpert</v>
      </c>
      <c r="K2" t="str" cm="1">
        <f t="array" ref="K2:K10">CONCATENATE(B2:B10,C2:C10,"@gmail.com")</f>
        <v>JimHalpert@gmail.com</v>
      </c>
    </row>
    <row r="3" spans="1:11" x14ac:dyDescent="0.3">
      <c r="A3">
        <v>1002</v>
      </c>
      <c r="B3" t="s">
        <v>4</v>
      </c>
      <c r="C3" t="s">
        <v>5</v>
      </c>
      <c r="D3">
        <v>30</v>
      </c>
      <c r="E3" t="s">
        <v>27</v>
      </c>
      <c r="F3" t="s">
        <v>26</v>
      </c>
      <c r="G3">
        <v>36000</v>
      </c>
      <c r="H3" s="1">
        <v>36436</v>
      </c>
      <c r="I3" s="1">
        <v>42287</v>
      </c>
      <c r="J3" t="str">
        <v>Pam Beasley</v>
      </c>
      <c r="K3" t="str">
        <v>PamBeasley@gmail.com</v>
      </c>
    </row>
    <row r="4" spans="1:11" x14ac:dyDescent="0.3">
      <c r="A4">
        <v>1003</v>
      </c>
      <c r="B4" t="s">
        <v>6</v>
      </c>
      <c r="C4" t="s">
        <v>7</v>
      </c>
      <c r="D4">
        <v>29</v>
      </c>
      <c r="E4" t="s">
        <v>25</v>
      </c>
      <c r="F4" t="s">
        <v>24</v>
      </c>
      <c r="G4">
        <v>63000</v>
      </c>
      <c r="H4" s="1">
        <v>36711</v>
      </c>
      <c r="I4" s="1">
        <v>42986</v>
      </c>
      <c r="J4" t="str">
        <v>Dwight Schrute</v>
      </c>
      <c r="K4" t="str">
        <v>DwightSchrute@gmail.com</v>
      </c>
    </row>
    <row r="5" spans="1:11" x14ac:dyDescent="0.3">
      <c r="A5">
        <v>1004</v>
      </c>
      <c r="B5" t="s">
        <v>13</v>
      </c>
      <c r="C5" t="s">
        <v>12</v>
      </c>
      <c r="D5">
        <v>31</v>
      </c>
      <c r="E5" t="s">
        <v>27</v>
      </c>
      <c r="F5" t="s">
        <v>28</v>
      </c>
      <c r="G5">
        <v>47000</v>
      </c>
      <c r="H5" s="1">
        <v>36530</v>
      </c>
      <c r="I5" s="1">
        <v>42341</v>
      </c>
      <c r="J5" t="str">
        <v>Angela Martin</v>
      </c>
      <c r="K5" t="str">
        <v>AngelaMartin@gmail.com</v>
      </c>
    </row>
    <row r="6" spans="1:11" x14ac:dyDescent="0.3">
      <c r="A6">
        <v>1005</v>
      </c>
      <c r="B6" t="s">
        <v>14</v>
      </c>
      <c r="C6" t="s">
        <v>15</v>
      </c>
      <c r="D6">
        <v>32</v>
      </c>
      <c r="E6" t="s">
        <v>25</v>
      </c>
      <c r="F6" t="s">
        <v>29</v>
      </c>
      <c r="G6">
        <v>50000</v>
      </c>
      <c r="H6" s="1">
        <v>37017</v>
      </c>
      <c r="I6" s="1">
        <v>42977</v>
      </c>
      <c r="J6" t="str">
        <v>Toby Flenderson</v>
      </c>
      <c r="K6" t="str">
        <v>TobyFlenderson@gmail.com</v>
      </c>
    </row>
    <row r="7" spans="1:11" x14ac:dyDescent="0.3">
      <c r="A7">
        <v>1006</v>
      </c>
      <c r="B7" t="s">
        <v>8</v>
      </c>
      <c r="C7" t="s">
        <v>9</v>
      </c>
      <c r="D7">
        <v>35</v>
      </c>
      <c r="E7" t="s">
        <v>25</v>
      </c>
      <c r="F7" t="s">
        <v>30</v>
      </c>
      <c r="G7">
        <v>65000</v>
      </c>
      <c r="H7" s="1">
        <v>35040</v>
      </c>
      <c r="I7" s="1">
        <v>41528</v>
      </c>
      <c r="J7" t="str">
        <v>Michael Scott</v>
      </c>
      <c r="K7" t="str">
        <v>MichaelScott@gmail.com</v>
      </c>
    </row>
    <row r="8" spans="1:11" x14ac:dyDescent="0.3">
      <c r="A8">
        <v>1007</v>
      </c>
      <c r="B8" t="s">
        <v>32</v>
      </c>
      <c r="C8" t="s">
        <v>33</v>
      </c>
      <c r="D8">
        <v>32</v>
      </c>
      <c r="E8" t="s">
        <v>27</v>
      </c>
      <c r="F8" t="s">
        <v>31</v>
      </c>
      <c r="G8">
        <v>41000</v>
      </c>
      <c r="H8" s="1">
        <v>37933</v>
      </c>
      <c r="I8" s="1">
        <v>41551</v>
      </c>
      <c r="J8" t="str">
        <v>Meredith Palmer</v>
      </c>
      <c r="K8" t="str">
        <v>MeredithPalmer@gmail.com</v>
      </c>
    </row>
    <row r="9" spans="1:11" x14ac:dyDescent="0.3">
      <c r="A9">
        <v>1008</v>
      </c>
      <c r="B9" t="s">
        <v>16</v>
      </c>
      <c r="C9" t="s">
        <v>17</v>
      </c>
      <c r="D9">
        <v>38</v>
      </c>
      <c r="E9" t="s">
        <v>25</v>
      </c>
      <c r="F9" t="s">
        <v>24</v>
      </c>
      <c r="G9">
        <v>48000</v>
      </c>
      <c r="H9" s="1">
        <v>37416</v>
      </c>
      <c r="I9" s="1">
        <v>42116</v>
      </c>
      <c r="J9" t="str">
        <v>Stanley Hudson</v>
      </c>
      <c r="K9" t="str">
        <v>StanleyHudson@gmail.com</v>
      </c>
    </row>
    <row r="10" spans="1:11" x14ac:dyDescent="0.3">
      <c r="A10">
        <v>1009</v>
      </c>
      <c r="B10" t="s">
        <v>10</v>
      </c>
      <c r="C10" t="s">
        <v>11</v>
      </c>
      <c r="D10">
        <v>31</v>
      </c>
      <c r="E10" t="s">
        <v>25</v>
      </c>
      <c r="F10" t="s">
        <v>28</v>
      </c>
      <c r="G10">
        <v>42000</v>
      </c>
      <c r="H10" s="1">
        <v>37843</v>
      </c>
      <c r="I10" s="1">
        <v>40800</v>
      </c>
      <c r="J10" t="str">
        <v>Kevin Malone</v>
      </c>
      <c r="K10" t="str">
        <v>KevinMalone@gmail.com</v>
      </c>
    </row>
    <row r="11" spans="1:11" x14ac:dyDescent="0.3">
      <c r="H11" t="str">
        <f t="shared" ref="H11:H12" si="0">CONCATENATE(B11," ",C11)</f>
        <v xml:space="preserve"> </v>
      </c>
    </row>
    <row r="12" spans="1:11" x14ac:dyDescent="0.3">
      <c r="H12" t="str">
        <f t="shared" si="0"/>
        <v xml:space="preserve"> </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K10"/>
  <sheetViews>
    <sheetView tabSelected="1" workbookViewId="0">
      <selection activeCell="K1" sqref="K1"/>
    </sheetView>
  </sheetViews>
  <sheetFormatPr defaultRowHeight="14.4" x14ac:dyDescent="0.3"/>
  <cols>
    <col min="8" max="8" width="14.44140625" customWidth="1"/>
    <col min="9" max="9" width="13.33203125" customWidth="1"/>
  </cols>
  <sheetData>
    <row r="1" spans="1:11" x14ac:dyDescent="0.3">
      <c r="A1" t="s">
        <v>19</v>
      </c>
      <c r="B1" t="s">
        <v>0</v>
      </c>
      <c r="C1" t="s">
        <v>1</v>
      </c>
      <c r="D1" t="s">
        <v>22</v>
      </c>
      <c r="E1" t="s">
        <v>23</v>
      </c>
      <c r="F1" t="s">
        <v>20</v>
      </c>
      <c r="G1" t="s">
        <v>21</v>
      </c>
      <c r="H1" t="s">
        <v>35</v>
      </c>
      <c r="I1" t="s">
        <v>36</v>
      </c>
      <c r="J1" t="s">
        <v>83</v>
      </c>
      <c r="K1" t="s">
        <v>84</v>
      </c>
    </row>
    <row r="2" spans="1:11" x14ac:dyDescent="0.3">
      <c r="A2">
        <v>1001</v>
      </c>
      <c r="B2" t="s">
        <v>2</v>
      </c>
      <c r="C2" t="s">
        <v>3</v>
      </c>
      <c r="D2">
        <v>30</v>
      </c>
      <c r="E2" t="s">
        <v>25</v>
      </c>
      <c r="F2" t="s">
        <v>24</v>
      </c>
      <c r="G2">
        <v>45000</v>
      </c>
      <c r="H2" s="2" t="s">
        <v>47</v>
      </c>
      <c r="I2" s="2" t="s">
        <v>55</v>
      </c>
      <c r="J2">
        <f>_xlfn.DAYS(I2, H2)</f>
        <v>5056</v>
      </c>
      <c r="K2">
        <f>NETWORKDAYS(H2, I2)</f>
        <v>3611</v>
      </c>
    </row>
    <row r="3" spans="1:11" x14ac:dyDescent="0.3">
      <c r="A3">
        <v>1002</v>
      </c>
      <c r="B3" t="s">
        <v>4</v>
      </c>
      <c r="C3" t="s">
        <v>5</v>
      </c>
      <c r="D3">
        <v>30</v>
      </c>
      <c r="E3" t="s">
        <v>27</v>
      </c>
      <c r="F3" t="s">
        <v>26</v>
      </c>
      <c r="G3">
        <v>36000</v>
      </c>
      <c r="H3" s="2" t="s">
        <v>48</v>
      </c>
      <c r="I3" s="2" t="s">
        <v>56</v>
      </c>
      <c r="J3">
        <f t="shared" ref="J3:J10" si="0">_xlfn.DAYS(I3, H3)</f>
        <v>5851</v>
      </c>
      <c r="K3">
        <f t="shared" ref="K3:K10" si="1">NETWORKDAYS(H3, I3)</f>
        <v>4180</v>
      </c>
    </row>
    <row r="4" spans="1:11" x14ac:dyDescent="0.3">
      <c r="A4">
        <v>1003</v>
      </c>
      <c r="B4" t="s">
        <v>6</v>
      </c>
      <c r="C4" t="s">
        <v>7</v>
      </c>
      <c r="D4">
        <v>29</v>
      </c>
      <c r="E4" t="s">
        <v>25</v>
      </c>
      <c r="F4" t="s">
        <v>24</v>
      </c>
      <c r="G4">
        <v>63000</v>
      </c>
      <c r="H4" s="2" t="s">
        <v>49</v>
      </c>
      <c r="I4" s="2" t="s">
        <v>57</v>
      </c>
      <c r="J4">
        <f t="shared" si="0"/>
        <v>6275</v>
      </c>
      <c r="K4">
        <f t="shared" si="1"/>
        <v>4484</v>
      </c>
    </row>
    <row r="5" spans="1:11" x14ac:dyDescent="0.3">
      <c r="A5">
        <v>1004</v>
      </c>
      <c r="B5" t="s">
        <v>13</v>
      </c>
      <c r="C5" t="s">
        <v>12</v>
      </c>
      <c r="D5">
        <v>31</v>
      </c>
      <c r="E5" t="s">
        <v>27</v>
      </c>
      <c r="F5" t="s">
        <v>28</v>
      </c>
      <c r="G5">
        <v>47000</v>
      </c>
      <c r="H5" s="2" t="s">
        <v>50</v>
      </c>
      <c r="I5" s="2" t="s">
        <v>58</v>
      </c>
      <c r="J5">
        <f t="shared" si="0"/>
        <v>5811</v>
      </c>
      <c r="K5">
        <f t="shared" si="1"/>
        <v>4152</v>
      </c>
    </row>
    <row r="6" spans="1:11" x14ac:dyDescent="0.3">
      <c r="A6">
        <v>1005</v>
      </c>
      <c r="B6" t="s">
        <v>14</v>
      </c>
      <c r="C6" t="s">
        <v>15</v>
      </c>
      <c r="D6">
        <v>32</v>
      </c>
      <c r="E6" t="s">
        <v>25</v>
      </c>
      <c r="F6" t="s">
        <v>29</v>
      </c>
      <c r="G6">
        <v>50000</v>
      </c>
      <c r="H6" s="2" t="s">
        <v>51</v>
      </c>
      <c r="I6" s="2" t="s">
        <v>59</v>
      </c>
      <c r="J6">
        <f t="shared" si="0"/>
        <v>5960</v>
      </c>
      <c r="K6">
        <f t="shared" si="1"/>
        <v>4258</v>
      </c>
    </row>
    <row r="7" spans="1:11" x14ac:dyDescent="0.3">
      <c r="A7">
        <v>1006</v>
      </c>
      <c r="B7" t="s">
        <v>8</v>
      </c>
      <c r="C7" t="s">
        <v>9</v>
      </c>
      <c r="D7">
        <v>35</v>
      </c>
      <c r="E7" t="s">
        <v>25</v>
      </c>
      <c r="F7" t="s">
        <v>30</v>
      </c>
      <c r="G7">
        <v>65000</v>
      </c>
      <c r="H7" s="2" t="s">
        <v>51</v>
      </c>
      <c r="I7" s="2" t="s">
        <v>60</v>
      </c>
      <c r="J7">
        <f t="shared" si="0"/>
        <v>4511</v>
      </c>
      <c r="K7">
        <f t="shared" si="1"/>
        <v>3223</v>
      </c>
    </row>
    <row r="8" spans="1:11" x14ac:dyDescent="0.3">
      <c r="A8">
        <v>1007</v>
      </c>
      <c r="B8" t="s">
        <v>32</v>
      </c>
      <c r="C8" t="s">
        <v>33</v>
      </c>
      <c r="D8">
        <v>32</v>
      </c>
      <c r="E8" t="s">
        <v>27</v>
      </c>
      <c r="F8" t="s">
        <v>31</v>
      </c>
      <c r="G8">
        <v>41000</v>
      </c>
      <c r="H8" s="2" t="s">
        <v>52</v>
      </c>
      <c r="I8" s="2" t="s">
        <v>60</v>
      </c>
      <c r="J8">
        <f t="shared" si="0"/>
        <v>3595</v>
      </c>
      <c r="K8">
        <f t="shared" si="1"/>
        <v>2568</v>
      </c>
    </row>
    <row r="9" spans="1:11" x14ac:dyDescent="0.3">
      <c r="A9">
        <v>1008</v>
      </c>
      <c r="B9" t="s">
        <v>16</v>
      </c>
      <c r="C9" t="s">
        <v>17</v>
      </c>
      <c r="D9">
        <v>38</v>
      </c>
      <c r="E9" t="s">
        <v>25</v>
      </c>
      <c r="F9" t="s">
        <v>24</v>
      </c>
      <c r="G9">
        <v>48000</v>
      </c>
      <c r="H9" s="2" t="s">
        <v>53</v>
      </c>
      <c r="I9" s="2" t="s">
        <v>61</v>
      </c>
      <c r="J9">
        <f t="shared" si="0"/>
        <v>4700</v>
      </c>
      <c r="K9">
        <f t="shared" si="1"/>
        <v>3358</v>
      </c>
    </row>
    <row r="10" spans="1:11" x14ac:dyDescent="0.3">
      <c r="A10">
        <v>1009</v>
      </c>
      <c r="B10" t="s">
        <v>10</v>
      </c>
      <c r="C10" t="s">
        <v>11</v>
      </c>
      <c r="D10">
        <v>31</v>
      </c>
      <c r="E10" t="s">
        <v>25</v>
      </c>
      <c r="F10" t="s">
        <v>28</v>
      </c>
      <c r="G10">
        <v>42000</v>
      </c>
      <c r="H10" s="2" t="s">
        <v>54</v>
      </c>
      <c r="I10" s="2" t="s">
        <v>61</v>
      </c>
      <c r="J10">
        <f t="shared" si="0"/>
        <v>4273</v>
      </c>
      <c r="K10">
        <f t="shared" si="1"/>
        <v>3053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Max-Min</vt:lpstr>
      <vt:lpstr>IF-IFS</vt:lpstr>
      <vt:lpstr>Len</vt:lpstr>
      <vt:lpstr>LeftRight</vt:lpstr>
      <vt:lpstr>DateToText</vt:lpstr>
      <vt:lpstr>TRIM</vt:lpstr>
      <vt:lpstr>Substitute</vt:lpstr>
      <vt:lpstr>SUM-SumIF</vt:lpstr>
      <vt:lpstr>Count-CountIF</vt:lpstr>
      <vt:lpstr>Concatenate</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Akash Prakash</cp:lastModifiedBy>
  <dcterms:created xsi:type="dcterms:W3CDTF">2021-12-16T14:18:34Z</dcterms:created>
  <dcterms:modified xsi:type="dcterms:W3CDTF">2023-10-15T23:15:59Z</dcterms:modified>
</cp:coreProperties>
</file>