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odrl\Desktop\Project\CMW_V2\document\"/>
    </mc:Choice>
  </mc:AlternateContent>
  <xr:revisionPtr revIDLastSave="0" documentId="13_ncr:1_{BDCE0414-6F9C-4745-A840-ADC7F5B42448}" xr6:coauthVersionLast="46" xr6:coauthVersionMax="46" xr10:uidLastSave="{00000000-0000-0000-0000-000000000000}"/>
  <bookViews>
    <workbookView xWindow="28680" yWindow="2490" windowWidth="21840" windowHeight="13140" activeTab="1" xr2:uid="{8229BBF3-B830-44C4-BA1F-FD4C8A1F442F}"/>
  </bookViews>
  <sheets>
    <sheet name="단품" sheetId="1" r:id="rId1"/>
    <sheet name="모음" sheetId="2" r:id="rId2"/>
    <sheet name="Sheet1" sheetId="3" r:id="rId3"/>
    <sheet name="Sheet3" sheetId="5" r:id="rId4"/>
    <sheet name="Sheet2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6" l="1"/>
  <c r="C19" i="6"/>
  <c r="C24" i="6"/>
  <c r="C15" i="6"/>
  <c r="C17" i="6"/>
  <c r="C20" i="6"/>
  <c r="C25" i="6"/>
  <c r="C2" i="6"/>
  <c r="C23" i="6"/>
  <c r="C6" i="6"/>
  <c r="C10" i="6"/>
  <c r="C7" i="6"/>
  <c r="C12" i="6"/>
  <c r="C18" i="6"/>
  <c r="C21" i="6"/>
  <c r="C22" i="6"/>
  <c r="C3" i="6"/>
  <c r="C8" i="6"/>
  <c r="C14" i="6"/>
  <c r="C4" i="6"/>
  <c r="C5" i="6"/>
  <c r="C9" i="6"/>
  <c r="C11" i="6"/>
  <c r="C13" i="6"/>
  <c r="E15" i="2"/>
  <c r="E16" i="2"/>
  <c r="E14" i="2"/>
  <c r="D18" i="1"/>
  <c r="D20" i="1"/>
  <c r="D21" i="1"/>
  <c r="D17" i="1"/>
  <c r="F18" i="1"/>
  <c r="F20" i="1"/>
  <c r="F21" i="1"/>
  <c r="F17" i="1"/>
  <c r="H13" i="5"/>
  <c r="G13" i="5"/>
  <c r="G12" i="5"/>
  <c r="H12" i="5" s="1"/>
  <c r="G9" i="5"/>
  <c r="H11" i="5"/>
  <c r="G11" i="5"/>
  <c r="AB4" i="5"/>
  <c r="AC4" i="5" s="1"/>
  <c r="U4" i="5"/>
  <c r="V4" i="5" s="1"/>
  <c r="N4" i="5"/>
  <c r="O4" i="5" s="1"/>
  <c r="G4" i="5"/>
  <c r="H4" i="5"/>
  <c r="AB6" i="5"/>
  <c r="AC6" i="5" s="1"/>
  <c r="AB5" i="5"/>
  <c r="AC5" i="5" s="1"/>
  <c r="U6" i="5"/>
  <c r="V6" i="5" s="1"/>
  <c r="U5" i="5"/>
  <c r="V5" i="5" s="1"/>
  <c r="G6" i="5"/>
  <c r="H6" i="5" s="1"/>
  <c r="G5" i="5"/>
  <c r="H5" i="5" s="1"/>
  <c r="N6" i="5"/>
  <c r="O6" i="5" s="1"/>
  <c r="N5" i="5"/>
  <c r="O5" i="5" s="1"/>
  <c r="E54" i="2"/>
  <c r="E55" i="2"/>
  <c r="E56" i="2"/>
  <c r="E57" i="2"/>
  <c r="E60" i="2"/>
  <c r="E61" i="2"/>
  <c r="E59" i="2"/>
  <c r="E58" i="2"/>
  <c r="E53" i="2"/>
  <c r="E43" i="2"/>
  <c r="E44" i="2"/>
  <c r="E45" i="2"/>
  <c r="E46" i="2"/>
  <c r="E47" i="2"/>
  <c r="E48" i="2"/>
  <c r="E49" i="2"/>
  <c r="E50" i="2"/>
  <c r="E51" i="2"/>
  <c r="E42" i="2"/>
  <c r="E40" i="2" l="1"/>
  <c r="E39" i="2"/>
  <c r="E37" i="2"/>
  <c r="E36" i="2"/>
  <c r="E34" i="2"/>
  <c r="E33" i="2"/>
  <c r="E31" i="2"/>
  <c r="E30" i="2"/>
  <c r="E28" i="2"/>
  <c r="E27" i="2"/>
  <c r="E25" i="2"/>
  <c r="E24" i="2"/>
  <c r="E22" i="2"/>
  <c r="E21" i="2"/>
  <c r="E19" i="2"/>
  <c r="E18" i="2"/>
  <c r="E10" i="2"/>
  <c r="E11" i="2"/>
  <c r="E12" i="2"/>
  <c r="E9" i="2"/>
  <c r="D15" i="1"/>
  <c r="F15" i="1"/>
  <c r="F14" i="1"/>
  <c r="D14" i="1"/>
  <c r="E3" i="2" l="1"/>
  <c r="E4" i="2"/>
  <c r="E5" i="2"/>
  <c r="E6" i="2"/>
  <c r="E7" i="2"/>
  <c r="E2" i="2"/>
  <c r="F10" i="1"/>
  <c r="F11" i="1"/>
  <c r="F12" i="1"/>
  <c r="F9" i="1"/>
  <c r="D10" i="1"/>
  <c r="D11" i="1"/>
  <c r="D12" i="1"/>
  <c r="D9" i="1"/>
  <c r="F5" i="1"/>
  <c r="F6" i="1"/>
  <c r="F7" i="1"/>
  <c r="D5" i="1"/>
  <c r="D6" i="1"/>
  <c r="D7" i="1"/>
  <c r="F4" i="1"/>
  <c r="D4" i="1"/>
</calcChain>
</file>

<file path=xl/sharedStrings.xml><?xml version="1.0" encoding="utf-8"?>
<sst xmlns="http://schemas.openxmlformats.org/spreadsheetml/2006/main" count="578" uniqueCount="106">
  <si>
    <t>#</t>
    <phoneticPr fontId="1" type="noConversion"/>
  </si>
  <si>
    <t>상품명</t>
    <phoneticPr fontId="1" type="noConversion"/>
  </si>
  <si>
    <t>판매가</t>
    <phoneticPr fontId="1" type="noConversion"/>
  </si>
  <si>
    <t>옵션가</t>
    <phoneticPr fontId="1" type="noConversion"/>
  </si>
  <si>
    <t>재고수량</t>
    <phoneticPr fontId="1" type="noConversion"/>
  </si>
  <si>
    <t>상세설명</t>
    <phoneticPr fontId="1" type="noConversion"/>
  </si>
  <si>
    <t>마감 시간</t>
    <phoneticPr fontId="1" type="noConversion"/>
  </si>
  <si>
    <t>상세설명 부가</t>
    <phoneticPr fontId="1" type="noConversion"/>
  </si>
  <si>
    <t>검색설정</t>
    <phoneticPr fontId="1" type="noConversion"/>
  </si>
  <si>
    <t>메타 디스크립션</t>
    <phoneticPr fontId="1" type="noConversion"/>
  </si>
  <si>
    <t>동일</t>
    <phoneticPr fontId="1" type="noConversion"/>
  </si>
  <si>
    <t>동일
새로추가</t>
    <phoneticPr fontId="1" type="noConversion"/>
  </si>
  <si>
    <t>제주/도서산간
배송 불가</t>
    <phoneticPr fontId="1" type="noConversion"/>
  </si>
  <si>
    <t>할인</t>
    <phoneticPr fontId="1" type="noConversion"/>
  </si>
  <si>
    <t>실판매가</t>
    <phoneticPr fontId="1" type="noConversion"/>
  </si>
  <si>
    <t>상세 시작</t>
    <phoneticPr fontId="1" type="noConversion"/>
  </si>
  <si>
    <t>상품명 작성</t>
    <phoneticPr fontId="1" type="noConversion"/>
  </si>
  <si>
    <t>16시까지</t>
    <phoneticPr fontId="1" type="noConversion"/>
  </si>
  <si>
    <t>배송불가내용</t>
    <phoneticPr fontId="1" type="noConversion"/>
  </si>
  <si>
    <t>광고</t>
    <phoneticPr fontId="1" type="noConversion"/>
  </si>
  <si>
    <t>타입</t>
    <phoneticPr fontId="1" type="noConversion"/>
  </si>
  <si>
    <t>page title</t>
    <phoneticPr fontId="1" type="noConversion"/>
  </si>
  <si>
    <t>향기나는 100%천연펄프 업소용 3겹 점보롤 화장지 : 모닝듀화장지</t>
    <phoneticPr fontId="1" type="noConversion"/>
  </si>
  <si>
    <t>mata discription</t>
    <phoneticPr fontId="1" type="noConversion"/>
  </si>
  <si>
    <t>알뜰한 순수천연 고급스러운향 업소용 점보롤 3겹 화장지 휴지</t>
    <phoneticPr fontId="1" type="noConversion"/>
  </si>
  <si>
    <t>구매포인트</t>
    <phoneticPr fontId="1" type="noConversion"/>
  </si>
  <si>
    <t>텍스트리뷰</t>
    <phoneticPr fontId="1" type="noConversion"/>
  </si>
  <si>
    <t>포토/영상</t>
    <phoneticPr fontId="1" type="noConversion"/>
  </si>
  <si>
    <t>Yepee 2배 더 부드러운 무형광 점보롤 1겹 500mx20롤 : 이원제지</t>
    <phoneticPr fontId="1" type="noConversion"/>
  </si>
  <si>
    <t>[이원제지] 이원제지 B2C공식 쇼핑몰 - 순수한 티슈브랜드 Yepee</t>
    <phoneticPr fontId="1" type="noConversion"/>
  </si>
  <si>
    <t>땡큐점보롤 고급형 100%천연펄프 화장지 3겹 16롤 대용량업소용</t>
    <phoneticPr fontId="1" type="noConversion"/>
  </si>
  <si>
    <t>[땡큐페이퍼] 소비자께 합리적인 가격, 품질좋은 화장지를 선택받도록 늘 노력하는 땡큐가 되겠습니다</t>
    <phoneticPr fontId="1" type="noConversion"/>
  </si>
  <si>
    <t>깨끗한나라 고급원단 1겹/2겹/3겹 점보롤 화장지, 티슈, 공장직영판매 대용량</t>
    <phoneticPr fontId="1" type="noConversion"/>
  </si>
  <si>
    <t>[동림피앤티] 점보롤/두루마리화장지/고무장갑 제조생산 및 도소매 공장직영 동림피앤티</t>
    <phoneticPr fontId="1" type="noConversion"/>
  </si>
  <si>
    <t>스토어찜</t>
    <phoneticPr fontId="1" type="noConversion"/>
  </si>
  <si>
    <t>1위</t>
    <phoneticPr fontId="1" type="noConversion"/>
  </si>
  <si>
    <t>점보롤화장지 : 점보롤</t>
    <phoneticPr fontId="1" type="noConversion"/>
  </si>
  <si>
    <t>점보롤 전문기업, 업소용화장지는 백화특수제지에서 만듭니다.</t>
    <phoneticPr fontId="1" type="noConversion"/>
  </si>
  <si>
    <t>2위</t>
    <phoneticPr fontId="1" type="noConversion"/>
  </si>
  <si>
    <t>좋은아침 100% 천연펄프 무형광 고급형 점보롤 화장지/휴지 16롤/업소용 대용량</t>
  </si>
  <si>
    <t>[점보롤 좋은아침] 믿을 수 있는 친환경점보롤 /사회적기업/ 좋은아침입니다.</t>
  </si>
  <si>
    <t>3위</t>
    <phoneticPr fontId="1" type="noConversion"/>
  </si>
  <si>
    <t>유한킴벌리 크리넥스 물에 잘 녹는 점보롤화장지</t>
  </si>
  <si>
    <t>[킴벌리베스트샵] 킴벌리베스트샵에 오신 것을 환영합니다.</t>
  </si>
  <si>
    <t>4위</t>
    <phoneticPr fontId="1" type="noConversion"/>
  </si>
  <si>
    <t>점보롤 : 점보롤</t>
    <phoneticPr fontId="1" type="noConversion"/>
  </si>
  <si>
    <t>점보롤화장지</t>
  </si>
  <si>
    <t>점보롤화장지</t>
    <phoneticPr fontId="1" type="noConversion"/>
  </si>
  <si>
    <t>재고</t>
    <phoneticPr fontId="1" type="noConversion"/>
  </si>
  <si>
    <t>대표
이미지</t>
    <phoneticPr fontId="1" type="noConversion"/>
  </si>
  <si>
    <t>판매자
특이사항</t>
    <phoneticPr fontId="1" type="noConversion"/>
  </si>
  <si>
    <t>리뷰</t>
    <phoneticPr fontId="1" type="noConversion"/>
  </si>
  <si>
    <t>텍스트</t>
    <phoneticPr fontId="1" type="noConversion"/>
  </si>
  <si>
    <t>포토</t>
    <phoneticPr fontId="1" type="noConversion"/>
  </si>
  <si>
    <t>페이지
타이틀</t>
    <phoneticPr fontId="1" type="noConversion"/>
  </si>
  <si>
    <t>[공장직영] 대용량 업소용/공중화장실 점보롤 티슈 화장지/휴지</t>
    <phoneticPr fontId="1" type="noConversion"/>
  </si>
  <si>
    <t>점보롤화장지 ,점보롤티슈 ,점보롤휴지 ,업소용휴지 ,업소용화장지 ,대용량휴지 ,크리넥스점보롤 ,업소용점보롤 ,2겹점보롤 ,화장실점보롤</t>
  </si>
  <si>
    <t>가로 860px</t>
    <phoneticPr fontId="1" type="noConversion"/>
  </si>
  <si>
    <t>1000x1000</t>
    <phoneticPr fontId="1" type="noConversion"/>
  </si>
  <si>
    <t>꿈을이루는집 2겹 대용량 고급 점보롤 티슈 16롤 150m 공중화장실 휴지 업소용 화장지</t>
    <phoneticPr fontId="1" type="noConversion"/>
  </si>
  <si>
    <t>꿈을이루는집 2겹 대용량 고급 점보롤 티슈 16롤 180m 공중화장실 휴지 업소용 화장지</t>
    <phoneticPr fontId="1" type="noConversion"/>
  </si>
  <si>
    <t>꿈을이루는집 2겹 대용량 고급 점보롤 티슈 16롤 200m 공중화장실 휴지 업소용 화장지</t>
    <phoneticPr fontId="1" type="noConversion"/>
  </si>
  <si>
    <t>꿈을이루는집 2겹 대용량 고급 점보롤 티슈 16롤 300m 공중화장실 휴지 업소용 화장지</t>
    <phoneticPr fontId="1" type="noConversion"/>
  </si>
  <si>
    <t>모델명</t>
    <phoneticPr fontId="1" type="noConversion"/>
  </si>
  <si>
    <t>고급점보롤 2겹 16롤</t>
    <phoneticPr fontId="1" type="noConversion"/>
  </si>
  <si>
    <t>꽃무늬점보롤 2겹 16롤</t>
    <phoneticPr fontId="1" type="noConversion"/>
  </si>
  <si>
    <t>꿈을이루는집 2겹 대용량 꽃지 점보롤 티슈 16롤 150m 공중화장실 휴지 업소용 화장지</t>
    <phoneticPr fontId="1" type="noConversion"/>
  </si>
  <si>
    <t>꿈을이루는집 2겹 대용량 꽃지 점보롤 티슈 16롤 180m 공중화장실 휴지 업소용 화장지</t>
    <phoneticPr fontId="1" type="noConversion"/>
  </si>
  <si>
    <t>꿈을이루는집 2겹 대용량 꽃지 점보롤 티슈 16롤 200m 공중화장실 휴지 업소용 화장지</t>
    <phoneticPr fontId="1" type="noConversion"/>
  </si>
  <si>
    <t>꿈을이루는집 2겹 대용량 꽃지 점보롤 티슈 16롤 300m 공중화장실 휴지 업소용 화장지</t>
    <phoneticPr fontId="1" type="noConversion"/>
  </si>
  <si>
    <t>꿈을이루는집 2겹 대용량 점보롤 티슈 16롤 모음 공중화장실 휴지 업소용 화장지</t>
    <phoneticPr fontId="1" type="noConversion"/>
  </si>
  <si>
    <t>-</t>
    <phoneticPr fontId="1" type="noConversion"/>
  </si>
  <si>
    <t>고급, 꽃무늬 점보롤 2겹 16롤</t>
    <phoneticPr fontId="1" type="noConversion"/>
  </si>
  <si>
    <t>상품가</t>
    <phoneticPr fontId="1" type="noConversion"/>
  </si>
  <si>
    <t>동일</t>
  </si>
  <si>
    <t>동일</t>
    <phoneticPr fontId="1" type="noConversion"/>
  </si>
  <si>
    <t>업소용화장지, 업소용휴지,3겹화장지,두루말이화장지,대용량휴지,3겹휴지,3겹롤휴지,대용량화장지,화장실화장지, 화장실휴지</t>
    <phoneticPr fontId="1" type="noConversion"/>
  </si>
  <si>
    <t>[공장직영] 대용량 업소용/공중화장실 두루마리 화장지/휴지</t>
  </si>
  <si>
    <t>대용량/업소 두루마리 휴지/화장지</t>
  </si>
  <si>
    <t>3겹 새피아 대용량 업소 사무 두루마리 휴지 10롤 도매 물에녹는 화장실 두루말이 화장지</t>
  </si>
  <si>
    <t>9+1 3겹 새피아 대용량 업소 두루마리 휴지 10롤 도매 물에녹는 화장실 두루말이 화장지</t>
  </si>
  <si>
    <t>상품명 작성</t>
  </si>
  <si>
    <t>동일
새로추가</t>
  </si>
  <si>
    <t>제주/도서산간
배송 불가</t>
  </si>
  <si>
    <t>배송불가내용</t>
  </si>
  <si>
    <t>3겹 새피아 대용량 업소 두루마리 휴지 10롤 묶음 도매 물에녹는 화장실 두루말이 화장지</t>
    <phoneticPr fontId="1" type="noConversion"/>
  </si>
  <si>
    <t>새피아 10롤</t>
    <phoneticPr fontId="1" type="noConversion"/>
  </si>
  <si>
    <t>16시까지</t>
  </si>
  <si>
    <t>꿈을이루는집 순수 3겹 착한 두루마리 휴지 30롤 업소 물에잘녹는 화장실 두루말이 화장지</t>
    <phoneticPr fontId="1" type="noConversion"/>
  </si>
  <si>
    <t>꿈을이루는집 자연 3겹 착한 두루마리 휴지 30롤 업소 물에잘녹는 화장실 두루말이 화장지</t>
    <phoneticPr fontId="1" type="noConversion"/>
  </si>
  <si>
    <t>꿈을이루는집 꿈집 3겹 착한 두루마리 휴지 30롤 업소 물에잘녹는 화장실 두루말이 화장지</t>
    <phoneticPr fontId="1" type="noConversion"/>
  </si>
  <si>
    <t>꿈을이루는집 황토 3겹 착한 두루마리 휴지 30롤 업소 물에잘녹는 화장실 두루말이 화장지</t>
    <phoneticPr fontId="1" type="noConversion"/>
  </si>
  <si>
    <t>꿈을이루는집 데코꿈집 3겹 두루마리 휴지 30롤 업소 물에잘녹는 화장실 두루말이 화장지</t>
    <phoneticPr fontId="1" type="noConversion"/>
  </si>
  <si>
    <t>꿈을이루는집 3겹 착한 두루마리 휴지 30롤 모음 업소 물에잘녹는 화장실 두루말이 화장지</t>
    <phoneticPr fontId="1" type="noConversion"/>
  </si>
  <si>
    <t>순수</t>
    <phoneticPr fontId="1" type="noConversion"/>
  </si>
  <si>
    <t>자연/꿈집</t>
    <phoneticPr fontId="1" type="noConversion"/>
  </si>
  <si>
    <t>황토</t>
    <phoneticPr fontId="1" type="noConversion"/>
  </si>
  <si>
    <t>데코꿈집</t>
    <phoneticPr fontId="1" type="noConversion"/>
  </si>
  <si>
    <t>새피아</t>
    <phoneticPr fontId="1" type="noConversion"/>
  </si>
  <si>
    <t>1개짜리</t>
    <phoneticPr fontId="1" type="noConversion"/>
  </si>
  <si>
    <t>2개짜리</t>
    <phoneticPr fontId="1" type="noConversion"/>
  </si>
  <si>
    <t>4개짜리</t>
    <phoneticPr fontId="1" type="noConversion"/>
  </si>
  <si>
    <t>3겹 새피아 대용량 업소 사무 두루마리 휴지 24롤 도매 물에녹는 화장실 두루말이 화장지</t>
    <phoneticPr fontId="1" type="noConversion"/>
  </si>
  <si>
    <t>꿈을이루는집 2,3겹 대용량 두루마리 휴지 모음롤 업소 물에잘녹는 화장실 두루말이 화장지</t>
    <phoneticPr fontId="1" type="noConversion"/>
  </si>
  <si>
    <t>업소용화장지, 업소용휴지,점보롤화장지,두루말이화장지,대용량휴지,점보롤휴지,업소용점보롤,대용량화장지,화장실화장지, 화장실휴지</t>
  </si>
  <si>
    <t>[공장직영] 대용량 업소용/공중화장실 두루마리 화장지/휴지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</si>
</sst>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%"/>
    <numFmt numFmtId="177" formatCode="#,##0_ "/>
    <numFmt numFmtId="178" formatCode="#,##0_);[Red]\(#,##0\)"/>
    <numFmt numFmtId="179" formatCode="#,##0.00_ 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176" fontId="2" fillId="0" borderId="0" xfId="0" applyNumberFormat="1" applyFo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7" fontId="2" fillId="0" borderId="0" xfId="0" applyNumberFormat="1" applyFo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0" borderId="0" xfId="0" applyFont="1">
      <alignment vertical="center"/>
    </xf>
    <xf numFmtId="178" fontId="3" fillId="0" borderId="0" xfId="0" applyNumberFormat="1" applyFont="1">
      <alignment vertical="center"/>
    </xf>
    <xf numFmtId="178" fontId="3" fillId="0" borderId="0" xfId="0" applyNumberFormat="1" applyFont="1" applyAlignment="1">
      <alignment vertical="center"/>
    </xf>
    <xf numFmtId="0" fontId="2" fillId="2" borderId="0" xfId="0" applyFont="1" applyFill="1">
      <alignment vertical="center"/>
    </xf>
    <xf numFmtId="0" fontId="3" fillId="0" borderId="0" xfId="0" applyFont="1" applyAlignment="1">
      <alignment vertical="center"/>
    </xf>
    <xf numFmtId="179" fontId="0" fillId="0" borderId="0" xfId="0" applyNumberFormat="1">
      <alignment vertical="center"/>
    </xf>
    <xf numFmtId="178" fontId="3" fillId="3" borderId="0" xfId="0" applyNumberFormat="1" applyFont="1" applyFill="1" applyAlignment="1">
      <alignment vertical="center"/>
    </xf>
    <xf numFmtId="178" fontId="3" fillId="3" borderId="0" xfId="0" applyNumberFormat="1" applyFont="1" applyFill="1">
      <alignment vertical="center"/>
    </xf>
    <xf numFmtId="0" fontId="3" fillId="3" borderId="0" xfId="0" applyFont="1" applyFill="1">
      <alignment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>
      <alignment vertical="center"/>
    </xf>
    <xf numFmtId="176" fontId="2" fillId="3" borderId="0" xfId="0" applyNumberFormat="1" applyFont="1" applyFill="1">
      <alignment vertical="center"/>
    </xf>
    <xf numFmtId="177" fontId="2" fillId="3" borderId="0" xfId="0" applyNumberFormat="1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8" fontId="3" fillId="0" borderId="0" xfId="0" applyNumberFormat="1" applyFont="1" applyFill="1" applyAlignment="1">
      <alignment horizontal="center" vertical="center"/>
    </xf>
    <xf numFmtId="178" fontId="3" fillId="0" borderId="0" xfId="0" applyNumberFormat="1" applyFont="1" applyFill="1" applyAlignment="1">
      <alignment vertical="center"/>
    </xf>
    <xf numFmtId="178" fontId="3" fillId="0" borderId="0" xfId="0" applyNumberFormat="1" applyFont="1" applyFill="1">
      <alignment vertical="center"/>
    </xf>
    <xf numFmtId="0" fontId="3" fillId="0" borderId="0" xfId="0" applyFont="1" applyFill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>
      <alignment vertical="center"/>
    </xf>
    <xf numFmtId="0" fontId="3" fillId="2" borderId="0" xfId="0" applyFont="1" applyFill="1">
      <alignment vertical="center"/>
    </xf>
    <xf numFmtId="178" fontId="3" fillId="2" borderId="0" xfId="0" applyNumberFormat="1" applyFont="1" applyFill="1">
      <alignment vertical="center"/>
    </xf>
    <xf numFmtId="0" fontId="2" fillId="2" borderId="0" xfId="0" applyFont="1" applyFill="1" applyAlignment="1">
      <alignment vertical="center"/>
    </xf>
    <xf numFmtId="177" fontId="5" fillId="4" borderId="0" xfId="0" applyNumberFormat="1" applyFont="1" applyFill="1">
      <alignment vertical="center"/>
    </xf>
    <xf numFmtId="0" fontId="6" fillId="4" borderId="0" xfId="0" applyFont="1" applyFill="1">
      <alignment vertical="center"/>
    </xf>
    <xf numFmtId="178" fontId="5" fillId="4" borderId="0" xfId="0" applyNumberFormat="1" applyFont="1" applyFill="1">
      <alignment vertical="center"/>
    </xf>
    <xf numFmtId="0" fontId="3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8" fontId="3" fillId="3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1C33C-E47F-4CF3-96AC-EFFCC93E9AE4}">
  <dimension ref="B2:U31"/>
  <sheetViews>
    <sheetView workbookViewId="0">
      <selection activeCell="G21" sqref="G21"/>
    </sheetView>
  </sheetViews>
  <sheetFormatPr defaultRowHeight="12" x14ac:dyDescent="0.3"/>
  <cols>
    <col min="1" max="1" width="3.25" style="1" customWidth="1"/>
    <col min="2" max="2" width="3.25" style="1" bestFit="1" customWidth="1"/>
    <col min="3" max="3" width="67.25" style="1" bestFit="1" customWidth="1"/>
    <col min="4" max="4" width="4.875" style="3" bestFit="1" customWidth="1"/>
    <col min="5" max="5" width="6.75" style="6" bestFit="1" customWidth="1"/>
    <col min="6" max="6" width="5.875" style="6" bestFit="1" customWidth="1"/>
    <col min="7" max="7" width="7.625" style="6" bestFit="1" customWidth="1"/>
    <col min="8" max="8" width="4.5" style="1" bestFit="1" customWidth="1"/>
    <col min="9" max="9" width="8" style="1" customWidth="1"/>
    <col min="10" max="10" width="9.5" style="1" bestFit="1" customWidth="1"/>
    <col min="11" max="11" width="7.5" style="1" bestFit="1" customWidth="1"/>
    <col min="12" max="12" width="11.125" style="1" bestFit="1" customWidth="1"/>
    <col min="13" max="13" width="11.125" style="1" customWidth="1"/>
    <col min="14" max="14" width="8" style="1" bestFit="1" customWidth="1"/>
    <col min="15" max="15" width="10.5" style="1" bestFit="1" customWidth="1"/>
    <col min="16" max="16" width="6" style="1" bestFit="1" customWidth="1"/>
    <col min="17" max="17" width="4.5" style="1" bestFit="1" customWidth="1"/>
    <col min="18" max="19" width="7.5" style="1" bestFit="1" customWidth="1"/>
    <col min="20" max="20" width="10.5" style="1" bestFit="1" customWidth="1"/>
    <col min="21" max="21" width="27.875" style="1" customWidth="1"/>
    <col min="22" max="16384" width="9" style="1"/>
  </cols>
  <sheetData>
    <row r="2" spans="2:21" x14ac:dyDescent="0.3">
      <c r="I2" s="7" t="s">
        <v>58</v>
      </c>
      <c r="J2" s="41" t="s">
        <v>57</v>
      </c>
      <c r="K2" s="41"/>
      <c r="L2" s="41"/>
      <c r="M2" s="8"/>
      <c r="N2" s="9"/>
      <c r="O2" s="9"/>
      <c r="P2" s="41" t="s">
        <v>51</v>
      </c>
      <c r="Q2" s="41"/>
    </row>
    <row r="3" spans="2:21" ht="24" x14ac:dyDescent="0.3">
      <c r="B3" s="1" t="s">
        <v>0</v>
      </c>
      <c r="C3" s="1" t="s">
        <v>1</v>
      </c>
      <c r="E3" s="6" t="s">
        <v>2</v>
      </c>
      <c r="F3" s="6" t="s">
        <v>13</v>
      </c>
      <c r="G3" s="6" t="s">
        <v>14</v>
      </c>
      <c r="H3" s="1" t="s">
        <v>48</v>
      </c>
      <c r="I3" s="4" t="s">
        <v>49</v>
      </c>
      <c r="J3" s="1" t="s">
        <v>15</v>
      </c>
      <c r="K3" s="1" t="s">
        <v>5</v>
      </c>
      <c r="L3" s="1" t="s">
        <v>7</v>
      </c>
      <c r="M3" s="1" t="s">
        <v>63</v>
      </c>
      <c r="N3" s="1" t="s">
        <v>6</v>
      </c>
      <c r="O3" s="4" t="s">
        <v>50</v>
      </c>
      <c r="P3" s="1" t="s">
        <v>52</v>
      </c>
      <c r="Q3" s="1" t="s">
        <v>53</v>
      </c>
      <c r="R3" s="1" t="s">
        <v>34</v>
      </c>
      <c r="S3" s="1" t="s">
        <v>8</v>
      </c>
      <c r="T3" s="2" t="s">
        <v>54</v>
      </c>
      <c r="U3" s="1" t="s">
        <v>9</v>
      </c>
    </row>
    <row r="4" spans="2:21" s="21" customFormat="1" ht="24" customHeight="1" x14ac:dyDescent="0.3">
      <c r="B4" s="21">
        <v>1</v>
      </c>
      <c r="C4" s="21" t="s">
        <v>59</v>
      </c>
      <c r="D4" s="22">
        <f>1-(G4/E4)</f>
        <v>5.092592592592593E-2</v>
      </c>
      <c r="E4" s="23">
        <v>21600</v>
      </c>
      <c r="F4" s="23">
        <f>E4-G4</f>
        <v>1100</v>
      </c>
      <c r="G4" s="23">
        <v>20500</v>
      </c>
      <c r="H4" s="21">
        <v>50</v>
      </c>
      <c r="I4" s="40" t="s">
        <v>10</v>
      </c>
      <c r="J4" s="40" t="s">
        <v>16</v>
      </c>
      <c r="K4" s="39" t="s">
        <v>11</v>
      </c>
      <c r="L4" s="39" t="s">
        <v>12</v>
      </c>
      <c r="M4" s="39" t="s">
        <v>64</v>
      </c>
      <c r="N4" s="21" t="s">
        <v>17</v>
      </c>
      <c r="O4" s="40" t="s">
        <v>18</v>
      </c>
      <c r="P4" s="40">
        <v>50</v>
      </c>
      <c r="Q4" s="40">
        <v>150</v>
      </c>
      <c r="R4" s="40">
        <v>100</v>
      </c>
      <c r="S4" s="40" t="s">
        <v>56</v>
      </c>
      <c r="T4" s="40" t="s">
        <v>47</v>
      </c>
      <c r="U4" s="40" t="s">
        <v>55</v>
      </c>
    </row>
    <row r="5" spans="2:21" s="21" customFormat="1" x14ac:dyDescent="0.3">
      <c r="B5" s="21">
        <v>2</v>
      </c>
      <c r="C5" s="21" t="s">
        <v>60</v>
      </c>
      <c r="D5" s="22">
        <f>1-(G5/E5)</f>
        <v>5.1546391752577359E-2</v>
      </c>
      <c r="E5" s="23">
        <v>24250</v>
      </c>
      <c r="F5" s="23">
        <f>E5-G5</f>
        <v>1250</v>
      </c>
      <c r="G5" s="23">
        <v>23000</v>
      </c>
      <c r="H5" s="21">
        <v>50</v>
      </c>
      <c r="I5" s="40"/>
      <c r="J5" s="40"/>
      <c r="K5" s="40"/>
      <c r="L5" s="40"/>
      <c r="M5" s="39"/>
      <c r="N5" s="21" t="s">
        <v>17</v>
      </c>
      <c r="O5" s="40"/>
      <c r="P5" s="40"/>
      <c r="Q5" s="40"/>
      <c r="R5" s="40"/>
      <c r="S5" s="40"/>
      <c r="T5" s="40"/>
      <c r="U5" s="40"/>
    </row>
    <row r="6" spans="2:21" s="21" customFormat="1" x14ac:dyDescent="0.3">
      <c r="B6" s="21">
        <v>3</v>
      </c>
      <c r="C6" s="21" t="s">
        <v>61</v>
      </c>
      <c r="D6" s="22">
        <f>1-(G6/E6)</f>
        <v>5.2044609665427455E-2</v>
      </c>
      <c r="E6" s="23">
        <v>26900</v>
      </c>
      <c r="F6" s="23">
        <f>E6-G6</f>
        <v>1400</v>
      </c>
      <c r="G6" s="23">
        <v>25500</v>
      </c>
      <c r="H6" s="21">
        <v>50</v>
      </c>
      <c r="I6" s="40"/>
      <c r="J6" s="40"/>
      <c r="K6" s="40"/>
      <c r="L6" s="40"/>
      <c r="M6" s="39"/>
      <c r="N6" s="21" t="s">
        <v>17</v>
      </c>
      <c r="O6" s="40"/>
      <c r="P6" s="40"/>
      <c r="Q6" s="40"/>
      <c r="R6" s="40"/>
      <c r="S6" s="40"/>
      <c r="T6" s="40"/>
      <c r="U6" s="40"/>
    </row>
    <row r="7" spans="2:21" s="21" customFormat="1" x14ac:dyDescent="0.3">
      <c r="B7" s="21">
        <v>4</v>
      </c>
      <c r="C7" s="21" t="s">
        <v>62</v>
      </c>
      <c r="D7" s="22">
        <f>1-(G7/E7)</f>
        <v>5.2197802197802234E-2</v>
      </c>
      <c r="E7" s="23">
        <v>36400</v>
      </c>
      <c r="F7" s="23">
        <f>E7-G7</f>
        <v>1900</v>
      </c>
      <c r="G7" s="23">
        <v>34500</v>
      </c>
      <c r="H7" s="21">
        <v>10</v>
      </c>
      <c r="I7" s="40"/>
      <c r="J7" s="40"/>
      <c r="K7" s="40"/>
      <c r="L7" s="40"/>
      <c r="M7" s="39"/>
      <c r="N7" s="21" t="s">
        <v>17</v>
      </c>
      <c r="O7" s="40"/>
      <c r="P7" s="40"/>
      <c r="Q7" s="40"/>
      <c r="R7" s="40"/>
      <c r="S7" s="40"/>
      <c r="T7" s="40"/>
      <c r="U7" s="40"/>
    </row>
    <row r="9" spans="2:21" s="21" customFormat="1" ht="12" customHeight="1" x14ac:dyDescent="0.3">
      <c r="B9" s="21">
        <v>5</v>
      </c>
      <c r="C9" s="21" t="s">
        <v>66</v>
      </c>
      <c r="D9" s="22">
        <f>1-(G9/E9)</f>
        <v>5.2863436123347984E-2</v>
      </c>
      <c r="E9" s="23">
        <v>22700</v>
      </c>
      <c r="F9" s="23">
        <f>E9-G9</f>
        <v>1200</v>
      </c>
      <c r="G9" s="23">
        <v>21500</v>
      </c>
      <c r="H9" s="21">
        <v>50</v>
      </c>
      <c r="I9" s="40" t="s">
        <v>10</v>
      </c>
      <c r="J9" s="40" t="s">
        <v>16</v>
      </c>
      <c r="K9" s="39" t="s">
        <v>11</v>
      </c>
      <c r="L9" s="39" t="s">
        <v>12</v>
      </c>
      <c r="M9" s="39" t="s">
        <v>65</v>
      </c>
      <c r="N9" s="21" t="s">
        <v>17</v>
      </c>
      <c r="O9" s="40" t="s">
        <v>18</v>
      </c>
      <c r="P9" s="40">
        <v>50</v>
      </c>
      <c r="Q9" s="40">
        <v>150</v>
      </c>
      <c r="R9" s="40">
        <v>100</v>
      </c>
      <c r="S9" s="40" t="s">
        <v>56</v>
      </c>
      <c r="T9" s="40" t="s">
        <v>47</v>
      </c>
      <c r="U9" s="40" t="s">
        <v>55</v>
      </c>
    </row>
    <row r="10" spans="2:21" s="21" customFormat="1" x14ac:dyDescent="0.3">
      <c r="B10" s="21">
        <v>6</v>
      </c>
      <c r="C10" s="21" t="s">
        <v>67</v>
      </c>
      <c r="D10" s="22">
        <f>1-(G10/E10)</f>
        <v>5.1383399209486202E-2</v>
      </c>
      <c r="E10" s="23">
        <v>25300</v>
      </c>
      <c r="F10" s="23">
        <f>E10-G10</f>
        <v>1300</v>
      </c>
      <c r="G10" s="23">
        <v>24000</v>
      </c>
      <c r="H10" s="21">
        <v>50</v>
      </c>
      <c r="I10" s="40"/>
      <c r="J10" s="40"/>
      <c r="K10" s="40"/>
      <c r="L10" s="40"/>
      <c r="M10" s="39"/>
      <c r="N10" s="21" t="s">
        <v>17</v>
      </c>
      <c r="O10" s="40"/>
      <c r="P10" s="40"/>
      <c r="Q10" s="40"/>
      <c r="R10" s="40"/>
      <c r="S10" s="40"/>
      <c r="T10" s="40"/>
      <c r="U10" s="40"/>
    </row>
    <row r="11" spans="2:21" s="21" customFormat="1" x14ac:dyDescent="0.3">
      <c r="B11" s="21">
        <v>7</v>
      </c>
      <c r="C11" s="21" t="s">
        <v>68</v>
      </c>
      <c r="D11" s="22">
        <f>1-(G11/E11)</f>
        <v>5.017921146953408E-2</v>
      </c>
      <c r="E11" s="23">
        <v>27900</v>
      </c>
      <c r="F11" s="23">
        <f>E11-G11</f>
        <v>1400</v>
      </c>
      <c r="G11" s="23">
        <v>26500</v>
      </c>
      <c r="H11" s="21">
        <v>50</v>
      </c>
      <c r="I11" s="40"/>
      <c r="J11" s="40"/>
      <c r="K11" s="40"/>
      <c r="L11" s="40"/>
      <c r="M11" s="39"/>
      <c r="N11" s="21" t="s">
        <v>17</v>
      </c>
      <c r="O11" s="40"/>
      <c r="P11" s="40"/>
      <c r="Q11" s="40"/>
      <c r="R11" s="40"/>
      <c r="S11" s="40"/>
      <c r="T11" s="40"/>
      <c r="U11" s="40"/>
    </row>
    <row r="12" spans="2:21" s="21" customFormat="1" x14ac:dyDescent="0.3">
      <c r="B12" s="21">
        <v>8</v>
      </c>
      <c r="C12" s="21" t="s">
        <v>69</v>
      </c>
      <c r="D12" s="22">
        <f>1-(G12/E12)</f>
        <v>5.0802139037433136E-2</v>
      </c>
      <c r="E12" s="23">
        <v>37400</v>
      </c>
      <c r="F12" s="23">
        <f>E12-G12</f>
        <v>1900</v>
      </c>
      <c r="G12" s="23">
        <v>35500</v>
      </c>
      <c r="H12" s="21">
        <v>10</v>
      </c>
      <c r="I12" s="40"/>
      <c r="J12" s="40"/>
      <c r="K12" s="40"/>
      <c r="L12" s="40"/>
      <c r="M12" s="39"/>
      <c r="N12" s="21" t="s">
        <v>17</v>
      </c>
      <c r="O12" s="40"/>
      <c r="P12" s="40"/>
      <c r="Q12" s="40"/>
      <c r="R12" s="40"/>
      <c r="S12" s="40"/>
      <c r="T12" s="40"/>
      <c r="U12" s="40"/>
    </row>
    <row r="14" spans="2:21" s="21" customFormat="1" ht="12" customHeight="1" x14ac:dyDescent="0.3">
      <c r="B14" s="20">
        <v>9</v>
      </c>
      <c r="C14" s="21" t="s">
        <v>79</v>
      </c>
      <c r="D14" s="22">
        <f>1-(G14/E14)</f>
        <v>9.9999999999999978E-2</v>
      </c>
      <c r="E14" s="23">
        <v>3500</v>
      </c>
      <c r="F14" s="23">
        <f>E14-G14</f>
        <v>350</v>
      </c>
      <c r="G14" s="23">
        <v>3150</v>
      </c>
      <c r="H14" s="21">
        <v>100</v>
      </c>
      <c r="I14" s="21" t="s">
        <v>74</v>
      </c>
      <c r="J14" s="21" t="s">
        <v>81</v>
      </c>
      <c r="K14" s="21" t="s">
        <v>82</v>
      </c>
      <c r="L14" s="21" t="s">
        <v>83</v>
      </c>
      <c r="M14" s="21" t="s">
        <v>71</v>
      </c>
      <c r="N14" s="21" t="s">
        <v>17</v>
      </c>
      <c r="O14" s="21" t="s">
        <v>84</v>
      </c>
      <c r="P14" s="21">
        <v>50</v>
      </c>
      <c r="Q14" s="21">
        <v>150</v>
      </c>
      <c r="R14" s="21">
        <v>100</v>
      </c>
      <c r="S14" s="20" t="s">
        <v>76</v>
      </c>
      <c r="T14" s="21" t="s">
        <v>78</v>
      </c>
      <c r="U14" s="21" t="s">
        <v>77</v>
      </c>
    </row>
    <row r="15" spans="2:21" s="21" customFormat="1" x14ac:dyDescent="0.3">
      <c r="B15" s="20">
        <v>10</v>
      </c>
      <c r="C15" s="21" t="s">
        <v>80</v>
      </c>
      <c r="D15" s="22">
        <f>1-(G15/E15)</f>
        <v>5.507246376811592E-2</v>
      </c>
      <c r="E15" s="23">
        <v>34500</v>
      </c>
      <c r="F15" s="23">
        <f>E15-G15</f>
        <v>1900</v>
      </c>
      <c r="G15" s="23">
        <v>32600</v>
      </c>
      <c r="H15" s="21">
        <v>100</v>
      </c>
      <c r="I15" s="21" t="s">
        <v>74</v>
      </c>
      <c r="J15" s="21" t="s">
        <v>81</v>
      </c>
      <c r="K15" s="21" t="s">
        <v>82</v>
      </c>
      <c r="L15" s="21" t="s">
        <v>83</v>
      </c>
      <c r="M15" s="21" t="s">
        <v>71</v>
      </c>
      <c r="N15" s="21" t="s">
        <v>17</v>
      </c>
      <c r="O15" s="21" t="s">
        <v>84</v>
      </c>
      <c r="P15" s="21">
        <v>50</v>
      </c>
      <c r="Q15" s="21">
        <v>150</v>
      </c>
      <c r="R15" s="21">
        <v>100</v>
      </c>
      <c r="S15" s="20" t="s">
        <v>76</v>
      </c>
      <c r="T15" s="21" t="s">
        <v>78</v>
      </c>
      <c r="U15" s="21" t="s">
        <v>77</v>
      </c>
    </row>
    <row r="16" spans="2:21" x14ac:dyDescent="0.3">
      <c r="B16" s="10"/>
      <c r="S16" s="10"/>
    </row>
    <row r="17" spans="2:21" s="21" customFormat="1" x14ac:dyDescent="0.3">
      <c r="B17" s="20"/>
      <c r="C17" s="20" t="s">
        <v>91</v>
      </c>
      <c r="D17" s="22">
        <f>1-(G17/E17)</f>
        <v>5.1724137931034475E-2</v>
      </c>
      <c r="E17" s="23">
        <v>11600</v>
      </c>
      <c r="F17" s="23">
        <f>E17-G17</f>
        <v>600</v>
      </c>
      <c r="G17" s="23">
        <v>11000</v>
      </c>
      <c r="H17" s="21">
        <v>50</v>
      </c>
      <c r="I17" s="21" t="s">
        <v>99</v>
      </c>
      <c r="J17" s="21" t="s">
        <v>81</v>
      </c>
      <c r="K17" s="21" t="s">
        <v>82</v>
      </c>
      <c r="L17" s="21" t="s">
        <v>83</v>
      </c>
      <c r="N17" s="21" t="s">
        <v>17</v>
      </c>
      <c r="O17" s="21" t="s">
        <v>84</v>
      </c>
      <c r="P17" s="21">
        <v>50</v>
      </c>
      <c r="Q17" s="21">
        <v>150</v>
      </c>
      <c r="R17" s="21">
        <v>100</v>
      </c>
      <c r="S17" s="20" t="s">
        <v>76</v>
      </c>
      <c r="T17" s="21" t="s">
        <v>78</v>
      </c>
      <c r="U17" s="21" t="s">
        <v>77</v>
      </c>
    </row>
    <row r="18" spans="2:21" s="21" customFormat="1" x14ac:dyDescent="0.3">
      <c r="B18" s="20"/>
      <c r="C18" s="20" t="s">
        <v>91</v>
      </c>
      <c r="D18" s="22">
        <f t="shared" ref="D18:D21" si="0">1-(G18/E18)</f>
        <v>5.3658536585365901E-2</v>
      </c>
      <c r="E18" s="23">
        <v>20500</v>
      </c>
      <c r="F18" s="23">
        <f t="shared" ref="F18:F21" si="1">E18-G18</f>
        <v>1100</v>
      </c>
      <c r="G18" s="23">
        <v>19400</v>
      </c>
      <c r="H18" s="21">
        <v>50</v>
      </c>
      <c r="I18" s="21" t="s">
        <v>100</v>
      </c>
      <c r="J18" s="21" t="s">
        <v>81</v>
      </c>
      <c r="K18" s="21" t="s">
        <v>82</v>
      </c>
      <c r="L18" s="21" t="s">
        <v>83</v>
      </c>
      <c r="N18" s="21" t="s">
        <v>17</v>
      </c>
      <c r="O18" s="21" t="s">
        <v>84</v>
      </c>
      <c r="P18" s="21">
        <v>50</v>
      </c>
      <c r="Q18" s="21">
        <v>150</v>
      </c>
      <c r="R18" s="21">
        <v>100</v>
      </c>
      <c r="S18" s="20" t="s">
        <v>76</v>
      </c>
      <c r="T18" s="21" t="s">
        <v>78</v>
      </c>
      <c r="U18" s="21" t="s">
        <v>105</v>
      </c>
    </row>
    <row r="19" spans="2:21" x14ac:dyDescent="0.3">
      <c r="B19" s="10"/>
    </row>
    <row r="20" spans="2:21" s="21" customFormat="1" x14ac:dyDescent="0.3">
      <c r="C20" s="20" t="s">
        <v>92</v>
      </c>
      <c r="D20" s="22">
        <f t="shared" si="0"/>
        <v>5.7851239669421517E-2</v>
      </c>
      <c r="E20" s="23">
        <v>12100</v>
      </c>
      <c r="F20" s="23">
        <f t="shared" si="1"/>
        <v>700</v>
      </c>
      <c r="G20" s="23">
        <v>11400</v>
      </c>
      <c r="H20" s="21">
        <v>50</v>
      </c>
      <c r="I20" s="21" t="s">
        <v>99</v>
      </c>
      <c r="J20" s="21" t="s">
        <v>81</v>
      </c>
      <c r="K20" s="21" t="s">
        <v>82</v>
      </c>
      <c r="L20" s="21" t="s">
        <v>83</v>
      </c>
      <c r="N20" s="21" t="s">
        <v>17</v>
      </c>
      <c r="O20" s="21" t="s">
        <v>84</v>
      </c>
      <c r="P20" s="21">
        <v>50</v>
      </c>
      <c r="Q20" s="21">
        <v>150</v>
      </c>
      <c r="R20" s="21">
        <v>100</v>
      </c>
      <c r="S20" s="20" t="s">
        <v>76</v>
      </c>
      <c r="T20" s="21" t="s">
        <v>78</v>
      </c>
      <c r="U20" s="21" t="s">
        <v>77</v>
      </c>
    </row>
    <row r="21" spans="2:21" s="21" customFormat="1" x14ac:dyDescent="0.3">
      <c r="C21" s="20" t="s">
        <v>92</v>
      </c>
      <c r="D21" s="22">
        <f t="shared" si="0"/>
        <v>5.6603773584905648E-2</v>
      </c>
      <c r="E21" s="23">
        <v>21200</v>
      </c>
      <c r="F21" s="23">
        <f t="shared" si="1"/>
        <v>1200</v>
      </c>
      <c r="G21" s="23">
        <v>20000</v>
      </c>
      <c r="H21" s="21">
        <v>50</v>
      </c>
      <c r="I21" s="21" t="s">
        <v>100</v>
      </c>
      <c r="J21" s="21" t="s">
        <v>81</v>
      </c>
      <c r="K21" s="21" t="s">
        <v>82</v>
      </c>
      <c r="L21" s="21" t="s">
        <v>83</v>
      </c>
      <c r="N21" s="21" t="s">
        <v>17</v>
      </c>
      <c r="O21" s="21" t="s">
        <v>84</v>
      </c>
      <c r="P21" s="21">
        <v>50</v>
      </c>
      <c r="Q21" s="21">
        <v>150</v>
      </c>
      <c r="R21" s="21">
        <v>100</v>
      </c>
      <c r="S21" s="20" t="s">
        <v>76</v>
      </c>
      <c r="T21" s="21" t="s">
        <v>78</v>
      </c>
      <c r="U21" s="21" t="s">
        <v>77</v>
      </c>
    </row>
    <row r="30" spans="2:21" x14ac:dyDescent="0.3">
      <c r="H30" s="6"/>
      <c r="I30" s="6"/>
      <c r="J30" s="6"/>
      <c r="K30" s="6"/>
      <c r="L30" s="6"/>
      <c r="M30" s="6"/>
      <c r="N30" s="6"/>
      <c r="O30" s="6"/>
    </row>
    <row r="31" spans="2:21" x14ac:dyDescent="0.3">
      <c r="H31" s="6"/>
      <c r="I31" s="6"/>
      <c r="J31" s="6"/>
      <c r="K31" s="6"/>
      <c r="L31" s="6"/>
      <c r="M31" s="6"/>
      <c r="N31" s="6"/>
      <c r="O31" s="6"/>
    </row>
  </sheetData>
  <mergeCells count="26">
    <mergeCell ref="J2:L2"/>
    <mergeCell ref="T4:T7"/>
    <mergeCell ref="T9:T12"/>
    <mergeCell ref="P2:Q2"/>
    <mergeCell ref="U4:U7"/>
    <mergeCell ref="U9:U12"/>
    <mergeCell ref="S4:S7"/>
    <mergeCell ref="S9:S12"/>
    <mergeCell ref="P4:P7"/>
    <mergeCell ref="Q4:Q7"/>
    <mergeCell ref="P9:P12"/>
    <mergeCell ref="Q9:Q12"/>
    <mergeCell ref="R4:R7"/>
    <mergeCell ref="R9:R12"/>
    <mergeCell ref="O4:O7"/>
    <mergeCell ref="O9:O12"/>
    <mergeCell ref="M4:M7"/>
    <mergeCell ref="M9:M12"/>
    <mergeCell ref="I4:I7"/>
    <mergeCell ref="I9:I12"/>
    <mergeCell ref="K4:K7"/>
    <mergeCell ref="K9:K12"/>
    <mergeCell ref="L4:L7"/>
    <mergeCell ref="L9:L12"/>
    <mergeCell ref="J4:J7"/>
    <mergeCell ref="J9:J12"/>
  </mergeCells>
  <phoneticPr fontId="1" type="noConversion"/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00B6F-B42F-4F7E-B00F-4EAA89A23DDC}">
  <dimension ref="B1:T62"/>
  <sheetViews>
    <sheetView tabSelected="1" topLeftCell="A19" workbookViewId="0">
      <selection activeCell="L42" sqref="L42"/>
    </sheetView>
  </sheetViews>
  <sheetFormatPr defaultRowHeight="12" x14ac:dyDescent="0.3"/>
  <cols>
    <col min="1" max="1" width="3.5" style="11" customWidth="1"/>
    <col min="2" max="2" width="2.375" style="11" bestFit="1" customWidth="1"/>
    <col min="3" max="3" width="66.75" style="11" bestFit="1" customWidth="1"/>
    <col min="4" max="4" width="6.75" style="12" bestFit="1" customWidth="1"/>
    <col min="5" max="5" width="7.25" style="12" bestFit="1" customWidth="1"/>
    <col min="6" max="6" width="6.75" style="12" bestFit="1" customWidth="1"/>
    <col min="7" max="7" width="7.5" style="11" bestFit="1" customWidth="1"/>
    <col min="8" max="8" width="6" style="11" bestFit="1" customWidth="1"/>
    <col min="9" max="9" width="9.5" style="11" bestFit="1" customWidth="1"/>
    <col min="10" max="10" width="7.5" style="11" bestFit="1" customWidth="1"/>
    <col min="11" max="11" width="11.125" style="11" bestFit="1" customWidth="1"/>
    <col min="12" max="12" width="10" style="11" customWidth="1"/>
    <col min="13" max="13" width="8" style="11" bestFit="1" customWidth="1"/>
    <col min="14" max="14" width="10.5" style="11" bestFit="1" customWidth="1"/>
    <col min="15" max="15" width="6" style="11" bestFit="1" customWidth="1"/>
    <col min="16" max="16" width="4.5" style="11" bestFit="1" customWidth="1"/>
    <col min="17" max="17" width="7.5" style="11" bestFit="1" customWidth="1"/>
    <col min="18" max="18" width="9.625" style="11" customWidth="1"/>
    <col min="19" max="19" width="10.5" style="11" bestFit="1" customWidth="1"/>
    <col min="20" max="20" width="18.375" style="11" customWidth="1"/>
    <col min="21" max="21" width="47.375" style="11" bestFit="1" customWidth="1"/>
    <col min="22" max="22" width="12.75" style="11" bestFit="1" customWidth="1"/>
    <col min="23" max="16384" width="9" style="11"/>
  </cols>
  <sheetData>
    <row r="1" spans="2:20" ht="24" x14ac:dyDescent="0.3">
      <c r="B1" s="11" t="s">
        <v>0</v>
      </c>
      <c r="C1" s="11" t="s">
        <v>1</v>
      </c>
      <c r="D1" s="12" t="s">
        <v>2</v>
      </c>
      <c r="E1" s="12" t="s">
        <v>3</v>
      </c>
      <c r="F1" s="12" t="s">
        <v>73</v>
      </c>
      <c r="G1" s="11" t="s">
        <v>4</v>
      </c>
      <c r="H1" s="5" t="s">
        <v>49</v>
      </c>
      <c r="I1" s="11" t="s">
        <v>15</v>
      </c>
      <c r="J1" s="11" t="s">
        <v>5</v>
      </c>
      <c r="K1" s="11" t="s">
        <v>7</v>
      </c>
      <c r="L1" s="11" t="s">
        <v>63</v>
      </c>
      <c r="M1" s="11" t="s">
        <v>6</v>
      </c>
      <c r="N1" s="5" t="s">
        <v>50</v>
      </c>
      <c r="O1" s="11" t="s">
        <v>52</v>
      </c>
      <c r="P1" s="11" t="s">
        <v>53</v>
      </c>
      <c r="Q1" s="11" t="s">
        <v>34</v>
      </c>
      <c r="R1" s="11" t="s">
        <v>8</v>
      </c>
      <c r="S1" s="5" t="s">
        <v>54</v>
      </c>
      <c r="T1" s="11" t="s">
        <v>9</v>
      </c>
    </row>
    <row r="2" spans="2:20" s="19" customFormat="1" x14ac:dyDescent="0.3">
      <c r="B2" s="42">
        <v>1</v>
      </c>
      <c r="C2" s="42" t="s">
        <v>70</v>
      </c>
      <c r="D2" s="43">
        <v>20500</v>
      </c>
      <c r="E2" s="17">
        <f t="shared" ref="E2:E7" si="0">F2 -$D$2</f>
        <v>0</v>
      </c>
      <c r="F2" s="18">
        <v>20500</v>
      </c>
      <c r="G2" s="19">
        <v>50</v>
      </c>
      <c r="H2" s="42" t="s">
        <v>75</v>
      </c>
      <c r="I2" s="42" t="s">
        <v>16</v>
      </c>
      <c r="J2" s="39" t="s">
        <v>11</v>
      </c>
      <c r="K2" s="39" t="s">
        <v>12</v>
      </c>
      <c r="L2" s="39" t="s">
        <v>72</v>
      </c>
      <c r="M2" s="42" t="s">
        <v>17</v>
      </c>
      <c r="N2" s="42" t="s">
        <v>18</v>
      </c>
      <c r="O2" s="42">
        <v>50</v>
      </c>
      <c r="P2" s="42">
        <v>150</v>
      </c>
      <c r="Q2" s="42">
        <v>100</v>
      </c>
      <c r="R2" s="42" t="s">
        <v>56</v>
      </c>
      <c r="S2" s="42" t="s">
        <v>47</v>
      </c>
      <c r="T2" s="42" t="s">
        <v>55</v>
      </c>
    </row>
    <row r="3" spans="2:20" s="19" customFormat="1" x14ac:dyDescent="0.3">
      <c r="B3" s="42"/>
      <c r="C3" s="42"/>
      <c r="D3" s="43"/>
      <c r="E3" s="17">
        <f t="shared" si="0"/>
        <v>2500</v>
      </c>
      <c r="F3" s="18">
        <v>23000</v>
      </c>
      <c r="G3" s="19">
        <v>50</v>
      </c>
      <c r="H3" s="42"/>
      <c r="I3" s="42"/>
      <c r="J3" s="39"/>
      <c r="K3" s="39"/>
      <c r="L3" s="39"/>
      <c r="M3" s="42"/>
      <c r="N3" s="42"/>
      <c r="O3" s="42"/>
      <c r="P3" s="42"/>
      <c r="Q3" s="42"/>
      <c r="R3" s="42"/>
      <c r="S3" s="42"/>
      <c r="T3" s="42"/>
    </row>
    <row r="4" spans="2:20" s="19" customFormat="1" x14ac:dyDescent="0.3">
      <c r="B4" s="42"/>
      <c r="C4" s="42"/>
      <c r="D4" s="43"/>
      <c r="E4" s="17">
        <f t="shared" si="0"/>
        <v>5000</v>
      </c>
      <c r="F4" s="18">
        <v>25500</v>
      </c>
      <c r="G4" s="19">
        <v>50</v>
      </c>
      <c r="H4" s="42"/>
      <c r="I4" s="42"/>
      <c r="J4" s="39"/>
      <c r="K4" s="39"/>
      <c r="L4" s="39"/>
      <c r="M4" s="42"/>
      <c r="N4" s="42"/>
      <c r="O4" s="42"/>
      <c r="P4" s="42"/>
      <c r="Q4" s="42"/>
      <c r="R4" s="42"/>
      <c r="S4" s="42"/>
      <c r="T4" s="42"/>
    </row>
    <row r="5" spans="2:20" s="19" customFormat="1" x14ac:dyDescent="0.3">
      <c r="B5" s="42"/>
      <c r="C5" s="42"/>
      <c r="D5" s="43"/>
      <c r="E5" s="17">
        <f t="shared" si="0"/>
        <v>1000</v>
      </c>
      <c r="F5" s="18">
        <v>21500</v>
      </c>
      <c r="G5" s="19">
        <v>50</v>
      </c>
      <c r="H5" s="42"/>
      <c r="I5" s="42"/>
      <c r="J5" s="39"/>
      <c r="K5" s="39"/>
      <c r="L5" s="39"/>
      <c r="M5" s="42"/>
      <c r="N5" s="42"/>
      <c r="O5" s="42"/>
      <c r="P5" s="42"/>
      <c r="Q5" s="42"/>
      <c r="R5" s="42"/>
      <c r="S5" s="42"/>
      <c r="T5" s="42"/>
    </row>
    <row r="6" spans="2:20" s="19" customFormat="1" x14ac:dyDescent="0.3">
      <c r="B6" s="42"/>
      <c r="C6" s="42"/>
      <c r="D6" s="43"/>
      <c r="E6" s="17">
        <f t="shared" si="0"/>
        <v>3500</v>
      </c>
      <c r="F6" s="18">
        <v>24000</v>
      </c>
      <c r="G6" s="19">
        <v>50</v>
      </c>
      <c r="H6" s="42"/>
      <c r="I6" s="42"/>
      <c r="J6" s="39"/>
      <c r="K6" s="39"/>
      <c r="L6" s="39"/>
      <c r="M6" s="42"/>
      <c r="N6" s="42"/>
      <c r="O6" s="42"/>
      <c r="P6" s="42"/>
      <c r="Q6" s="42"/>
      <c r="R6" s="42"/>
      <c r="S6" s="42"/>
      <c r="T6" s="42"/>
    </row>
    <row r="7" spans="2:20" s="19" customFormat="1" x14ac:dyDescent="0.3">
      <c r="B7" s="42"/>
      <c r="C7" s="42"/>
      <c r="D7" s="43"/>
      <c r="E7" s="17">
        <f t="shared" si="0"/>
        <v>6000</v>
      </c>
      <c r="F7" s="18">
        <v>26500</v>
      </c>
      <c r="G7" s="19">
        <v>50</v>
      </c>
      <c r="H7" s="42"/>
      <c r="I7" s="42"/>
      <c r="J7" s="39"/>
      <c r="K7" s="39"/>
      <c r="L7" s="39"/>
      <c r="M7" s="42"/>
      <c r="N7" s="42"/>
      <c r="O7" s="42"/>
      <c r="P7" s="42"/>
      <c r="Q7" s="42"/>
      <c r="R7" s="42"/>
      <c r="S7" s="42"/>
      <c r="T7" s="42"/>
    </row>
    <row r="9" spans="2:20" s="19" customFormat="1" ht="12" customHeight="1" x14ac:dyDescent="0.3">
      <c r="B9" s="42">
        <v>2</v>
      </c>
      <c r="C9" s="40" t="s">
        <v>85</v>
      </c>
      <c r="D9" s="43">
        <v>24500</v>
      </c>
      <c r="E9" s="17">
        <f>F9 -$D$9</f>
        <v>0</v>
      </c>
      <c r="F9" s="18">
        <v>24500</v>
      </c>
      <c r="G9" s="19">
        <v>50</v>
      </c>
      <c r="H9" s="19" t="s">
        <v>74</v>
      </c>
      <c r="I9" s="19" t="s">
        <v>81</v>
      </c>
      <c r="J9" s="19" t="s">
        <v>82</v>
      </c>
      <c r="K9" s="19" t="s">
        <v>83</v>
      </c>
      <c r="L9" s="19" t="s">
        <v>86</v>
      </c>
      <c r="M9" s="19" t="s">
        <v>87</v>
      </c>
      <c r="N9" s="19" t="s">
        <v>84</v>
      </c>
      <c r="O9" s="19">
        <v>50</v>
      </c>
      <c r="P9" s="19">
        <v>150</v>
      </c>
      <c r="Q9" s="19">
        <v>100</v>
      </c>
      <c r="R9" s="20" t="s">
        <v>76</v>
      </c>
      <c r="S9" s="21" t="s">
        <v>78</v>
      </c>
      <c r="T9" s="21" t="s">
        <v>77</v>
      </c>
    </row>
    <row r="10" spans="2:20" s="19" customFormat="1" x14ac:dyDescent="0.3">
      <c r="B10" s="42"/>
      <c r="C10" s="40"/>
      <c r="D10" s="43"/>
      <c r="E10" s="17">
        <f t="shared" ref="E10:E12" si="1">F10 -$D$9</f>
        <v>2700</v>
      </c>
      <c r="F10" s="18">
        <v>27200</v>
      </c>
      <c r="G10" s="19">
        <v>50</v>
      </c>
      <c r="H10" s="19" t="s">
        <v>74</v>
      </c>
      <c r="I10" s="19" t="s">
        <v>81</v>
      </c>
      <c r="J10" s="19" t="s">
        <v>82</v>
      </c>
      <c r="K10" s="19" t="s">
        <v>83</v>
      </c>
      <c r="L10" s="19" t="s">
        <v>86</v>
      </c>
      <c r="M10" s="19" t="s">
        <v>87</v>
      </c>
      <c r="N10" s="19" t="s">
        <v>84</v>
      </c>
      <c r="O10" s="19">
        <v>50</v>
      </c>
      <c r="P10" s="19">
        <v>150</v>
      </c>
      <c r="Q10" s="19">
        <v>100</v>
      </c>
      <c r="R10" s="20" t="s">
        <v>76</v>
      </c>
      <c r="S10" s="21" t="s">
        <v>78</v>
      </c>
      <c r="T10" s="21" t="s">
        <v>77</v>
      </c>
    </row>
    <row r="11" spans="2:20" s="19" customFormat="1" x14ac:dyDescent="0.3">
      <c r="B11" s="42"/>
      <c r="C11" s="40"/>
      <c r="D11" s="43"/>
      <c r="E11" s="17">
        <f t="shared" si="1"/>
        <v>5400</v>
      </c>
      <c r="F11" s="18">
        <v>29900</v>
      </c>
      <c r="G11" s="19">
        <v>50</v>
      </c>
      <c r="H11" s="19" t="s">
        <v>74</v>
      </c>
      <c r="I11" s="19" t="s">
        <v>81</v>
      </c>
      <c r="J11" s="19" t="s">
        <v>82</v>
      </c>
      <c r="K11" s="19" t="s">
        <v>83</v>
      </c>
      <c r="L11" s="19" t="s">
        <v>86</v>
      </c>
      <c r="M11" s="19" t="s">
        <v>87</v>
      </c>
      <c r="N11" s="19" t="s">
        <v>84</v>
      </c>
      <c r="O11" s="19">
        <v>50</v>
      </c>
      <c r="P11" s="19">
        <v>150</v>
      </c>
      <c r="Q11" s="19">
        <v>100</v>
      </c>
      <c r="R11" s="20" t="s">
        <v>76</v>
      </c>
      <c r="S11" s="21" t="s">
        <v>78</v>
      </c>
      <c r="T11" s="21" t="s">
        <v>77</v>
      </c>
    </row>
    <row r="12" spans="2:20" s="19" customFormat="1" x14ac:dyDescent="0.3">
      <c r="B12" s="42"/>
      <c r="C12" s="40"/>
      <c r="D12" s="43"/>
      <c r="E12" s="17">
        <f t="shared" si="1"/>
        <v>8100</v>
      </c>
      <c r="F12" s="18">
        <v>32600</v>
      </c>
      <c r="G12" s="19">
        <v>50</v>
      </c>
      <c r="H12" s="19" t="s">
        <v>74</v>
      </c>
      <c r="I12" s="19" t="s">
        <v>81</v>
      </c>
      <c r="J12" s="19" t="s">
        <v>82</v>
      </c>
      <c r="K12" s="19" t="s">
        <v>83</v>
      </c>
      <c r="L12" s="19" t="s">
        <v>86</v>
      </c>
      <c r="M12" s="19" t="s">
        <v>87</v>
      </c>
      <c r="N12" s="19" t="s">
        <v>84</v>
      </c>
      <c r="O12" s="19">
        <v>50</v>
      </c>
      <c r="P12" s="19">
        <v>150</v>
      </c>
      <c r="Q12" s="19">
        <v>100</v>
      </c>
      <c r="R12" s="20" t="s">
        <v>76</v>
      </c>
      <c r="S12" s="21" t="s">
        <v>78</v>
      </c>
      <c r="T12" s="21" t="s">
        <v>77</v>
      </c>
    </row>
    <row r="13" spans="2:20" s="30" customFormat="1" x14ac:dyDescent="0.3">
      <c r="B13" s="25"/>
      <c r="C13" s="26"/>
      <c r="D13" s="27"/>
      <c r="E13" s="28"/>
      <c r="F13" s="29"/>
      <c r="R13" s="31"/>
      <c r="S13" s="32"/>
      <c r="T13" s="32"/>
    </row>
    <row r="14" spans="2:20" s="19" customFormat="1" x14ac:dyDescent="0.3">
      <c r="B14" s="24"/>
      <c r="C14" s="40" t="s">
        <v>102</v>
      </c>
      <c r="D14" s="43">
        <v>14500</v>
      </c>
      <c r="E14" s="17">
        <f>F14-$D$14</f>
        <v>-5800</v>
      </c>
      <c r="F14" s="18">
        <v>8700</v>
      </c>
      <c r="G14" s="19">
        <v>50</v>
      </c>
      <c r="H14" s="19" t="s">
        <v>100</v>
      </c>
      <c r="I14" s="19" t="s">
        <v>81</v>
      </c>
      <c r="J14" s="19" t="s">
        <v>82</v>
      </c>
      <c r="K14" s="19" t="s">
        <v>83</v>
      </c>
      <c r="M14" s="19" t="s">
        <v>87</v>
      </c>
      <c r="N14" s="19" t="s">
        <v>84</v>
      </c>
      <c r="O14" s="19">
        <v>50</v>
      </c>
      <c r="P14" s="19">
        <v>150</v>
      </c>
      <c r="Q14" s="19">
        <v>100</v>
      </c>
      <c r="R14" s="20" t="s">
        <v>76</v>
      </c>
      <c r="S14" s="21" t="s">
        <v>78</v>
      </c>
      <c r="T14" s="21" t="s">
        <v>77</v>
      </c>
    </row>
    <row r="15" spans="2:20" s="19" customFormat="1" x14ac:dyDescent="0.3">
      <c r="B15" s="24"/>
      <c r="C15" s="40"/>
      <c r="D15" s="43"/>
      <c r="E15" s="17">
        <f t="shared" ref="E15:E16" si="2">F15-$D$14</f>
        <v>0</v>
      </c>
      <c r="F15" s="18">
        <v>14500</v>
      </c>
      <c r="G15" s="19">
        <v>50</v>
      </c>
      <c r="H15" s="19" t="s">
        <v>100</v>
      </c>
      <c r="I15" s="19" t="s">
        <v>81</v>
      </c>
      <c r="J15" s="19" t="s">
        <v>82</v>
      </c>
      <c r="K15" s="19" t="s">
        <v>83</v>
      </c>
      <c r="M15" s="19" t="s">
        <v>87</v>
      </c>
      <c r="N15" s="19" t="s">
        <v>84</v>
      </c>
      <c r="O15" s="19">
        <v>50</v>
      </c>
      <c r="P15" s="19">
        <v>150</v>
      </c>
      <c r="Q15" s="19">
        <v>100</v>
      </c>
      <c r="R15" s="20" t="s">
        <v>76</v>
      </c>
      <c r="S15" s="21" t="s">
        <v>78</v>
      </c>
      <c r="T15" s="21" t="s">
        <v>77</v>
      </c>
    </row>
    <row r="16" spans="2:20" s="19" customFormat="1" x14ac:dyDescent="0.3">
      <c r="B16" s="24"/>
      <c r="C16" s="40"/>
      <c r="D16" s="43"/>
      <c r="E16" s="17">
        <f t="shared" si="2"/>
        <v>6300</v>
      </c>
      <c r="F16" s="18">
        <v>20800</v>
      </c>
      <c r="G16" s="19">
        <v>50</v>
      </c>
      <c r="H16" s="19" t="s">
        <v>100</v>
      </c>
      <c r="I16" s="19" t="s">
        <v>81</v>
      </c>
      <c r="J16" s="19" t="s">
        <v>82</v>
      </c>
      <c r="K16" s="19" t="s">
        <v>83</v>
      </c>
      <c r="M16" s="19" t="s">
        <v>87</v>
      </c>
      <c r="N16" s="19" t="s">
        <v>84</v>
      </c>
      <c r="O16" s="19">
        <v>50</v>
      </c>
      <c r="P16" s="19">
        <v>150</v>
      </c>
      <c r="Q16" s="19">
        <v>100</v>
      </c>
      <c r="R16" s="20" t="s">
        <v>76</v>
      </c>
      <c r="S16" s="21" t="s">
        <v>78</v>
      </c>
      <c r="T16" s="21" t="s">
        <v>77</v>
      </c>
    </row>
    <row r="18" spans="2:20" s="19" customFormat="1" x14ac:dyDescent="0.3">
      <c r="B18" s="42">
        <v>3</v>
      </c>
      <c r="C18" s="40" t="s">
        <v>88</v>
      </c>
      <c r="D18" s="17">
        <v>8800</v>
      </c>
      <c r="E18" s="18">
        <f>F18 -$D$18</f>
        <v>0</v>
      </c>
      <c r="F18" s="18">
        <v>8800</v>
      </c>
      <c r="G18" s="19">
        <v>50</v>
      </c>
      <c r="H18" s="19" t="s">
        <v>99</v>
      </c>
      <c r="I18" s="19" t="s">
        <v>81</v>
      </c>
      <c r="J18" s="19" t="s">
        <v>82</v>
      </c>
      <c r="K18" s="19" t="s">
        <v>83</v>
      </c>
      <c r="M18" s="19" t="s">
        <v>87</v>
      </c>
      <c r="N18" s="19" t="s">
        <v>84</v>
      </c>
      <c r="O18" s="19">
        <v>50</v>
      </c>
      <c r="P18" s="19">
        <v>150</v>
      </c>
      <c r="Q18" s="19">
        <v>100</v>
      </c>
      <c r="R18" s="20" t="s">
        <v>76</v>
      </c>
      <c r="S18" s="21" t="s">
        <v>78</v>
      </c>
      <c r="T18" s="21" t="s">
        <v>77</v>
      </c>
    </row>
    <row r="19" spans="2:20" s="19" customFormat="1" x14ac:dyDescent="0.3">
      <c r="B19" s="42"/>
      <c r="C19" s="40"/>
      <c r="D19" s="17"/>
      <c r="E19" s="18">
        <f t="shared" ref="E19" si="3">F19 -$D$18</f>
        <v>5700</v>
      </c>
      <c r="F19" s="18">
        <v>14500</v>
      </c>
      <c r="G19" s="19">
        <v>50</v>
      </c>
      <c r="H19" s="19" t="s">
        <v>99</v>
      </c>
      <c r="I19" s="19" t="s">
        <v>81</v>
      </c>
      <c r="J19" s="19" t="s">
        <v>82</v>
      </c>
      <c r="K19" s="19" t="s">
        <v>83</v>
      </c>
      <c r="M19" s="19" t="s">
        <v>87</v>
      </c>
      <c r="N19" s="19" t="s">
        <v>84</v>
      </c>
      <c r="O19" s="19">
        <v>50</v>
      </c>
      <c r="P19" s="19">
        <v>150</v>
      </c>
      <c r="Q19" s="19">
        <v>100</v>
      </c>
      <c r="R19" s="20" t="s">
        <v>76</v>
      </c>
      <c r="S19" s="21" t="s">
        <v>78</v>
      </c>
      <c r="T19" s="21" t="s">
        <v>77</v>
      </c>
    </row>
    <row r="20" spans="2:20" x14ac:dyDescent="0.3">
      <c r="B20" s="15"/>
      <c r="C20" s="10"/>
      <c r="D20" s="13"/>
    </row>
    <row r="21" spans="2:20" s="33" customFormat="1" x14ac:dyDescent="0.3">
      <c r="C21" s="44" t="s">
        <v>88</v>
      </c>
      <c r="D21" s="34">
        <v>28700</v>
      </c>
      <c r="E21" s="34">
        <f>F21 -$D$21</f>
        <v>0</v>
      </c>
      <c r="F21" s="34">
        <v>28700</v>
      </c>
      <c r="G21" s="33">
        <v>50</v>
      </c>
      <c r="H21" s="33" t="s">
        <v>101</v>
      </c>
      <c r="I21" s="33" t="s">
        <v>81</v>
      </c>
      <c r="J21" s="33" t="s">
        <v>82</v>
      </c>
      <c r="K21" s="33" t="s">
        <v>83</v>
      </c>
      <c r="M21" s="33" t="s">
        <v>87</v>
      </c>
      <c r="N21" s="33" t="s">
        <v>84</v>
      </c>
      <c r="O21" s="33">
        <v>50</v>
      </c>
      <c r="P21" s="33">
        <v>150</v>
      </c>
      <c r="Q21" s="33">
        <v>100</v>
      </c>
      <c r="R21" s="35" t="s">
        <v>76</v>
      </c>
      <c r="S21" s="14" t="s">
        <v>78</v>
      </c>
      <c r="T21" s="14" t="s">
        <v>77</v>
      </c>
    </row>
    <row r="22" spans="2:20" s="33" customFormat="1" x14ac:dyDescent="0.3">
      <c r="C22" s="44"/>
      <c r="D22" s="34"/>
      <c r="E22" s="34">
        <f>F22 -$D$21</f>
        <v>13900</v>
      </c>
      <c r="F22" s="34">
        <v>42600</v>
      </c>
      <c r="G22" s="33">
        <v>50</v>
      </c>
      <c r="H22" s="33" t="s">
        <v>101</v>
      </c>
      <c r="I22" s="33" t="s">
        <v>81</v>
      </c>
      <c r="J22" s="33" t="s">
        <v>82</v>
      </c>
      <c r="K22" s="33" t="s">
        <v>83</v>
      </c>
      <c r="M22" s="33" t="s">
        <v>87</v>
      </c>
      <c r="N22" s="33" t="s">
        <v>84</v>
      </c>
      <c r="O22" s="33">
        <v>50</v>
      </c>
      <c r="P22" s="33">
        <v>150</v>
      </c>
      <c r="Q22" s="33">
        <v>100</v>
      </c>
      <c r="R22" s="35" t="s">
        <v>76</v>
      </c>
      <c r="S22" s="14" t="s">
        <v>78</v>
      </c>
      <c r="T22" s="14" t="s">
        <v>77</v>
      </c>
    </row>
    <row r="24" spans="2:20" s="19" customFormat="1" x14ac:dyDescent="0.3">
      <c r="C24" s="40" t="s">
        <v>89</v>
      </c>
      <c r="D24" s="18">
        <v>9990</v>
      </c>
      <c r="E24" s="18">
        <f>F24 -$D$24</f>
        <v>0</v>
      </c>
      <c r="F24" s="18">
        <v>9990</v>
      </c>
      <c r="G24" s="19">
        <v>50</v>
      </c>
      <c r="H24" s="19" t="s">
        <v>99</v>
      </c>
      <c r="I24" s="19" t="s">
        <v>81</v>
      </c>
      <c r="J24" s="19" t="s">
        <v>82</v>
      </c>
      <c r="K24" s="19" t="s">
        <v>83</v>
      </c>
      <c r="M24" s="19" t="s">
        <v>87</v>
      </c>
      <c r="N24" s="19" t="s">
        <v>84</v>
      </c>
      <c r="O24" s="19">
        <v>50</v>
      </c>
      <c r="P24" s="19">
        <v>150</v>
      </c>
      <c r="Q24" s="19">
        <v>100</v>
      </c>
      <c r="R24" s="20" t="s">
        <v>76</v>
      </c>
      <c r="S24" s="21" t="s">
        <v>78</v>
      </c>
      <c r="T24" s="21" t="s">
        <v>77</v>
      </c>
    </row>
    <row r="25" spans="2:20" s="19" customFormat="1" x14ac:dyDescent="0.3">
      <c r="C25" s="40"/>
      <c r="D25" s="18"/>
      <c r="E25" s="18">
        <f>F25 -$D$24</f>
        <v>7510</v>
      </c>
      <c r="F25" s="18">
        <v>17500</v>
      </c>
      <c r="G25" s="19">
        <v>50</v>
      </c>
      <c r="H25" s="19" t="s">
        <v>99</v>
      </c>
      <c r="I25" s="19" t="s">
        <v>81</v>
      </c>
      <c r="J25" s="19" t="s">
        <v>82</v>
      </c>
      <c r="K25" s="19" t="s">
        <v>83</v>
      </c>
      <c r="M25" s="19" t="s">
        <v>87</v>
      </c>
      <c r="N25" s="19" t="s">
        <v>84</v>
      </c>
      <c r="O25" s="19">
        <v>50</v>
      </c>
      <c r="P25" s="19">
        <v>150</v>
      </c>
      <c r="Q25" s="19">
        <v>100</v>
      </c>
      <c r="R25" s="20" t="s">
        <v>76</v>
      </c>
      <c r="S25" s="21" t="s">
        <v>78</v>
      </c>
      <c r="T25" s="21" t="s">
        <v>77</v>
      </c>
    </row>
    <row r="27" spans="2:20" s="33" customFormat="1" x14ac:dyDescent="0.3">
      <c r="C27" s="44" t="s">
        <v>89</v>
      </c>
      <c r="D27" s="34">
        <v>34600</v>
      </c>
      <c r="E27" s="34">
        <f>F27 -$D$27</f>
        <v>0</v>
      </c>
      <c r="F27" s="34">
        <v>34600</v>
      </c>
      <c r="G27" s="33">
        <v>50</v>
      </c>
      <c r="H27" s="33" t="s">
        <v>101</v>
      </c>
      <c r="I27" s="33" t="s">
        <v>81</v>
      </c>
      <c r="J27" s="33" t="s">
        <v>82</v>
      </c>
      <c r="K27" s="33" t="s">
        <v>83</v>
      </c>
      <c r="M27" s="33" t="s">
        <v>87</v>
      </c>
      <c r="N27" s="33" t="s">
        <v>84</v>
      </c>
      <c r="O27" s="33">
        <v>50</v>
      </c>
      <c r="P27" s="33">
        <v>150</v>
      </c>
      <c r="Q27" s="33">
        <v>100</v>
      </c>
      <c r="R27" s="35" t="s">
        <v>76</v>
      </c>
      <c r="S27" s="14" t="s">
        <v>78</v>
      </c>
      <c r="T27" s="14" t="s">
        <v>77</v>
      </c>
    </row>
    <row r="28" spans="2:20" s="33" customFormat="1" x14ac:dyDescent="0.3">
      <c r="C28" s="44"/>
      <c r="D28" s="34"/>
      <c r="E28" s="34">
        <f>F28 -$D$27</f>
        <v>16700</v>
      </c>
      <c r="F28" s="34">
        <v>51300</v>
      </c>
      <c r="G28" s="33">
        <v>50</v>
      </c>
      <c r="H28" s="33" t="s">
        <v>101</v>
      </c>
      <c r="I28" s="33" t="s">
        <v>81</v>
      </c>
      <c r="J28" s="33" t="s">
        <v>82</v>
      </c>
      <c r="K28" s="33" t="s">
        <v>83</v>
      </c>
      <c r="M28" s="33" t="s">
        <v>87</v>
      </c>
      <c r="N28" s="33" t="s">
        <v>84</v>
      </c>
      <c r="O28" s="33">
        <v>50</v>
      </c>
      <c r="P28" s="33">
        <v>150</v>
      </c>
      <c r="Q28" s="33">
        <v>100</v>
      </c>
      <c r="R28" s="35" t="s">
        <v>76</v>
      </c>
      <c r="S28" s="14" t="s">
        <v>78</v>
      </c>
      <c r="T28" s="14" t="s">
        <v>77</v>
      </c>
    </row>
    <row r="30" spans="2:20" s="19" customFormat="1" x14ac:dyDescent="0.3">
      <c r="C30" s="40" t="s">
        <v>90</v>
      </c>
      <c r="D30" s="18">
        <v>9990</v>
      </c>
      <c r="E30" s="18">
        <f>F30 -$D$30</f>
        <v>0</v>
      </c>
      <c r="F30" s="18">
        <v>9990</v>
      </c>
      <c r="G30" s="19">
        <v>50</v>
      </c>
      <c r="H30" s="19" t="s">
        <v>99</v>
      </c>
      <c r="I30" s="19" t="s">
        <v>81</v>
      </c>
      <c r="J30" s="19" t="s">
        <v>82</v>
      </c>
      <c r="K30" s="19" t="s">
        <v>83</v>
      </c>
      <c r="M30" s="19" t="s">
        <v>87</v>
      </c>
      <c r="N30" s="19" t="s">
        <v>84</v>
      </c>
      <c r="O30" s="19">
        <v>50</v>
      </c>
      <c r="P30" s="19">
        <v>150</v>
      </c>
      <c r="Q30" s="19">
        <v>100</v>
      </c>
      <c r="R30" s="20" t="s">
        <v>76</v>
      </c>
      <c r="S30" s="21" t="s">
        <v>78</v>
      </c>
      <c r="T30" s="21" t="s">
        <v>77</v>
      </c>
    </row>
    <row r="31" spans="2:20" s="19" customFormat="1" x14ac:dyDescent="0.3">
      <c r="C31" s="40"/>
      <c r="D31" s="18"/>
      <c r="E31" s="18">
        <f>F31 -$D$30</f>
        <v>7510</v>
      </c>
      <c r="F31" s="18">
        <v>17500</v>
      </c>
      <c r="G31" s="19">
        <v>50</v>
      </c>
      <c r="H31" s="19" t="s">
        <v>99</v>
      </c>
      <c r="I31" s="19" t="s">
        <v>81</v>
      </c>
      <c r="J31" s="19" t="s">
        <v>82</v>
      </c>
      <c r="K31" s="19" t="s">
        <v>83</v>
      </c>
      <c r="M31" s="19" t="s">
        <v>87</v>
      </c>
      <c r="N31" s="19" t="s">
        <v>84</v>
      </c>
      <c r="O31" s="19">
        <v>50</v>
      </c>
      <c r="P31" s="19">
        <v>150</v>
      </c>
      <c r="Q31" s="19">
        <v>100</v>
      </c>
      <c r="R31" s="20" t="s">
        <v>76</v>
      </c>
      <c r="S31" s="21" t="s">
        <v>78</v>
      </c>
      <c r="T31" s="21" t="s">
        <v>77</v>
      </c>
    </row>
    <row r="33" spans="3:20" s="33" customFormat="1" x14ac:dyDescent="0.3">
      <c r="C33" s="44" t="s">
        <v>90</v>
      </c>
      <c r="D33" s="34">
        <v>34600</v>
      </c>
      <c r="E33" s="34">
        <f>F33 -$D$33</f>
        <v>0</v>
      </c>
      <c r="F33" s="34">
        <v>34600</v>
      </c>
      <c r="G33" s="33">
        <v>50</v>
      </c>
      <c r="H33" s="33" t="s">
        <v>101</v>
      </c>
      <c r="I33" s="33" t="s">
        <v>81</v>
      </c>
      <c r="J33" s="33" t="s">
        <v>82</v>
      </c>
      <c r="K33" s="33" t="s">
        <v>83</v>
      </c>
      <c r="M33" s="33" t="s">
        <v>87</v>
      </c>
      <c r="N33" s="33" t="s">
        <v>84</v>
      </c>
      <c r="O33" s="33">
        <v>50</v>
      </c>
      <c r="P33" s="33">
        <v>150</v>
      </c>
      <c r="Q33" s="33">
        <v>100</v>
      </c>
      <c r="R33" s="35" t="s">
        <v>76</v>
      </c>
      <c r="S33" s="14" t="s">
        <v>78</v>
      </c>
      <c r="T33" s="14" t="s">
        <v>77</v>
      </c>
    </row>
    <row r="34" spans="3:20" s="33" customFormat="1" x14ac:dyDescent="0.3">
      <c r="C34" s="44"/>
      <c r="D34" s="34"/>
      <c r="E34" s="34">
        <f>F34 -$D$33</f>
        <v>16700</v>
      </c>
      <c r="F34" s="34">
        <v>51300</v>
      </c>
      <c r="G34" s="33">
        <v>50</v>
      </c>
      <c r="H34" s="33" t="s">
        <v>101</v>
      </c>
      <c r="I34" s="33" t="s">
        <v>81</v>
      </c>
      <c r="J34" s="33" t="s">
        <v>82</v>
      </c>
      <c r="K34" s="33" t="s">
        <v>83</v>
      </c>
      <c r="M34" s="33" t="s">
        <v>87</v>
      </c>
      <c r="N34" s="33" t="s">
        <v>84</v>
      </c>
      <c r="O34" s="33">
        <v>50</v>
      </c>
      <c r="P34" s="33">
        <v>150</v>
      </c>
      <c r="Q34" s="33">
        <v>100</v>
      </c>
      <c r="R34" s="35" t="s">
        <v>76</v>
      </c>
      <c r="S34" s="14" t="s">
        <v>78</v>
      </c>
      <c r="T34" s="14" t="s">
        <v>77</v>
      </c>
    </row>
    <row r="36" spans="3:20" s="33" customFormat="1" x14ac:dyDescent="0.3">
      <c r="C36" s="44" t="s">
        <v>91</v>
      </c>
      <c r="D36" s="34">
        <v>38300</v>
      </c>
      <c r="E36" s="34">
        <f>F36 -$D$36</f>
        <v>0</v>
      </c>
      <c r="F36" s="34">
        <v>38300</v>
      </c>
      <c r="G36" s="33">
        <v>50</v>
      </c>
      <c r="H36" s="33" t="s">
        <v>101</v>
      </c>
      <c r="I36" s="33" t="s">
        <v>81</v>
      </c>
      <c r="J36" s="33" t="s">
        <v>82</v>
      </c>
      <c r="K36" s="33" t="s">
        <v>83</v>
      </c>
      <c r="M36" s="33" t="s">
        <v>87</v>
      </c>
      <c r="N36" s="33" t="s">
        <v>84</v>
      </c>
      <c r="O36" s="33">
        <v>50</v>
      </c>
      <c r="P36" s="33">
        <v>150</v>
      </c>
      <c r="Q36" s="33">
        <v>100</v>
      </c>
      <c r="R36" s="35" t="s">
        <v>76</v>
      </c>
      <c r="S36" s="14" t="s">
        <v>78</v>
      </c>
      <c r="T36" s="14" t="s">
        <v>77</v>
      </c>
    </row>
    <row r="37" spans="3:20" s="33" customFormat="1" x14ac:dyDescent="0.3">
      <c r="C37" s="44"/>
      <c r="D37" s="34"/>
      <c r="E37" s="34">
        <f>F37 -$D$36</f>
        <v>18400</v>
      </c>
      <c r="F37" s="34">
        <v>56700</v>
      </c>
      <c r="G37" s="33">
        <v>50</v>
      </c>
      <c r="H37" s="33" t="s">
        <v>101</v>
      </c>
      <c r="I37" s="33" t="s">
        <v>81</v>
      </c>
      <c r="J37" s="33" t="s">
        <v>82</v>
      </c>
      <c r="K37" s="33" t="s">
        <v>83</v>
      </c>
      <c r="M37" s="33" t="s">
        <v>87</v>
      </c>
      <c r="N37" s="33" t="s">
        <v>84</v>
      </c>
      <c r="O37" s="33">
        <v>50</v>
      </c>
      <c r="P37" s="33">
        <v>150</v>
      </c>
      <c r="Q37" s="33">
        <v>100</v>
      </c>
      <c r="R37" s="35" t="s">
        <v>76</v>
      </c>
      <c r="S37" s="14" t="s">
        <v>78</v>
      </c>
      <c r="T37" s="14" t="s">
        <v>77</v>
      </c>
    </row>
    <row r="39" spans="3:20" s="33" customFormat="1" x14ac:dyDescent="0.3">
      <c r="C39" s="44" t="s">
        <v>92</v>
      </c>
      <c r="D39" s="34">
        <v>39500</v>
      </c>
      <c r="E39" s="34">
        <f>F39 -$D$39</f>
        <v>0</v>
      </c>
      <c r="F39" s="34">
        <v>39500</v>
      </c>
      <c r="G39" s="33">
        <v>50</v>
      </c>
      <c r="H39" s="33" t="s">
        <v>101</v>
      </c>
      <c r="I39" s="33" t="s">
        <v>81</v>
      </c>
      <c r="J39" s="33" t="s">
        <v>82</v>
      </c>
      <c r="K39" s="33" t="s">
        <v>83</v>
      </c>
      <c r="M39" s="33" t="s">
        <v>87</v>
      </c>
      <c r="N39" s="33" t="s">
        <v>84</v>
      </c>
      <c r="O39" s="33">
        <v>50</v>
      </c>
      <c r="P39" s="33">
        <v>150</v>
      </c>
      <c r="Q39" s="33">
        <v>100</v>
      </c>
      <c r="R39" s="35" t="s">
        <v>76</v>
      </c>
      <c r="S39" s="14" t="s">
        <v>78</v>
      </c>
      <c r="T39" s="14" t="s">
        <v>77</v>
      </c>
    </row>
    <row r="40" spans="3:20" s="33" customFormat="1" x14ac:dyDescent="0.3">
      <c r="C40" s="44"/>
      <c r="D40" s="34"/>
      <c r="E40" s="34">
        <f>F40 -$D$39</f>
        <v>18900</v>
      </c>
      <c r="F40" s="34">
        <v>58400</v>
      </c>
      <c r="G40" s="33">
        <v>50</v>
      </c>
      <c r="H40" s="33" t="s">
        <v>101</v>
      </c>
      <c r="I40" s="33" t="s">
        <v>81</v>
      </c>
      <c r="J40" s="33" t="s">
        <v>82</v>
      </c>
      <c r="K40" s="33" t="s">
        <v>83</v>
      </c>
      <c r="M40" s="33" t="s">
        <v>87</v>
      </c>
      <c r="N40" s="33" t="s">
        <v>84</v>
      </c>
      <c r="O40" s="33">
        <v>50</v>
      </c>
      <c r="P40" s="33">
        <v>150</v>
      </c>
      <c r="Q40" s="33">
        <v>100</v>
      </c>
      <c r="R40" s="35" t="s">
        <v>76</v>
      </c>
      <c r="S40" s="14" t="s">
        <v>78</v>
      </c>
      <c r="T40" s="14" t="s">
        <v>77</v>
      </c>
    </row>
    <row r="42" spans="3:20" s="19" customFormat="1" ht="16.5" customHeight="1" x14ac:dyDescent="0.3">
      <c r="C42" s="40" t="s">
        <v>93</v>
      </c>
      <c r="D42" s="43">
        <v>9990</v>
      </c>
      <c r="E42" s="18">
        <f>F42-$D$42</f>
        <v>-1190</v>
      </c>
      <c r="F42" s="18">
        <v>8800</v>
      </c>
      <c r="G42" s="19">
        <v>50</v>
      </c>
      <c r="H42" s="19" t="s">
        <v>10</v>
      </c>
      <c r="I42" s="19" t="s">
        <v>81</v>
      </c>
      <c r="J42" s="19" t="s">
        <v>82</v>
      </c>
      <c r="K42" s="19" t="s">
        <v>83</v>
      </c>
      <c r="M42" s="19" t="s">
        <v>87</v>
      </c>
      <c r="N42" s="19" t="s">
        <v>84</v>
      </c>
      <c r="O42" s="19">
        <v>50</v>
      </c>
      <c r="P42" s="19">
        <v>150</v>
      </c>
      <c r="Q42" s="19">
        <v>100</v>
      </c>
      <c r="R42" s="20" t="s">
        <v>76</v>
      </c>
      <c r="S42" s="21" t="s">
        <v>78</v>
      </c>
      <c r="T42" s="21" t="s">
        <v>77</v>
      </c>
    </row>
    <row r="43" spans="3:20" s="19" customFormat="1" x14ac:dyDescent="0.3">
      <c r="C43" s="40"/>
      <c r="D43" s="43"/>
      <c r="E43" s="18">
        <f t="shared" ref="E43:E51" si="4">F43-$D$42</f>
        <v>0</v>
      </c>
      <c r="F43" s="18">
        <v>9990</v>
      </c>
      <c r="G43" s="19">
        <v>50</v>
      </c>
      <c r="H43" s="19" t="s">
        <v>10</v>
      </c>
      <c r="I43" s="19" t="s">
        <v>81</v>
      </c>
      <c r="J43" s="19" t="s">
        <v>82</v>
      </c>
      <c r="K43" s="19" t="s">
        <v>83</v>
      </c>
      <c r="M43" s="19" t="s">
        <v>87</v>
      </c>
      <c r="N43" s="19" t="s">
        <v>84</v>
      </c>
      <c r="O43" s="19">
        <v>50</v>
      </c>
      <c r="P43" s="19">
        <v>150</v>
      </c>
      <c r="Q43" s="19">
        <v>100</v>
      </c>
      <c r="R43" s="20" t="s">
        <v>76</v>
      </c>
      <c r="S43" s="21" t="s">
        <v>78</v>
      </c>
      <c r="T43" s="21" t="s">
        <v>77</v>
      </c>
    </row>
    <row r="44" spans="3:20" s="19" customFormat="1" x14ac:dyDescent="0.3">
      <c r="C44" s="40"/>
      <c r="D44" s="43"/>
      <c r="E44" s="18">
        <f t="shared" si="4"/>
        <v>0</v>
      </c>
      <c r="F44" s="18">
        <v>9990</v>
      </c>
      <c r="G44" s="19">
        <v>50</v>
      </c>
      <c r="H44" s="19" t="s">
        <v>10</v>
      </c>
      <c r="I44" s="19" t="s">
        <v>81</v>
      </c>
      <c r="J44" s="19" t="s">
        <v>82</v>
      </c>
      <c r="K44" s="19" t="s">
        <v>83</v>
      </c>
      <c r="M44" s="19" t="s">
        <v>87</v>
      </c>
      <c r="N44" s="19" t="s">
        <v>84</v>
      </c>
      <c r="O44" s="19">
        <v>50</v>
      </c>
      <c r="P44" s="19">
        <v>150</v>
      </c>
      <c r="Q44" s="19">
        <v>100</v>
      </c>
      <c r="R44" s="20" t="s">
        <v>76</v>
      </c>
      <c r="S44" s="21" t="s">
        <v>78</v>
      </c>
      <c r="T44" s="21" t="s">
        <v>77</v>
      </c>
    </row>
    <row r="45" spans="3:20" s="19" customFormat="1" x14ac:dyDescent="0.3">
      <c r="C45" s="40"/>
      <c r="D45" s="43"/>
      <c r="E45" s="18">
        <f t="shared" si="4"/>
        <v>1010</v>
      </c>
      <c r="F45" s="18">
        <v>11000</v>
      </c>
      <c r="G45" s="19">
        <v>50</v>
      </c>
      <c r="H45" s="19" t="s">
        <v>10</v>
      </c>
      <c r="I45" s="19" t="s">
        <v>81</v>
      </c>
      <c r="J45" s="19" t="s">
        <v>82</v>
      </c>
      <c r="K45" s="19" t="s">
        <v>83</v>
      </c>
      <c r="M45" s="19" t="s">
        <v>87</v>
      </c>
      <c r="N45" s="19" t="s">
        <v>84</v>
      </c>
      <c r="O45" s="19">
        <v>50</v>
      </c>
      <c r="P45" s="19">
        <v>150</v>
      </c>
      <c r="Q45" s="19">
        <v>100</v>
      </c>
      <c r="R45" s="20" t="s">
        <v>76</v>
      </c>
      <c r="S45" s="21" t="s">
        <v>78</v>
      </c>
      <c r="T45" s="21" t="s">
        <v>77</v>
      </c>
    </row>
    <row r="46" spans="3:20" s="19" customFormat="1" x14ac:dyDescent="0.3">
      <c r="C46" s="40"/>
      <c r="D46" s="43"/>
      <c r="E46" s="18">
        <f t="shared" si="4"/>
        <v>1410</v>
      </c>
      <c r="F46" s="18">
        <v>11400</v>
      </c>
      <c r="G46" s="19">
        <v>50</v>
      </c>
      <c r="H46" s="19" t="s">
        <v>10</v>
      </c>
      <c r="I46" s="19" t="s">
        <v>81</v>
      </c>
      <c r="J46" s="19" t="s">
        <v>82</v>
      </c>
      <c r="K46" s="19" t="s">
        <v>83</v>
      </c>
      <c r="M46" s="19" t="s">
        <v>87</v>
      </c>
      <c r="N46" s="19" t="s">
        <v>84</v>
      </c>
      <c r="O46" s="19">
        <v>50</v>
      </c>
      <c r="P46" s="19">
        <v>150</v>
      </c>
      <c r="Q46" s="19">
        <v>100</v>
      </c>
      <c r="R46" s="20" t="s">
        <v>76</v>
      </c>
      <c r="S46" s="21" t="s">
        <v>78</v>
      </c>
      <c r="T46" s="21" t="s">
        <v>77</v>
      </c>
    </row>
    <row r="47" spans="3:20" s="19" customFormat="1" x14ac:dyDescent="0.3">
      <c r="C47" s="40"/>
      <c r="D47" s="43"/>
      <c r="E47" s="18">
        <f t="shared" si="4"/>
        <v>4510</v>
      </c>
      <c r="F47" s="18">
        <v>14500</v>
      </c>
      <c r="G47" s="19">
        <v>50</v>
      </c>
      <c r="H47" s="19" t="s">
        <v>10</v>
      </c>
      <c r="I47" s="19" t="s">
        <v>81</v>
      </c>
      <c r="J47" s="19" t="s">
        <v>82</v>
      </c>
      <c r="K47" s="19" t="s">
        <v>83</v>
      </c>
      <c r="M47" s="19" t="s">
        <v>87</v>
      </c>
      <c r="N47" s="19" t="s">
        <v>84</v>
      </c>
      <c r="O47" s="19">
        <v>50</v>
      </c>
      <c r="P47" s="19">
        <v>150</v>
      </c>
      <c r="Q47" s="19">
        <v>100</v>
      </c>
      <c r="R47" s="20" t="s">
        <v>76</v>
      </c>
      <c r="S47" s="21" t="s">
        <v>78</v>
      </c>
      <c r="T47" s="21" t="s">
        <v>77</v>
      </c>
    </row>
    <row r="48" spans="3:20" s="19" customFormat="1" x14ac:dyDescent="0.3">
      <c r="C48" s="40"/>
      <c r="D48" s="43"/>
      <c r="E48" s="18">
        <f t="shared" si="4"/>
        <v>7510</v>
      </c>
      <c r="F48" s="18">
        <v>17500</v>
      </c>
      <c r="G48" s="19">
        <v>50</v>
      </c>
      <c r="H48" s="19" t="s">
        <v>10</v>
      </c>
      <c r="I48" s="19" t="s">
        <v>81</v>
      </c>
      <c r="J48" s="19" t="s">
        <v>82</v>
      </c>
      <c r="K48" s="19" t="s">
        <v>83</v>
      </c>
      <c r="M48" s="19" t="s">
        <v>87</v>
      </c>
      <c r="N48" s="19" t="s">
        <v>84</v>
      </c>
      <c r="O48" s="19">
        <v>50</v>
      </c>
      <c r="P48" s="19">
        <v>150</v>
      </c>
      <c r="Q48" s="19">
        <v>100</v>
      </c>
      <c r="R48" s="20" t="s">
        <v>76</v>
      </c>
      <c r="S48" s="21" t="s">
        <v>78</v>
      </c>
      <c r="T48" s="21" t="s">
        <v>77</v>
      </c>
    </row>
    <row r="49" spans="3:20" s="19" customFormat="1" x14ac:dyDescent="0.3">
      <c r="C49" s="40"/>
      <c r="D49" s="43"/>
      <c r="E49" s="18">
        <f t="shared" si="4"/>
        <v>7510</v>
      </c>
      <c r="F49" s="18">
        <v>17500</v>
      </c>
      <c r="G49" s="19">
        <v>50</v>
      </c>
      <c r="H49" s="19" t="s">
        <v>10</v>
      </c>
      <c r="I49" s="19" t="s">
        <v>81</v>
      </c>
      <c r="J49" s="19" t="s">
        <v>82</v>
      </c>
      <c r="K49" s="19" t="s">
        <v>83</v>
      </c>
      <c r="M49" s="19" t="s">
        <v>87</v>
      </c>
      <c r="N49" s="19" t="s">
        <v>84</v>
      </c>
      <c r="O49" s="19">
        <v>50</v>
      </c>
      <c r="P49" s="19">
        <v>150</v>
      </c>
      <c r="Q49" s="19">
        <v>100</v>
      </c>
      <c r="R49" s="20" t="s">
        <v>76</v>
      </c>
      <c r="S49" s="21" t="s">
        <v>78</v>
      </c>
      <c r="T49" s="21" t="s">
        <v>77</v>
      </c>
    </row>
    <row r="50" spans="3:20" s="19" customFormat="1" x14ac:dyDescent="0.3">
      <c r="C50" s="40"/>
      <c r="D50" s="43"/>
      <c r="E50" s="18">
        <f t="shared" si="4"/>
        <v>9410</v>
      </c>
      <c r="F50" s="18">
        <v>19400</v>
      </c>
      <c r="G50" s="19">
        <v>50</v>
      </c>
      <c r="H50" s="19" t="s">
        <v>10</v>
      </c>
      <c r="I50" s="19" t="s">
        <v>81</v>
      </c>
      <c r="J50" s="19" t="s">
        <v>82</v>
      </c>
      <c r="K50" s="19" t="s">
        <v>83</v>
      </c>
      <c r="M50" s="19" t="s">
        <v>87</v>
      </c>
      <c r="N50" s="19" t="s">
        <v>84</v>
      </c>
      <c r="O50" s="19">
        <v>50</v>
      </c>
      <c r="P50" s="19">
        <v>150</v>
      </c>
      <c r="Q50" s="19">
        <v>100</v>
      </c>
      <c r="R50" s="20" t="s">
        <v>76</v>
      </c>
      <c r="S50" s="21" t="s">
        <v>78</v>
      </c>
      <c r="T50" s="21" t="s">
        <v>77</v>
      </c>
    </row>
    <row r="51" spans="3:20" s="19" customFormat="1" x14ac:dyDescent="0.3">
      <c r="C51" s="40"/>
      <c r="D51" s="43"/>
      <c r="E51" s="18">
        <f t="shared" si="4"/>
        <v>9990</v>
      </c>
      <c r="F51" s="18">
        <v>19980</v>
      </c>
      <c r="G51" s="19">
        <v>50</v>
      </c>
      <c r="H51" s="19" t="s">
        <v>10</v>
      </c>
      <c r="I51" s="19" t="s">
        <v>81</v>
      </c>
      <c r="J51" s="19" t="s">
        <v>82</v>
      </c>
      <c r="K51" s="19" t="s">
        <v>83</v>
      </c>
      <c r="M51" s="19" t="s">
        <v>87</v>
      </c>
      <c r="N51" s="19" t="s">
        <v>84</v>
      </c>
      <c r="O51" s="19">
        <v>50</v>
      </c>
      <c r="P51" s="19">
        <v>150</v>
      </c>
      <c r="Q51" s="19">
        <v>100</v>
      </c>
      <c r="R51" s="20" t="s">
        <v>76</v>
      </c>
      <c r="S51" s="21" t="s">
        <v>78</v>
      </c>
      <c r="T51" s="21" t="s">
        <v>77</v>
      </c>
    </row>
    <row r="53" spans="3:20" s="19" customFormat="1" x14ac:dyDescent="0.3">
      <c r="C53" s="40" t="s">
        <v>103</v>
      </c>
      <c r="D53" s="43">
        <v>19400</v>
      </c>
      <c r="E53" s="18">
        <f>F53-$D$53</f>
        <v>-4900</v>
      </c>
      <c r="F53" s="18">
        <v>14500</v>
      </c>
      <c r="G53" s="19">
        <v>50</v>
      </c>
      <c r="H53" s="19" t="s">
        <v>10</v>
      </c>
      <c r="I53" s="19" t="s">
        <v>81</v>
      </c>
      <c r="J53" s="19" t="s">
        <v>82</v>
      </c>
      <c r="K53" s="19" t="s">
        <v>83</v>
      </c>
      <c r="M53" s="19" t="s">
        <v>87</v>
      </c>
      <c r="N53" s="19" t="s">
        <v>84</v>
      </c>
      <c r="O53" s="19">
        <v>50</v>
      </c>
      <c r="P53" s="19">
        <v>150</v>
      </c>
      <c r="Q53" s="19">
        <v>100</v>
      </c>
      <c r="R53" s="20" t="s">
        <v>104</v>
      </c>
      <c r="S53" s="21" t="s">
        <v>78</v>
      </c>
      <c r="T53" s="21" t="s">
        <v>77</v>
      </c>
    </row>
    <row r="54" spans="3:20" s="19" customFormat="1" x14ac:dyDescent="0.3">
      <c r="C54" s="40"/>
      <c r="D54" s="43"/>
      <c r="E54" s="18">
        <f t="shared" ref="E54:E57" si="5">F54-$D$53</f>
        <v>-1900</v>
      </c>
      <c r="F54" s="18">
        <v>17500</v>
      </c>
      <c r="G54" s="19">
        <v>50</v>
      </c>
      <c r="H54" s="19" t="s">
        <v>10</v>
      </c>
      <c r="I54" s="19" t="s">
        <v>81</v>
      </c>
      <c r="J54" s="19" t="s">
        <v>82</v>
      </c>
      <c r="K54" s="19" t="s">
        <v>83</v>
      </c>
      <c r="M54" s="19" t="s">
        <v>87</v>
      </c>
      <c r="N54" s="19" t="s">
        <v>84</v>
      </c>
      <c r="O54" s="19">
        <v>50</v>
      </c>
      <c r="P54" s="19">
        <v>150</v>
      </c>
      <c r="Q54" s="19">
        <v>100</v>
      </c>
      <c r="R54" s="20" t="s">
        <v>104</v>
      </c>
      <c r="S54" s="21" t="s">
        <v>78</v>
      </c>
      <c r="T54" s="21" t="s">
        <v>77</v>
      </c>
    </row>
    <row r="55" spans="3:20" s="19" customFormat="1" x14ac:dyDescent="0.3">
      <c r="C55" s="40"/>
      <c r="D55" s="43"/>
      <c r="E55" s="18">
        <f t="shared" si="5"/>
        <v>-1900</v>
      </c>
      <c r="F55" s="18">
        <v>17500</v>
      </c>
      <c r="G55" s="19">
        <v>50</v>
      </c>
      <c r="H55" s="19" t="s">
        <v>10</v>
      </c>
      <c r="I55" s="19" t="s">
        <v>81</v>
      </c>
      <c r="J55" s="19" t="s">
        <v>82</v>
      </c>
      <c r="K55" s="19" t="s">
        <v>83</v>
      </c>
      <c r="M55" s="19" t="s">
        <v>87</v>
      </c>
      <c r="N55" s="19" t="s">
        <v>84</v>
      </c>
      <c r="O55" s="19">
        <v>50</v>
      </c>
      <c r="P55" s="19">
        <v>150</v>
      </c>
      <c r="Q55" s="19">
        <v>100</v>
      </c>
      <c r="R55" s="20" t="s">
        <v>104</v>
      </c>
      <c r="S55" s="21" t="s">
        <v>78</v>
      </c>
      <c r="T55" s="21" t="s">
        <v>77</v>
      </c>
    </row>
    <row r="56" spans="3:20" s="19" customFormat="1" x14ac:dyDescent="0.3">
      <c r="C56" s="40"/>
      <c r="D56" s="43"/>
      <c r="E56" s="18">
        <f t="shared" si="5"/>
        <v>0</v>
      </c>
      <c r="F56" s="18">
        <v>19400</v>
      </c>
      <c r="G56" s="19">
        <v>50</v>
      </c>
      <c r="H56" s="19" t="s">
        <v>10</v>
      </c>
      <c r="I56" s="19" t="s">
        <v>81</v>
      </c>
      <c r="J56" s="19" t="s">
        <v>82</v>
      </c>
      <c r="K56" s="19" t="s">
        <v>83</v>
      </c>
      <c r="M56" s="19" t="s">
        <v>87</v>
      </c>
      <c r="N56" s="19" t="s">
        <v>84</v>
      </c>
      <c r="O56" s="19">
        <v>50</v>
      </c>
      <c r="P56" s="19">
        <v>150</v>
      </c>
      <c r="Q56" s="19">
        <v>100</v>
      </c>
      <c r="R56" s="20" t="s">
        <v>104</v>
      </c>
      <c r="S56" s="21" t="s">
        <v>78</v>
      </c>
      <c r="T56" s="21" t="s">
        <v>77</v>
      </c>
    </row>
    <row r="57" spans="3:20" s="19" customFormat="1" x14ac:dyDescent="0.3">
      <c r="C57" s="40"/>
      <c r="D57" s="43"/>
      <c r="E57" s="18">
        <f t="shared" si="5"/>
        <v>600</v>
      </c>
      <c r="F57" s="18">
        <v>20000</v>
      </c>
      <c r="G57" s="19">
        <v>50</v>
      </c>
      <c r="H57" s="19" t="s">
        <v>10</v>
      </c>
      <c r="I57" s="19" t="s">
        <v>81</v>
      </c>
      <c r="J57" s="19" t="s">
        <v>82</v>
      </c>
      <c r="K57" s="19" t="s">
        <v>83</v>
      </c>
      <c r="M57" s="19" t="s">
        <v>87</v>
      </c>
      <c r="N57" s="19" t="s">
        <v>84</v>
      </c>
      <c r="O57" s="19">
        <v>50</v>
      </c>
      <c r="P57" s="19">
        <v>150</v>
      </c>
      <c r="Q57" s="19">
        <v>100</v>
      </c>
      <c r="R57" s="20" t="s">
        <v>104</v>
      </c>
      <c r="S57" s="21" t="s">
        <v>78</v>
      </c>
      <c r="T57" s="21" t="s">
        <v>77</v>
      </c>
    </row>
    <row r="58" spans="3:20" s="19" customFormat="1" x14ac:dyDescent="0.3">
      <c r="C58" s="40"/>
      <c r="D58" s="43"/>
      <c r="E58" s="18">
        <f>F58-$D$53</f>
        <v>7800</v>
      </c>
      <c r="F58" s="18">
        <v>27200</v>
      </c>
      <c r="G58" s="19">
        <v>50</v>
      </c>
      <c r="H58" s="19" t="s">
        <v>10</v>
      </c>
      <c r="I58" s="19" t="s">
        <v>81</v>
      </c>
      <c r="J58" s="19" t="s">
        <v>82</v>
      </c>
      <c r="K58" s="19" t="s">
        <v>83</v>
      </c>
      <c r="M58" s="19" t="s">
        <v>87</v>
      </c>
      <c r="N58" s="19" t="s">
        <v>84</v>
      </c>
      <c r="O58" s="19">
        <v>50</v>
      </c>
      <c r="P58" s="19">
        <v>150</v>
      </c>
      <c r="Q58" s="19">
        <v>100</v>
      </c>
      <c r="R58" s="20" t="s">
        <v>104</v>
      </c>
      <c r="S58" s="21" t="s">
        <v>78</v>
      </c>
      <c r="T58" s="21" t="s">
        <v>77</v>
      </c>
    </row>
    <row r="59" spans="3:20" s="19" customFormat="1" x14ac:dyDescent="0.3">
      <c r="C59" s="40"/>
      <c r="D59" s="43"/>
      <c r="E59" s="18">
        <f>F59-$D$53</f>
        <v>1400</v>
      </c>
      <c r="F59" s="18">
        <v>20800</v>
      </c>
      <c r="G59" s="19">
        <v>50</v>
      </c>
      <c r="H59" s="19" t="s">
        <v>10</v>
      </c>
      <c r="I59" s="19" t="s">
        <v>81</v>
      </c>
      <c r="J59" s="19" t="s">
        <v>82</v>
      </c>
      <c r="K59" s="19" t="s">
        <v>83</v>
      </c>
      <c r="M59" s="19" t="s">
        <v>87</v>
      </c>
      <c r="N59" s="19" t="s">
        <v>84</v>
      </c>
      <c r="O59" s="19">
        <v>50</v>
      </c>
      <c r="P59" s="19">
        <v>150</v>
      </c>
      <c r="Q59" s="19">
        <v>100</v>
      </c>
      <c r="R59" s="20" t="s">
        <v>104</v>
      </c>
      <c r="S59" s="21" t="s">
        <v>78</v>
      </c>
      <c r="T59" s="21" t="s">
        <v>77</v>
      </c>
    </row>
    <row r="60" spans="3:20" s="19" customFormat="1" x14ac:dyDescent="0.3">
      <c r="C60" s="40"/>
      <c r="D60" s="43"/>
      <c r="E60" s="18">
        <f>F60-$D$53</f>
        <v>1100</v>
      </c>
      <c r="F60" s="18">
        <v>20500</v>
      </c>
      <c r="G60" s="19">
        <v>50</v>
      </c>
      <c r="H60" s="19" t="s">
        <v>10</v>
      </c>
      <c r="I60" s="19" t="s">
        <v>81</v>
      </c>
      <c r="J60" s="19" t="s">
        <v>82</v>
      </c>
      <c r="K60" s="19" t="s">
        <v>83</v>
      </c>
      <c r="M60" s="19" t="s">
        <v>87</v>
      </c>
      <c r="N60" s="19" t="s">
        <v>84</v>
      </c>
      <c r="O60" s="19">
        <v>50</v>
      </c>
      <c r="P60" s="19">
        <v>150</v>
      </c>
      <c r="Q60" s="19">
        <v>100</v>
      </c>
      <c r="R60" s="20" t="s">
        <v>104</v>
      </c>
      <c r="S60" s="21" t="s">
        <v>78</v>
      </c>
      <c r="T60" s="21" t="s">
        <v>77</v>
      </c>
    </row>
    <row r="61" spans="3:20" s="19" customFormat="1" x14ac:dyDescent="0.3">
      <c r="C61" s="40"/>
      <c r="D61" s="43"/>
      <c r="E61" s="18">
        <f>F61-$D$53</f>
        <v>2100</v>
      </c>
      <c r="F61" s="18">
        <v>21500</v>
      </c>
      <c r="G61" s="19">
        <v>50</v>
      </c>
      <c r="H61" s="19" t="s">
        <v>10</v>
      </c>
      <c r="I61" s="19" t="s">
        <v>81</v>
      </c>
      <c r="J61" s="19" t="s">
        <v>82</v>
      </c>
      <c r="K61" s="19" t="s">
        <v>83</v>
      </c>
      <c r="M61" s="19" t="s">
        <v>87</v>
      </c>
      <c r="N61" s="19" t="s">
        <v>84</v>
      </c>
      <c r="O61" s="19">
        <v>50</v>
      </c>
      <c r="P61" s="19">
        <v>150</v>
      </c>
      <c r="Q61" s="19">
        <v>100</v>
      </c>
      <c r="R61" s="20" t="s">
        <v>104</v>
      </c>
      <c r="S61" s="21" t="s">
        <v>78</v>
      </c>
      <c r="T61" s="21" t="s">
        <v>77</v>
      </c>
    </row>
    <row r="62" spans="3:20" x14ac:dyDescent="0.3">
      <c r="C62" s="10"/>
    </row>
  </sheetData>
  <mergeCells count="34">
    <mergeCell ref="C42:C51"/>
    <mergeCell ref="D42:D51"/>
    <mergeCell ref="C53:C61"/>
    <mergeCell ref="D53:D61"/>
    <mergeCell ref="C36:C37"/>
    <mergeCell ref="C39:C40"/>
    <mergeCell ref="C21:C22"/>
    <mergeCell ref="C24:C25"/>
    <mergeCell ref="C27:C28"/>
    <mergeCell ref="C30:C31"/>
    <mergeCell ref="C33:C34"/>
    <mergeCell ref="T2:T7"/>
    <mergeCell ref="C14:C16"/>
    <mergeCell ref="D14:D16"/>
    <mergeCell ref="B18:B19"/>
    <mergeCell ref="C18:C19"/>
    <mergeCell ref="O2:O7"/>
    <mergeCell ref="P2:P7"/>
    <mergeCell ref="Q2:Q7"/>
    <mergeCell ref="R2:R7"/>
    <mergeCell ref="S2:S7"/>
    <mergeCell ref="M2:M7"/>
    <mergeCell ref="N2:N7"/>
    <mergeCell ref="C2:C7"/>
    <mergeCell ref="I2:I7"/>
    <mergeCell ref="J2:J7"/>
    <mergeCell ref="K2:K7"/>
    <mergeCell ref="L2:L7"/>
    <mergeCell ref="C9:C12"/>
    <mergeCell ref="B9:B12"/>
    <mergeCell ref="B2:B7"/>
    <mergeCell ref="D2:D7"/>
    <mergeCell ref="H2:H7"/>
    <mergeCell ref="D9:D12"/>
  </mergeCells>
  <phoneticPr fontId="1" type="noConversion"/>
  <pageMargins left="0.7" right="0.7" top="0.75" bottom="0.75" header="0.3" footer="0.3"/>
  <pageSetup paperSize="256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ABCD4-143C-4184-8C3B-C4C5C57BE502}">
  <dimension ref="B2:H10"/>
  <sheetViews>
    <sheetView workbookViewId="0">
      <selection activeCell="D7" sqref="D7"/>
    </sheetView>
  </sheetViews>
  <sheetFormatPr defaultRowHeight="12" x14ac:dyDescent="0.3"/>
  <cols>
    <col min="1" max="1" width="9" style="1"/>
    <col min="2" max="2" width="4.5" style="1" bestFit="1" customWidth="1"/>
    <col min="3" max="3" width="50.125" style="1" bestFit="1" customWidth="1"/>
    <col min="4" max="4" width="47" style="1" bestFit="1" customWidth="1"/>
    <col min="5" max="6" width="9" style="1"/>
    <col min="7" max="7" width="8.125" style="1" bestFit="1" customWidth="1"/>
    <col min="8" max="16384" width="9" style="1"/>
  </cols>
  <sheetData>
    <row r="2" spans="2:8" x14ac:dyDescent="0.3">
      <c r="B2" s="1" t="s">
        <v>20</v>
      </c>
      <c r="C2" s="1" t="s">
        <v>21</v>
      </c>
      <c r="D2" s="1" t="s">
        <v>23</v>
      </c>
      <c r="E2" s="1" t="s">
        <v>25</v>
      </c>
      <c r="F2" s="1" t="s">
        <v>26</v>
      </c>
      <c r="G2" s="1" t="s">
        <v>27</v>
      </c>
      <c r="H2" s="1" t="s">
        <v>34</v>
      </c>
    </row>
    <row r="3" spans="2:8" x14ac:dyDescent="0.3">
      <c r="B3" s="1" t="s">
        <v>19</v>
      </c>
      <c r="C3" s="1" t="s">
        <v>22</v>
      </c>
      <c r="D3" s="1" t="s">
        <v>24</v>
      </c>
      <c r="E3" s="1">
        <v>0</v>
      </c>
      <c r="F3" s="1">
        <v>250</v>
      </c>
      <c r="G3" s="1">
        <v>650</v>
      </c>
      <c r="H3" s="1">
        <v>0</v>
      </c>
    </row>
    <row r="4" spans="2:8" x14ac:dyDescent="0.3">
      <c r="B4" s="1" t="s">
        <v>19</v>
      </c>
      <c r="C4" s="1" t="s">
        <v>28</v>
      </c>
      <c r="D4" s="1" t="s">
        <v>29</v>
      </c>
      <c r="E4" s="1">
        <v>0</v>
      </c>
      <c r="F4" s="1">
        <v>50</v>
      </c>
      <c r="G4" s="1">
        <v>150</v>
      </c>
      <c r="H4" s="1">
        <v>0</v>
      </c>
    </row>
    <row r="5" spans="2:8" x14ac:dyDescent="0.3">
      <c r="B5" s="1" t="s">
        <v>19</v>
      </c>
      <c r="C5" s="1" t="s">
        <v>30</v>
      </c>
      <c r="D5" s="1" t="s">
        <v>31</v>
      </c>
      <c r="E5" s="1">
        <v>0</v>
      </c>
      <c r="F5" s="1">
        <v>50</v>
      </c>
      <c r="G5" s="1">
        <v>150</v>
      </c>
      <c r="H5" s="1">
        <v>0</v>
      </c>
    </row>
    <row r="6" spans="2:8" x14ac:dyDescent="0.3">
      <c r="B6" s="1" t="s">
        <v>19</v>
      </c>
      <c r="C6" s="1" t="s">
        <v>32</v>
      </c>
      <c r="D6" s="1" t="s">
        <v>33</v>
      </c>
      <c r="E6" s="1">
        <v>0</v>
      </c>
      <c r="F6" s="1">
        <v>130</v>
      </c>
      <c r="G6" s="1">
        <v>250</v>
      </c>
      <c r="H6" s="1">
        <v>50</v>
      </c>
    </row>
    <row r="7" spans="2:8" x14ac:dyDescent="0.3">
      <c r="B7" s="1" t="s">
        <v>35</v>
      </c>
      <c r="C7" s="1" t="s">
        <v>36</v>
      </c>
      <c r="D7" s="1" t="s">
        <v>37</v>
      </c>
      <c r="E7" s="1">
        <v>0</v>
      </c>
      <c r="F7" s="1">
        <v>50</v>
      </c>
      <c r="G7" s="1">
        <v>150</v>
      </c>
      <c r="H7" s="1">
        <v>0</v>
      </c>
    </row>
    <row r="8" spans="2:8" x14ac:dyDescent="0.3">
      <c r="B8" s="1" t="s">
        <v>38</v>
      </c>
      <c r="C8" s="1" t="s">
        <v>39</v>
      </c>
      <c r="D8" s="1" t="s">
        <v>40</v>
      </c>
      <c r="E8" s="1">
        <v>0</v>
      </c>
      <c r="F8" s="1">
        <v>50</v>
      </c>
      <c r="G8" s="1">
        <v>150</v>
      </c>
      <c r="H8" s="1">
        <v>0</v>
      </c>
    </row>
    <row r="9" spans="2:8" x14ac:dyDescent="0.3">
      <c r="B9" s="1" t="s">
        <v>41</v>
      </c>
      <c r="C9" s="1" t="s">
        <v>42</v>
      </c>
      <c r="D9" s="1" t="s">
        <v>43</v>
      </c>
      <c r="E9" s="1">
        <v>0</v>
      </c>
      <c r="F9" s="1">
        <v>100</v>
      </c>
      <c r="G9" s="1">
        <v>250</v>
      </c>
      <c r="H9" s="1">
        <v>0</v>
      </c>
    </row>
    <row r="10" spans="2:8" x14ac:dyDescent="0.3">
      <c r="B10" s="1" t="s">
        <v>44</v>
      </c>
      <c r="C10" s="1" t="s">
        <v>45</v>
      </c>
      <c r="D10" s="1" t="s">
        <v>46</v>
      </c>
      <c r="E10" s="1">
        <v>0</v>
      </c>
      <c r="F10" s="1">
        <v>50</v>
      </c>
      <c r="G10" s="1">
        <v>150</v>
      </c>
      <c r="H10" s="1">
        <v>0</v>
      </c>
    </row>
  </sheetData>
  <phoneticPr fontId="1" type="noConversion"/>
  <pageMargins left="0.7" right="0.7" top="0.75" bottom="0.75" header="0.3" footer="0.3"/>
  <pageSetup paperSize="256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586B-893B-4307-8B95-B95827283779}">
  <dimension ref="C3:AC17"/>
  <sheetViews>
    <sheetView workbookViewId="0">
      <selection activeCell="F14" sqref="F14"/>
    </sheetView>
  </sheetViews>
  <sheetFormatPr defaultColWidth="8.75" defaultRowHeight="16.5" x14ac:dyDescent="0.3"/>
  <cols>
    <col min="3" max="3" width="5.25" bestFit="1" customWidth="1"/>
    <col min="4" max="4" width="2.5" bestFit="1" customWidth="1"/>
    <col min="5" max="5" width="5.5" bestFit="1" customWidth="1"/>
    <col min="6" max="8" width="6.5" bestFit="1" customWidth="1"/>
    <col min="9" max="9" width="5.5" bestFit="1" customWidth="1"/>
    <col min="10" max="10" width="9.75" bestFit="1" customWidth="1"/>
    <col min="11" max="11" width="2.5" bestFit="1" customWidth="1"/>
    <col min="12" max="12" width="6.125" customWidth="1"/>
    <col min="13" max="14" width="6.5" bestFit="1" customWidth="1"/>
    <col min="15" max="15" width="5.5" bestFit="1" customWidth="1"/>
    <col min="16" max="16" width="8.875" bestFit="1" customWidth="1"/>
    <col min="17" max="17" width="5.25" bestFit="1" customWidth="1"/>
    <col min="18" max="18" width="2.5" bestFit="1" customWidth="1"/>
    <col min="19" max="19" width="5.5" bestFit="1" customWidth="1"/>
    <col min="20" max="21" width="6.5" bestFit="1" customWidth="1"/>
    <col min="22" max="22" width="5.5" bestFit="1" customWidth="1"/>
    <col min="24" max="24" width="9" bestFit="1" customWidth="1"/>
    <col min="25" max="25" width="2.5" bestFit="1" customWidth="1"/>
    <col min="26" max="26" width="5.5" bestFit="1" customWidth="1"/>
    <col min="27" max="28" width="6.5" bestFit="1" customWidth="1"/>
    <col min="29" max="30" width="5.5" bestFit="1" customWidth="1"/>
  </cols>
  <sheetData>
    <row r="3" spans="3:29" x14ac:dyDescent="0.3">
      <c r="C3" t="s">
        <v>94</v>
      </c>
      <c r="D3">
        <v>1</v>
      </c>
      <c r="E3">
        <v>3.74</v>
      </c>
      <c r="F3">
        <v>8800</v>
      </c>
      <c r="J3" t="s">
        <v>95</v>
      </c>
      <c r="K3">
        <v>1</v>
      </c>
      <c r="L3">
        <v>3.74</v>
      </c>
      <c r="M3">
        <v>9990</v>
      </c>
      <c r="Q3" t="s">
        <v>96</v>
      </c>
      <c r="R3">
        <v>1</v>
      </c>
      <c r="S3">
        <v>3.34</v>
      </c>
      <c r="T3">
        <v>11000</v>
      </c>
      <c r="X3" t="s">
        <v>97</v>
      </c>
      <c r="Y3">
        <v>1</v>
      </c>
      <c r="Z3">
        <v>3.63</v>
      </c>
      <c r="AA3">
        <v>11400</v>
      </c>
    </row>
    <row r="4" spans="3:29" x14ac:dyDescent="0.3">
      <c r="D4">
        <v>2</v>
      </c>
      <c r="E4">
        <v>4.2</v>
      </c>
      <c r="F4">
        <v>14500</v>
      </c>
      <c r="G4">
        <f>F3*2</f>
        <v>17600</v>
      </c>
      <c r="H4">
        <f>G4-F4</f>
        <v>3100</v>
      </c>
      <c r="K4">
        <v>2</v>
      </c>
      <c r="L4">
        <v>3.81</v>
      </c>
      <c r="M4">
        <v>17500</v>
      </c>
      <c r="N4">
        <f>M3*2</f>
        <v>19980</v>
      </c>
      <c r="O4">
        <f>N4-M4</f>
        <v>2480</v>
      </c>
      <c r="R4">
        <v>2</v>
      </c>
      <c r="S4">
        <v>3.35</v>
      </c>
      <c r="T4">
        <v>19400</v>
      </c>
      <c r="U4">
        <f>T3*2</f>
        <v>22000</v>
      </c>
      <c r="V4">
        <f>U4-T4</f>
        <v>2600</v>
      </c>
      <c r="Y4">
        <v>2</v>
      </c>
      <c r="Z4">
        <v>2.94</v>
      </c>
      <c r="AA4">
        <v>20000</v>
      </c>
      <c r="AB4">
        <f>AA3*2</f>
        <v>22800</v>
      </c>
      <c r="AC4">
        <f>AB4-AA4</f>
        <v>2800</v>
      </c>
    </row>
    <row r="5" spans="3:29" x14ac:dyDescent="0.3">
      <c r="D5">
        <v>4</v>
      </c>
      <c r="E5">
        <v>2.93</v>
      </c>
      <c r="F5">
        <v>28700</v>
      </c>
      <c r="G5">
        <f>$F$4*2</f>
        <v>29000</v>
      </c>
      <c r="H5">
        <f>G5-F5</f>
        <v>300</v>
      </c>
      <c r="K5">
        <v>4</v>
      </c>
      <c r="L5">
        <v>2.97</v>
      </c>
      <c r="M5">
        <v>34600</v>
      </c>
      <c r="N5">
        <f>$M$4*2</f>
        <v>35000</v>
      </c>
      <c r="O5">
        <f>N5-M5</f>
        <v>400</v>
      </c>
      <c r="R5">
        <v>4</v>
      </c>
      <c r="S5">
        <v>2.17</v>
      </c>
      <c r="T5">
        <v>38300</v>
      </c>
      <c r="U5">
        <f>$T$4*2</f>
        <v>38800</v>
      </c>
      <c r="V5">
        <f t="shared" ref="V5:V6" si="0">U5-T5</f>
        <v>500</v>
      </c>
      <c r="Y5">
        <v>4</v>
      </c>
      <c r="Z5">
        <v>2.23</v>
      </c>
      <c r="AA5">
        <v>39500</v>
      </c>
      <c r="AB5">
        <f>$AA$4*2</f>
        <v>40000</v>
      </c>
      <c r="AC5">
        <f t="shared" ref="AC5:AC6" si="1">AB5-AA5</f>
        <v>500</v>
      </c>
    </row>
    <row r="6" spans="3:29" x14ac:dyDescent="0.3">
      <c r="D6">
        <v>6</v>
      </c>
      <c r="E6">
        <v>3.78</v>
      </c>
      <c r="F6">
        <v>42600</v>
      </c>
      <c r="G6">
        <f>$F$4*3</f>
        <v>43500</v>
      </c>
      <c r="H6">
        <f>G6-F6</f>
        <v>900</v>
      </c>
      <c r="K6">
        <v>6</v>
      </c>
      <c r="L6">
        <v>3.97</v>
      </c>
      <c r="M6">
        <v>51300</v>
      </c>
      <c r="N6">
        <f>$M$4*3</f>
        <v>52500</v>
      </c>
      <c r="O6">
        <f>N6-M6</f>
        <v>1200</v>
      </c>
      <c r="R6">
        <v>6</v>
      </c>
      <c r="S6">
        <v>3.09</v>
      </c>
      <c r="T6">
        <v>56700</v>
      </c>
      <c r="U6">
        <f>$T$4*3</f>
        <v>58200</v>
      </c>
      <c r="V6">
        <f t="shared" si="0"/>
        <v>1500</v>
      </c>
      <c r="Y6">
        <v>6</v>
      </c>
      <c r="Z6">
        <v>3</v>
      </c>
      <c r="AA6">
        <v>58400</v>
      </c>
      <c r="AB6">
        <f>$AA$4*3</f>
        <v>60000</v>
      </c>
      <c r="AC6">
        <f t="shared" si="1"/>
        <v>1600</v>
      </c>
    </row>
    <row r="9" spans="3:29" x14ac:dyDescent="0.3">
      <c r="G9">
        <f>F10-2300</f>
        <v>6400</v>
      </c>
    </row>
    <row r="10" spans="3:29" x14ac:dyDescent="0.3">
      <c r="C10" t="s">
        <v>98</v>
      </c>
      <c r="D10">
        <v>1</v>
      </c>
      <c r="F10">
        <v>8700</v>
      </c>
    </row>
    <row r="11" spans="3:29" x14ac:dyDescent="0.3">
      <c r="D11">
        <v>2</v>
      </c>
      <c r="F11">
        <v>14500</v>
      </c>
      <c r="G11">
        <f>F10*2</f>
        <v>17400</v>
      </c>
      <c r="H11">
        <f>G11-F11</f>
        <v>2900</v>
      </c>
    </row>
    <row r="12" spans="3:29" x14ac:dyDescent="0.3">
      <c r="D12">
        <v>3</v>
      </c>
      <c r="F12">
        <v>20800</v>
      </c>
      <c r="G12">
        <f>G9*3+2700</f>
        <v>21900</v>
      </c>
      <c r="H12">
        <f>G12-F12</f>
        <v>1100</v>
      </c>
    </row>
    <row r="13" spans="3:29" x14ac:dyDescent="0.3">
      <c r="D13">
        <v>6</v>
      </c>
      <c r="F13">
        <v>40800</v>
      </c>
      <c r="G13">
        <f>F12*2</f>
        <v>41600</v>
      </c>
      <c r="H13">
        <f>G13-F13</f>
        <v>800</v>
      </c>
    </row>
    <row r="14" spans="3:29" x14ac:dyDescent="0.3">
      <c r="P14" s="16"/>
      <c r="Q14" s="16"/>
      <c r="R14" s="16"/>
      <c r="S14" s="16"/>
      <c r="T14" s="16"/>
    </row>
    <row r="15" spans="3:29" x14ac:dyDescent="0.3">
      <c r="P15" s="16"/>
      <c r="Q15" s="16"/>
      <c r="R15" s="16"/>
      <c r="S15" s="16"/>
      <c r="T15" s="16"/>
    </row>
    <row r="16" spans="3:29" x14ac:dyDescent="0.3">
      <c r="P16" s="16"/>
      <c r="Q16" s="16"/>
      <c r="R16" s="16"/>
      <c r="S16" s="16"/>
      <c r="T16" s="16"/>
    </row>
    <row r="17" spans="16:20" x14ac:dyDescent="0.3">
      <c r="P17" s="16"/>
      <c r="Q17" s="16"/>
      <c r="R17" s="16"/>
      <c r="S17" s="16"/>
      <c r="T17" s="1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112A5-6D9F-4BED-BD70-AB8FE479839F}">
  <dimension ref="B2:C25"/>
  <sheetViews>
    <sheetView workbookViewId="0">
      <selection activeCell="B12" sqref="B12"/>
    </sheetView>
  </sheetViews>
  <sheetFormatPr defaultRowHeight="16.5" x14ac:dyDescent="0.3"/>
  <sheetData>
    <row r="2" spans="2:3" x14ac:dyDescent="0.3">
      <c r="B2" s="23">
        <v>3150</v>
      </c>
      <c r="C2">
        <f t="shared" ref="C2:C25" si="0">B2*0.03</f>
        <v>94.5</v>
      </c>
    </row>
    <row r="3" spans="2:3" x14ac:dyDescent="0.3">
      <c r="B3" s="18">
        <v>8700</v>
      </c>
      <c r="C3">
        <f t="shared" si="0"/>
        <v>261</v>
      </c>
    </row>
    <row r="4" spans="2:3" x14ac:dyDescent="0.3">
      <c r="B4" s="18">
        <v>8800</v>
      </c>
      <c r="C4">
        <f t="shared" si="0"/>
        <v>264</v>
      </c>
    </row>
    <row r="5" spans="2:3" x14ac:dyDescent="0.3">
      <c r="B5" s="18">
        <v>9990</v>
      </c>
      <c r="C5">
        <f t="shared" si="0"/>
        <v>299.7</v>
      </c>
    </row>
    <row r="6" spans="2:3" x14ac:dyDescent="0.3">
      <c r="B6" s="23">
        <v>11000</v>
      </c>
      <c r="C6">
        <f t="shared" si="0"/>
        <v>330</v>
      </c>
    </row>
    <row r="7" spans="2:3" x14ac:dyDescent="0.3">
      <c r="B7" s="23">
        <v>11400</v>
      </c>
      <c r="C7">
        <f t="shared" si="0"/>
        <v>342</v>
      </c>
    </row>
    <row r="8" spans="2:3" x14ac:dyDescent="0.3">
      <c r="B8" s="18">
        <v>14500</v>
      </c>
      <c r="C8">
        <f t="shared" si="0"/>
        <v>435</v>
      </c>
    </row>
    <row r="9" spans="2:3" x14ac:dyDescent="0.3">
      <c r="B9" s="18">
        <v>17500</v>
      </c>
      <c r="C9">
        <f t="shared" si="0"/>
        <v>525</v>
      </c>
    </row>
    <row r="10" spans="2:3" x14ac:dyDescent="0.3">
      <c r="B10" s="23">
        <v>19400</v>
      </c>
      <c r="C10">
        <f t="shared" si="0"/>
        <v>582</v>
      </c>
    </row>
    <row r="11" spans="2:3" x14ac:dyDescent="0.3">
      <c r="B11" s="18">
        <v>19980</v>
      </c>
      <c r="C11">
        <f t="shared" si="0"/>
        <v>599.4</v>
      </c>
    </row>
    <row r="12" spans="2:3" x14ac:dyDescent="0.3">
      <c r="B12" s="36">
        <v>20000</v>
      </c>
      <c r="C12" s="37">
        <f t="shared" si="0"/>
        <v>600</v>
      </c>
    </row>
    <row r="13" spans="2:3" x14ac:dyDescent="0.3">
      <c r="B13" s="36">
        <v>20500</v>
      </c>
      <c r="C13" s="37">
        <f t="shared" si="0"/>
        <v>615</v>
      </c>
    </row>
    <row r="14" spans="2:3" x14ac:dyDescent="0.3">
      <c r="B14" s="38">
        <v>20800</v>
      </c>
      <c r="C14" s="37">
        <f t="shared" si="0"/>
        <v>624</v>
      </c>
    </row>
    <row r="15" spans="2:3" x14ac:dyDescent="0.3">
      <c r="B15" s="36">
        <v>21500</v>
      </c>
      <c r="C15" s="37">
        <f t="shared" si="0"/>
        <v>645</v>
      </c>
    </row>
    <row r="16" spans="2:3" x14ac:dyDescent="0.3">
      <c r="B16" s="36">
        <v>23000</v>
      </c>
      <c r="C16" s="37">
        <f t="shared" si="0"/>
        <v>690</v>
      </c>
    </row>
    <row r="17" spans="2:3" x14ac:dyDescent="0.3">
      <c r="B17" s="36">
        <v>24000</v>
      </c>
      <c r="C17" s="37">
        <f t="shared" si="0"/>
        <v>720</v>
      </c>
    </row>
    <row r="18" spans="2:3" x14ac:dyDescent="0.3">
      <c r="B18" s="38">
        <v>24500</v>
      </c>
      <c r="C18" s="37">
        <f t="shared" si="0"/>
        <v>735</v>
      </c>
    </row>
    <row r="19" spans="2:3" x14ac:dyDescent="0.3">
      <c r="B19" s="36">
        <v>25500</v>
      </c>
      <c r="C19" s="37">
        <f t="shared" si="0"/>
        <v>765</v>
      </c>
    </row>
    <row r="20" spans="2:3" x14ac:dyDescent="0.3">
      <c r="B20" s="36">
        <v>26500</v>
      </c>
      <c r="C20" s="37">
        <f t="shared" si="0"/>
        <v>795</v>
      </c>
    </row>
    <row r="21" spans="2:3" x14ac:dyDescent="0.3">
      <c r="B21" s="38">
        <v>27200</v>
      </c>
      <c r="C21" s="37">
        <f t="shared" si="0"/>
        <v>816</v>
      </c>
    </row>
    <row r="22" spans="2:3" x14ac:dyDescent="0.3">
      <c r="B22" s="38">
        <v>29900</v>
      </c>
      <c r="C22" s="37">
        <f t="shared" si="0"/>
        <v>897</v>
      </c>
    </row>
    <row r="23" spans="2:3" x14ac:dyDescent="0.3">
      <c r="B23" s="36">
        <v>32600</v>
      </c>
      <c r="C23" s="37">
        <f t="shared" si="0"/>
        <v>978</v>
      </c>
    </row>
    <row r="24" spans="2:3" x14ac:dyDescent="0.3">
      <c r="B24" s="36">
        <v>34500</v>
      </c>
      <c r="C24" s="37">
        <f t="shared" si="0"/>
        <v>1035</v>
      </c>
    </row>
    <row r="25" spans="2:3" x14ac:dyDescent="0.3">
      <c r="B25" s="36">
        <v>35500</v>
      </c>
      <c r="C25" s="37">
        <f t="shared" si="0"/>
        <v>1065</v>
      </c>
    </row>
  </sheetData>
  <sortState xmlns:xlrd2="http://schemas.microsoft.com/office/spreadsheetml/2017/richdata2" ref="B2:C25">
    <sortCondition ref="B2:B25"/>
  </sortState>
  <phoneticPr fontId="1" type="noConversion"/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단품</vt:lpstr>
      <vt:lpstr>모음</vt:lpstr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aodrl</dc:creator>
  <cp:lastModifiedBy>aodrl</cp:lastModifiedBy>
  <dcterms:created xsi:type="dcterms:W3CDTF">2021-02-22T02:52:58Z</dcterms:created>
  <dcterms:modified xsi:type="dcterms:W3CDTF">2021-03-10T06:05:55Z</dcterms:modified>
</cp:coreProperties>
</file>