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74c2804a36e15a44/Documents/UofO Data Analytics Boot Camp-The-Machine/Week 01/Day-02/12-Stu_ProductPivot/Unsolved/"/>
    </mc:Choice>
  </mc:AlternateContent>
  <xr:revisionPtr revIDLastSave="66" documentId="13_ncr:1_{934CF4B2-5EA3-E64F-919E-3022F9CF9920}" xr6:coauthVersionLast="47" xr6:coauthVersionMax="47" xr10:uidLastSave="{A9548560-1067-4DB7-A52B-10CF53B30A66}"/>
  <bookViews>
    <workbookView xWindow="-28920" yWindow="-120" windowWidth="29040" windowHeight="15720" activeTab="2" xr2:uid="{00000000-000D-0000-FFFF-FFFF00000000}"/>
  </bookViews>
  <sheets>
    <sheet name="Product List" sheetId="1" r:id="rId1"/>
    <sheet name="=XLOOKUP(" sheetId="2" r:id="rId2"/>
    <sheet name="SalesPivot" sheetId="3" r:id="rId3"/>
  </sheets>
  <definedNames>
    <definedName name="Slicer_Order_Number">#N/A</definedName>
    <definedName name="Slicer_Product_Name">#N/A</definedName>
  </definedNames>
  <calcPr calcId="191029" concurrentCalc="0"/>
  <pivotCaches>
    <pivotCache cacheId="1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E2" i="2"/>
  <c r="F2" i="2"/>
  <c r="G2" i="2"/>
  <c r="E3" i="2"/>
  <c r="F3" i="2"/>
  <c r="G3" i="2"/>
  <c r="E4" i="2"/>
  <c r="F4" i="2"/>
  <c r="G4" i="2"/>
  <c r="E5" i="2"/>
  <c r="F5" i="2"/>
  <c r="G5" i="2"/>
  <c r="E6" i="2"/>
  <c r="F6" i="2"/>
  <c r="G6" i="2"/>
  <c r="E7" i="2"/>
  <c r="F7" i="2"/>
  <c r="G7" i="2"/>
  <c r="E8" i="2"/>
  <c r="F8" i="2"/>
  <c r="G8" i="2"/>
  <c r="E9" i="2"/>
  <c r="F9" i="2"/>
  <c r="G9" i="2"/>
  <c r="E10" i="2"/>
  <c r="F10" i="2"/>
  <c r="G10" i="2"/>
  <c r="E11" i="2"/>
  <c r="F11" i="2"/>
  <c r="G11" i="2"/>
  <c r="E12" i="2"/>
  <c r="F12" i="2"/>
  <c r="G12" i="2"/>
  <c r="E13" i="2"/>
  <c r="F13" i="2"/>
  <c r="G13" i="2"/>
  <c r="E14" i="2"/>
  <c r="F14" i="2"/>
  <c r="G14" i="2"/>
  <c r="E15" i="2"/>
  <c r="F15" i="2"/>
  <c r="G15" i="2"/>
  <c r="E16" i="2"/>
  <c r="F16" i="2"/>
  <c r="G16" i="2"/>
  <c r="E17" i="2"/>
  <c r="F17" i="2"/>
  <c r="G17" i="2"/>
  <c r="E18" i="2"/>
  <c r="F18" i="2"/>
  <c r="G18" i="2"/>
  <c r="E19" i="2"/>
  <c r="F19" i="2"/>
  <c r="G19" i="2"/>
  <c r="E20" i="2"/>
  <c r="F20" i="2"/>
  <c r="G20" i="2"/>
  <c r="E21" i="2"/>
  <c r="F21" i="2"/>
  <c r="G21" i="2"/>
  <c r="E22" i="2"/>
  <c r="F22" i="2"/>
  <c r="G22" i="2"/>
  <c r="E23" i="2"/>
  <c r="F23" i="2"/>
  <c r="G23" i="2"/>
  <c r="E24" i="2"/>
  <c r="F24" i="2"/>
  <c r="G24" i="2"/>
  <c r="E25" i="2"/>
  <c r="F25" i="2"/>
  <c r="G25" i="2"/>
  <c r="E26" i="2"/>
  <c r="F26" i="2"/>
  <c r="G26" i="2"/>
  <c r="E27" i="2"/>
  <c r="F27" i="2"/>
  <c r="G27" i="2"/>
  <c r="E28" i="2"/>
  <c r="F28" i="2"/>
  <c r="G28" i="2"/>
  <c r="E29" i="2"/>
  <c r="F29" i="2"/>
  <c r="G29" i="2"/>
  <c r="A13" i="1"/>
  <c r="A14" i="1"/>
  <c r="A15" i="1"/>
  <c r="A16" i="1"/>
  <c r="A17" i="1"/>
  <c r="A18" i="1"/>
  <c r="A4" i="1"/>
  <c r="A5" i="1"/>
  <c r="A6" i="1"/>
  <c r="A7" i="1"/>
  <c r="A8" i="1"/>
  <c r="A9" i="1"/>
  <c r="A10" i="1"/>
  <c r="A11" i="1"/>
  <c r="A3" i="1"/>
</calcChain>
</file>

<file path=xl/sharedStrings.xml><?xml version="1.0" encoding="utf-8"?>
<sst xmlns="http://schemas.openxmlformats.org/spreadsheetml/2006/main" count="66" uniqueCount="36">
  <si>
    <t>ID</t>
  </si>
  <si>
    <t>Price Per Unit</t>
  </si>
  <si>
    <t>Product Name</t>
  </si>
  <si>
    <t>Priority</t>
  </si>
  <si>
    <t>Price</t>
  </si>
  <si>
    <t>Low</t>
  </si>
  <si>
    <t>Medium</t>
  </si>
  <si>
    <t>High</t>
  </si>
  <si>
    <t>VIP</t>
  </si>
  <si>
    <t>Order Number</t>
  </si>
  <si>
    <t>Product ID</t>
  </si>
  <si>
    <t>Shipping Priority</t>
  </si>
  <si>
    <t>Shipping Price</t>
  </si>
  <si>
    <t>V-neck shirt</t>
  </si>
  <si>
    <t>T-shirt</t>
  </si>
  <si>
    <t>Sweatshirt</t>
  </si>
  <si>
    <t>Hoodie</t>
  </si>
  <si>
    <t>Coffee Mug</t>
  </si>
  <si>
    <t>Tote Bag</t>
  </si>
  <si>
    <t>Sticker Sheet</t>
  </si>
  <si>
    <t>Face Mask</t>
  </si>
  <si>
    <t>Baseball Cap</t>
  </si>
  <si>
    <t>Thermos</t>
  </si>
  <si>
    <t>12"x18" Canvas Print</t>
  </si>
  <si>
    <t>Socks</t>
  </si>
  <si>
    <t>Bandana</t>
  </si>
  <si>
    <t>12" Square Canvas Print</t>
  </si>
  <si>
    <t>Enamel Pin</t>
  </si>
  <si>
    <t>Phone Cover</t>
  </si>
  <si>
    <t>Holiday Ornament</t>
  </si>
  <si>
    <t>Total Price</t>
  </si>
  <si>
    <t>Row Labels</t>
  </si>
  <si>
    <t>Grand Total</t>
  </si>
  <si>
    <t>Product Price</t>
  </si>
  <si>
    <t>Product Shipping Price</t>
  </si>
  <si>
    <t>Total Product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</si>
</sst>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quot;$&quot;#,##0.00"/>
  </numFmts>
  <fonts count="4"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0" fontId="3" fillId="0" borderId="0" xfId="0" applyFont="1" applyAlignment="1">
      <alignment horizontal="center"/>
    </xf>
    <xf numFmtId="0" fontId="3" fillId="0" borderId="1" xfId="0" applyFont="1" applyBorder="1" applyAlignment="1">
      <alignment horizontal="center"/>
    </xf>
    <xf numFmtId="0" fontId="0" fillId="0" borderId="0" xfId="0" applyAlignment="1">
      <alignment horizontal="center"/>
    </xf>
    <xf numFmtId="44" fontId="0" fillId="0" borderId="0" xfId="1" applyFont="1"/>
    <xf numFmtId="0" fontId="1" fillId="0" borderId="0" xfId="0" applyFont="1"/>
    <xf numFmtId="166" fontId="0" fillId="0" borderId="0" xfId="1" applyNumberFormat="1" applyFont="1"/>
    <xf numFmtId="166" fontId="1" fillId="0" borderId="0" xfId="0" applyNumberFormat="1" applyFont="1"/>
    <xf numFmtId="0" fontId="0" fillId="0" borderId="0" xfId="0" pivotButton="1"/>
    <xf numFmtId="0" fontId="0" fillId="0" borderId="0" xfId="0" applyAlignment="1">
      <alignment horizontal="left"/>
    </xf>
    <xf numFmtId="166" fontId="0" fillId="0" borderId="0" xfId="0" applyNumberFormat="1"/>
  </cellXfs>
  <cellStyles count="2">
    <cellStyle name="Currency" xfId="1" builtinId="4"/>
    <cellStyle name="Normal" xfId="0" builtinId="0"/>
  </cellStyles>
  <dxfs count="16">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1"/>
        <color theme="1"/>
        <name val="Calibri"/>
        <family val="2"/>
        <scheme val="minor"/>
      </font>
      <numFmt numFmtId="166" formatCode="&quot;$&quot;#,##0.00"/>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border outline="0">
        <bottom style="thick">
          <color auto="1"/>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border outline="0">
        <bottom style="thick">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2</xdr:row>
      <xdr:rowOff>9526</xdr:rowOff>
    </xdr:from>
    <xdr:to>
      <xdr:col>7</xdr:col>
      <xdr:colOff>600075</xdr:colOff>
      <xdr:row>12</xdr:row>
      <xdr:rowOff>66676</xdr:rowOff>
    </xdr:to>
    <mc:AlternateContent xmlns:mc="http://schemas.openxmlformats.org/markup-compatibility/2006">
      <mc:Choice xmlns:a14="http://schemas.microsoft.com/office/drawing/2010/main" Requires="a14">
        <xdr:graphicFrame macro="">
          <xdr:nvGraphicFramePr>
            <xdr:cNvPr id="3" name="Order Number">
              <a:extLst>
                <a:ext uri="{FF2B5EF4-FFF2-40B4-BE49-F238E27FC236}">
                  <a16:creationId xmlns:a16="http://schemas.microsoft.com/office/drawing/2014/main" id="{E05C9788-D40E-F15E-DD3A-FE744180023F}"/>
                </a:ext>
              </a:extLst>
            </xdr:cNvPr>
            <xdr:cNvGraphicFramePr/>
          </xdr:nvGraphicFramePr>
          <xdr:xfrm>
            <a:off x="0" y="0"/>
            <a:ext cx="0" cy="0"/>
          </xdr:xfrm>
          <a:graphic>
            <a:graphicData uri="http://schemas.microsoft.com/office/drawing/2010/slicer">
              <sle:slicer xmlns:sle="http://schemas.microsoft.com/office/drawing/2010/slicer" name="Order Number"/>
            </a:graphicData>
          </a:graphic>
        </xdr:graphicFrame>
      </mc:Choice>
      <mc:Fallback>
        <xdr:sp macro="" textlink="">
          <xdr:nvSpPr>
            <xdr:cNvPr id="0" name=""/>
            <xdr:cNvSpPr>
              <a:spLocks noTextEdit="1"/>
            </xdr:cNvSpPr>
          </xdr:nvSpPr>
          <xdr:spPr>
            <a:xfrm>
              <a:off x="4924425" y="390526"/>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xdr:colOff>
      <xdr:row>2</xdr:row>
      <xdr:rowOff>0</xdr:rowOff>
    </xdr:from>
    <xdr:to>
      <xdr:col>11</xdr:col>
      <xdr:colOff>38100</xdr:colOff>
      <xdr:row>15</xdr:row>
      <xdr:rowOff>47625</xdr:rowOff>
    </xdr:to>
    <mc:AlternateContent xmlns:mc="http://schemas.openxmlformats.org/markup-compatibility/2006">
      <mc:Choice xmlns:a14="http://schemas.microsoft.com/office/drawing/2010/main" Requires="a14">
        <xdr:graphicFrame macro="">
          <xdr:nvGraphicFramePr>
            <xdr:cNvPr id="4" name="Product Name">
              <a:extLst>
                <a:ext uri="{FF2B5EF4-FFF2-40B4-BE49-F238E27FC236}">
                  <a16:creationId xmlns:a16="http://schemas.microsoft.com/office/drawing/2014/main" id="{B6C2EF07-A04F-3059-025F-8C027B095EAB}"/>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680085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Pierson" refreshedDate="45454.88479502315" createdVersion="8" refreshedVersion="8" minRefreshableVersion="3" recordCount="28" xr:uid="{9D1A86E5-B9F3-4CBB-BE77-2903009BF42A}">
  <cacheSource type="worksheet">
    <worksheetSource name="OrderTable"/>
  </cacheSource>
  <cacheFields count="7">
    <cacheField name="Order Number" numFmtId="0">
      <sharedItems containsSemiMixedTypes="0" containsString="0" containsNumber="1" containsInteger="1" minValue="10013651" maxValue="10013656" count="6">
        <n v="10013651"/>
        <n v="10013652"/>
        <n v="10013653"/>
        <n v="10013654"/>
        <n v="10013655"/>
        <n v="10013656"/>
      </sharedItems>
    </cacheField>
    <cacheField name="Product ID" numFmtId="0">
      <sharedItems containsSemiMixedTypes="0" containsString="0" containsNumber="1" containsInteger="1" minValue="101" maxValue="206" count="15">
        <n v="204"/>
        <n v="201"/>
        <n v="203"/>
        <n v="103"/>
        <n v="205"/>
        <n v="102"/>
        <n v="109"/>
        <n v="101"/>
        <n v="105"/>
        <n v="107"/>
        <n v="206"/>
        <n v="104"/>
        <n v="202"/>
        <n v="200"/>
        <n v="106"/>
      </sharedItems>
    </cacheField>
    <cacheField name="Product Name" numFmtId="0">
      <sharedItems count="15">
        <s v="12&quot;x18&quot; Canvas Print"/>
        <s v="Baseball Cap"/>
        <s v="12&quot; Square Canvas Print"/>
        <s v="Hoodie"/>
        <s v="Socks"/>
        <s v="Sweatshirt"/>
        <s v="Holiday Ornament"/>
        <s v="T-shirt"/>
        <s v="Tote Bag"/>
        <s v="Enamel Pin"/>
        <s v="Bandana"/>
        <s v="Coffee Mug"/>
        <s v="Thermos"/>
        <s v="Face Mask"/>
        <s v="Sticker Sheet"/>
      </sharedItems>
    </cacheField>
    <cacheField name="Shipping Priority" numFmtId="0">
      <sharedItems/>
    </cacheField>
    <cacheField name="Price" numFmtId="166">
      <sharedItems containsSemiMixedTypes="0" containsString="0" containsNumber="1" minValue="5.49" maxValue="29.98"/>
    </cacheField>
    <cacheField name="Shipping Price" numFmtId="166">
      <sharedItems containsSemiMixedTypes="0" containsString="0" containsNumber="1" minValue="3.3" maxValue="23"/>
    </cacheField>
    <cacheField name="Total Price" numFmtId="166">
      <sharedItems containsSemiMixedTypes="0" containsString="0" containsNumber="1" minValue="12.030000000000001" maxValue="47.489999999999995"/>
    </cacheField>
  </cacheFields>
  <extLst>
    <ext xmlns:x14="http://schemas.microsoft.com/office/spreadsheetml/2009/9/main" uri="{725AE2AE-9491-48be-B2B4-4EB974FC3084}">
      <x14:pivotCacheDefinition pivotCacheId="6053417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s v="Medium"/>
    <n v="25.49"/>
    <n v="4.04"/>
    <n v="29.529999999999998"/>
  </r>
  <r>
    <x v="0"/>
    <x v="1"/>
    <x v="1"/>
    <s v="High"/>
    <n v="24.49"/>
    <n v="7.9"/>
    <n v="32.39"/>
  </r>
  <r>
    <x v="0"/>
    <x v="2"/>
    <x v="2"/>
    <s v="VIP"/>
    <n v="19.989999999999998"/>
    <n v="23"/>
    <n v="42.989999999999995"/>
  </r>
  <r>
    <x v="0"/>
    <x v="3"/>
    <x v="3"/>
    <s v="Low"/>
    <n v="29.98"/>
    <n v="3.3"/>
    <n v="33.28"/>
  </r>
  <r>
    <x v="0"/>
    <x v="4"/>
    <x v="4"/>
    <s v="Medium"/>
    <n v="15.99"/>
    <n v="4.04"/>
    <n v="20.03"/>
  </r>
  <r>
    <x v="0"/>
    <x v="5"/>
    <x v="5"/>
    <s v="High"/>
    <n v="24.98"/>
    <n v="7.9"/>
    <n v="32.880000000000003"/>
  </r>
  <r>
    <x v="1"/>
    <x v="6"/>
    <x v="6"/>
    <s v="Low"/>
    <n v="10.52"/>
    <n v="3.3"/>
    <n v="13.82"/>
  </r>
  <r>
    <x v="1"/>
    <x v="7"/>
    <x v="7"/>
    <s v="VIP"/>
    <n v="17.96"/>
    <n v="23"/>
    <n v="40.96"/>
  </r>
  <r>
    <x v="1"/>
    <x v="8"/>
    <x v="8"/>
    <s v="Low"/>
    <n v="10.99"/>
    <n v="3.3"/>
    <n v="14.29"/>
  </r>
  <r>
    <x v="1"/>
    <x v="1"/>
    <x v="1"/>
    <s v="Medium"/>
    <n v="24.49"/>
    <n v="4.04"/>
    <n v="28.529999999999998"/>
  </r>
  <r>
    <x v="1"/>
    <x v="3"/>
    <x v="3"/>
    <s v="Low"/>
    <n v="29.98"/>
    <n v="3.3"/>
    <n v="33.28"/>
  </r>
  <r>
    <x v="1"/>
    <x v="9"/>
    <x v="9"/>
    <s v="VIP"/>
    <n v="5.49"/>
    <n v="23"/>
    <n v="28.490000000000002"/>
  </r>
  <r>
    <x v="2"/>
    <x v="2"/>
    <x v="2"/>
    <s v="High"/>
    <n v="19.989999999999998"/>
    <n v="7.9"/>
    <n v="27.89"/>
  </r>
  <r>
    <x v="2"/>
    <x v="1"/>
    <x v="1"/>
    <s v="Medium"/>
    <n v="24.49"/>
    <n v="4.04"/>
    <n v="28.529999999999998"/>
  </r>
  <r>
    <x v="2"/>
    <x v="10"/>
    <x v="10"/>
    <s v="VIP"/>
    <n v="10.99"/>
    <n v="23"/>
    <n v="33.99"/>
  </r>
  <r>
    <x v="2"/>
    <x v="11"/>
    <x v="11"/>
    <s v="Medium"/>
    <n v="15.99"/>
    <n v="4.04"/>
    <n v="20.03"/>
  </r>
  <r>
    <x v="2"/>
    <x v="12"/>
    <x v="12"/>
    <s v="Medium"/>
    <n v="17.489999999999998"/>
    <n v="4.04"/>
    <n v="21.529999999999998"/>
  </r>
  <r>
    <x v="2"/>
    <x v="12"/>
    <x v="12"/>
    <s v="Low"/>
    <n v="17.489999999999998"/>
    <n v="3.3"/>
    <n v="20.79"/>
  </r>
  <r>
    <x v="3"/>
    <x v="10"/>
    <x v="10"/>
    <s v="High"/>
    <n v="10.99"/>
    <n v="7.9"/>
    <n v="18.89"/>
  </r>
  <r>
    <x v="3"/>
    <x v="1"/>
    <x v="1"/>
    <s v="VIP"/>
    <n v="24.49"/>
    <n v="23"/>
    <n v="47.489999999999995"/>
  </r>
  <r>
    <x v="3"/>
    <x v="10"/>
    <x v="10"/>
    <s v="High"/>
    <n v="10.99"/>
    <n v="7.9"/>
    <n v="18.89"/>
  </r>
  <r>
    <x v="3"/>
    <x v="7"/>
    <x v="7"/>
    <s v="Medium"/>
    <n v="17.96"/>
    <n v="4.04"/>
    <n v="22"/>
  </r>
  <r>
    <x v="4"/>
    <x v="3"/>
    <x v="3"/>
    <s v="High"/>
    <n v="29.98"/>
    <n v="7.9"/>
    <n v="37.880000000000003"/>
  </r>
  <r>
    <x v="5"/>
    <x v="13"/>
    <x v="13"/>
    <s v="High"/>
    <n v="12.49"/>
    <n v="7.9"/>
    <n v="20.39"/>
  </r>
  <r>
    <x v="5"/>
    <x v="4"/>
    <x v="4"/>
    <s v="Medium"/>
    <n v="15.99"/>
    <n v="4.04"/>
    <n v="20.03"/>
  </r>
  <r>
    <x v="5"/>
    <x v="13"/>
    <x v="13"/>
    <s v="High"/>
    <n v="12.49"/>
    <n v="7.9"/>
    <n v="20.39"/>
  </r>
  <r>
    <x v="5"/>
    <x v="14"/>
    <x v="14"/>
    <s v="Medium"/>
    <n v="7.99"/>
    <n v="4.04"/>
    <n v="12.030000000000001"/>
  </r>
  <r>
    <x v="5"/>
    <x v="4"/>
    <x v="4"/>
    <s v="Medium"/>
    <n v="15.99"/>
    <n v="4.04"/>
    <n v="2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B5B623-95C1-409C-9220-592DAA4A033B}" name="SalesPivot" cacheId="1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D10" firstHeaderRow="0" firstDataRow="1" firstDataCol="1"/>
  <pivotFields count="7">
    <pivotField showAll="0">
      <items count="7">
        <item x="0"/>
        <item h="1" x="1"/>
        <item h="1" x="2"/>
        <item h="1" x="3"/>
        <item h="1" x="4"/>
        <item h="1" x="5"/>
        <item t="default"/>
      </items>
    </pivotField>
    <pivotField axis="axisRow" showAll="0">
      <items count="16">
        <item x="7"/>
        <item x="5"/>
        <item x="3"/>
        <item x="11"/>
        <item x="8"/>
        <item x="14"/>
        <item x="9"/>
        <item x="6"/>
        <item x="13"/>
        <item x="1"/>
        <item x="12"/>
        <item x="2"/>
        <item x="0"/>
        <item x="4"/>
        <item x="10"/>
        <item t="default"/>
      </items>
    </pivotField>
    <pivotField showAll="0">
      <items count="16">
        <item x="2"/>
        <item x="0"/>
        <item x="10"/>
        <item x="1"/>
        <item x="11"/>
        <item x="9"/>
        <item x="13"/>
        <item x="6"/>
        <item x="3"/>
        <item x="4"/>
        <item x="14"/>
        <item x="5"/>
        <item x="12"/>
        <item x="8"/>
        <item x="7"/>
        <item t="default"/>
      </items>
    </pivotField>
    <pivotField showAll="0"/>
    <pivotField dataField="1" numFmtId="166" showAll="0"/>
    <pivotField dataField="1" numFmtId="166" showAll="0"/>
    <pivotField dataField="1" numFmtId="166" showAll="0"/>
  </pivotFields>
  <rowFields count="1">
    <field x="1"/>
  </rowFields>
  <rowItems count="7">
    <i>
      <x v="1"/>
    </i>
    <i>
      <x v="2"/>
    </i>
    <i>
      <x v="9"/>
    </i>
    <i>
      <x v="11"/>
    </i>
    <i>
      <x v="12"/>
    </i>
    <i>
      <x v="13"/>
    </i>
    <i t="grand">
      <x/>
    </i>
  </rowItems>
  <colFields count="1">
    <field x="-2"/>
  </colFields>
  <colItems count="3">
    <i>
      <x/>
    </i>
    <i i="1">
      <x v="1"/>
    </i>
    <i i="2">
      <x v="2"/>
    </i>
  </colItems>
  <dataFields count="3">
    <dataField name="Product Price" fld="4" baseField="1" baseItem="0" numFmtId="166"/>
    <dataField name="Product Shipping Price" fld="5" baseField="1" baseItem="0" numFmtId="166"/>
    <dataField name="Total Product Price" fld="6" baseField="1"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Number" xr10:uid="{69A8DA87-90AB-44A5-9DFC-80ED53F39165}" sourceName="Order Number">
  <pivotTables>
    <pivotTable tabId="3" name="SalesPivot"/>
  </pivotTables>
  <data>
    <tabular pivotCacheId="605341724">
      <items count="6">
        <i x="0" s="1"/>
        <i x="1"/>
        <i x="2"/>
        <i x="3"/>
        <i x="4"/>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BAFA596A-450C-48AD-87BE-9E93A99F8E6F}" sourceName="Product Name">
  <pivotTables>
    <pivotTable tabId="3" name="SalesPivot"/>
  </pivotTables>
  <data>
    <tabular pivotCacheId="605341724">
      <items count="15">
        <i x="2" s="1"/>
        <i x="0" s="1"/>
        <i x="1" s="1"/>
        <i x="3" s="1"/>
        <i x="4" s="1"/>
        <i x="5" s="1"/>
        <i x="10" s="1" nd="1"/>
        <i x="11" s="1" nd="1"/>
        <i x="9" s="1" nd="1"/>
        <i x="13" s="1" nd="1"/>
        <i x="6" s="1" nd="1"/>
        <i x="14" s="1" nd="1"/>
        <i x="12" s="1" nd="1"/>
        <i x="8"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Number" xr10:uid="{81B502BE-A3CE-482D-97F5-AEFEE19F8794}" cache="Slicer_Order_Number" caption="Order Number" rowHeight="241300"/>
  <slicer name="Product Name" xr10:uid="{7366C3E6-B2ED-405B-9F2A-756719C3245B}" cache="Slicer_Product_Name" caption="Product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B074B0-227C-4BA8-AD99-CB161E37D051}" name="ProductInfo" displayName="ProductInfo" ref="A1:C18" totalsRowShown="0" headerRowDxfId="12" headerRowBorderDxfId="15">
  <autoFilter ref="A1:C18" xr:uid="{12B074B0-227C-4BA8-AD99-CB161E37D051}">
    <filterColumn colId="0" hiddenButton="1"/>
    <filterColumn colId="1" hiddenButton="1"/>
    <filterColumn colId="2" hiddenButton="1"/>
  </autoFilter>
  <tableColumns count="3">
    <tableColumn id="1" xr3:uid="{AE491239-FE19-480A-AF0F-9650D874B333}" name="ID">
      <calculatedColumnFormula>A1+1</calculatedColumnFormula>
    </tableColumn>
    <tableColumn id="2" xr3:uid="{68605650-B2E7-4BAC-832C-816E21688D6A}" name="Product Name" dataDxfId="14"/>
    <tableColumn id="3" xr3:uid="{87253139-E454-404A-8BCD-B6AC3368ECE6}" name="Price Per Unit" dataDxfId="13" dataCellStyle="Currenc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1CF6E4-40E4-4B6E-A96C-A04AE8DEC676}" name="ShippingPrice" displayName="ShippingPrice" ref="E1:F5" totalsRowShown="0" headerRowDxfId="9" headerRowBorderDxfId="11">
  <autoFilter ref="E1:F5" xr:uid="{781CF6E4-40E4-4B6E-A96C-A04AE8DEC676}">
    <filterColumn colId="0" hiddenButton="1"/>
    <filterColumn colId="1" hiddenButton="1"/>
  </autoFilter>
  <tableColumns count="2">
    <tableColumn id="1" xr3:uid="{DF0F11A9-7CBA-4863-9668-FA5520059CD2}" name="Priority"/>
    <tableColumn id="2" xr3:uid="{81C3AC64-E0B3-4007-AAFE-6BF6653F06E6}" name="Price" dataDxfId="10" dataCellStyle="Currency"/>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1BDDDC-26B1-4C3F-A892-3F315004899B}" name="OrderTable" displayName="OrderTable" ref="A1:G29" totalsRowShown="0" headerRowDxfId="5" dataDxfId="6">
  <autoFilter ref="A1:G29" xr:uid="{B71BDDDC-26B1-4C3F-A892-3F315004899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4D3C213-245A-4892-BCD8-F2D5FBBDE608}" name="Order Number" dataDxfId="8"/>
    <tableColumn id="2" xr3:uid="{46740C46-9B9A-4FC6-9B61-60B002722C4F}" name="Product ID" dataDxfId="7"/>
    <tableColumn id="7" xr3:uid="{8F805FC2-FDE8-4E58-8D0C-DEB76CF0A81E}" name="Product Name" dataDxfId="0">
      <calculatedColumnFormula>_xlfn.XLOOKUP(OrderTable[[#This Row],[Product ID]],ProductInfo[ID],ProductInfo[Product Name])</calculatedColumnFormula>
    </tableColumn>
    <tableColumn id="3" xr3:uid="{D4FCB070-E24E-4C45-B987-3C02D23AE181}" name="Shipping Priority" dataDxfId="4"/>
    <tableColumn id="4" xr3:uid="{2B5F0102-790B-4E81-8601-44CC8349E60E}" name="Price" dataDxfId="3" dataCellStyle="Currency">
      <calculatedColumnFormula>_xlfn.XLOOKUP(OrderTable[[#This Row],[Product ID]],ProductInfo[ID],ProductInfo[Price Per Unit])</calculatedColumnFormula>
    </tableColumn>
    <tableColumn id="5" xr3:uid="{D798A9D0-0383-4A05-AE95-EEF3DBED1BEB}" name="Shipping Price" dataDxfId="2" dataCellStyle="Currency">
      <calculatedColumnFormula>_xlfn.XLOOKUP(OrderTable[[#This Row],[Shipping Priority]],ShippingPrice[Priority],ShippingPrice[Price])</calculatedColumnFormula>
    </tableColumn>
    <tableColumn id="6" xr3:uid="{ED51AF7E-0B05-4F8A-A31C-A06B2D601734}" name="Total Price" dataDxfId="1">
      <calculatedColumnFormula>SUM(OrderTable[[#This Row],[Price]:[Shipping Price]])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workbookViewId="0">
      <selection activeCell="B3" sqref="B3"/>
    </sheetView>
  </sheetViews>
  <sheetFormatPr defaultColWidth="8.85546875" defaultRowHeight="15" x14ac:dyDescent="0.25"/>
  <cols>
    <col min="2" max="2" width="25.7109375" customWidth="1"/>
    <col min="3" max="3" width="15.28515625" customWidth="1"/>
    <col min="4" max="4" width="10.7109375" customWidth="1"/>
    <col min="5" max="5" width="11.7109375" customWidth="1"/>
  </cols>
  <sheetData>
    <row r="1" spans="1:6" ht="15.75" thickBot="1" x14ac:dyDescent="0.3">
      <c r="A1" s="2" t="s">
        <v>0</v>
      </c>
      <c r="B1" s="2" t="s">
        <v>2</v>
      </c>
      <c r="C1" s="2" t="s">
        <v>1</v>
      </c>
      <c r="D1" s="1"/>
      <c r="E1" s="2" t="s">
        <v>3</v>
      </c>
      <c r="F1" s="2" t="s">
        <v>4</v>
      </c>
    </row>
    <row r="2" spans="1:6" ht="15.75" thickTop="1" x14ac:dyDescent="0.25">
      <c r="A2">
        <v>100</v>
      </c>
      <c r="B2" s="3" t="s">
        <v>13</v>
      </c>
      <c r="C2" s="4">
        <v>19.989999999999998</v>
      </c>
      <c r="E2" t="s">
        <v>5</v>
      </c>
      <c r="F2" s="4">
        <v>3.3</v>
      </c>
    </row>
    <row r="3" spans="1:6" x14ac:dyDescent="0.25">
      <c r="A3">
        <f>100+ROW()-2</f>
        <v>101</v>
      </c>
      <c r="B3" s="3" t="s">
        <v>14</v>
      </c>
      <c r="C3" s="4">
        <v>17.96</v>
      </c>
      <c r="E3" t="s">
        <v>6</v>
      </c>
      <c r="F3" s="4">
        <v>4.04</v>
      </c>
    </row>
    <row r="4" spans="1:6" x14ac:dyDescent="0.25">
      <c r="A4">
        <f t="shared" ref="A4:A11" si="0">100+ROW()-2</f>
        <v>102</v>
      </c>
      <c r="B4" s="3" t="s">
        <v>15</v>
      </c>
      <c r="C4" s="4">
        <v>24.98</v>
      </c>
      <c r="E4" t="s">
        <v>7</v>
      </c>
      <c r="F4" s="4">
        <v>7.9</v>
      </c>
    </row>
    <row r="5" spans="1:6" x14ac:dyDescent="0.25">
      <c r="A5">
        <f t="shared" si="0"/>
        <v>103</v>
      </c>
      <c r="B5" s="3" t="s">
        <v>16</v>
      </c>
      <c r="C5" s="4">
        <v>29.98</v>
      </c>
      <c r="E5" t="s">
        <v>8</v>
      </c>
      <c r="F5" s="4">
        <v>23</v>
      </c>
    </row>
    <row r="6" spans="1:6" x14ac:dyDescent="0.25">
      <c r="A6">
        <f t="shared" si="0"/>
        <v>104</v>
      </c>
      <c r="B6" s="3" t="s">
        <v>17</v>
      </c>
      <c r="C6" s="4">
        <v>15.99</v>
      </c>
    </row>
    <row r="7" spans="1:6" x14ac:dyDescent="0.25">
      <c r="A7">
        <f t="shared" si="0"/>
        <v>105</v>
      </c>
      <c r="B7" s="3" t="s">
        <v>18</v>
      </c>
      <c r="C7" s="4">
        <v>10.99</v>
      </c>
    </row>
    <row r="8" spans="1:6" x14ac:dyDescent="0.25">
      <c r="A8">
        <f t="shared" si="0"/>
        <v>106</v>
      </c>
      <c r="B8" s="3" t="s">
        <v>19</v>
      </c>
      <c r="C8" s="4">
        <v>7.99</v>
      </c>
    </row>
    <row r="9" spans="1:6" x14ac:dyDescent="0.25">
      <c r="A9">
        <f t="shared" si="0"/>
        <v>107</v>
      </c>
      <c r="B9" s="3" t="s">
        <v>27</v>
      </c>
      <c r="C9" s="4">
        <v>5.49</v>
      </c>
    </row>
    <row r="10" spans="1:6" x14ac:dyDescent="0.25">
      <c r="A10">
        <f t="shared" si="0"/>
        <v>108</v>
      </c>
      <c r="B10" s="3" t="s">
        <v>28</v>
      </c>
      <c r="C10" s="4">
        <v>16.98</v>
      </c>
    </row>
    <row r="11" spans="1:6" x14ac:dyDescent="0.25">
      <c r="A11">
        <f t="shared" si="0"/>
        <v>109</v>
      </c>
      <c r="B11" s="3" t="s">
        <v>29</v>
      </c>
      <c r="C11" s="4">
        <v>10.52</v>
      </c>
    </row>
    <row r="12" spans="1:6" x14ac:dyDescent="0.25">
      <c r="A12">
        <v>200</v>
      </c>
      <c r="B12" s="3" t="s">
        <v>20</v>
      </c>
      <c r="C12" s="4">
        <v>12.49</v>
      </c>
    </row>
    <row r="13" spans="1:6" x14ac:dyDescent="0.25">
      <c r="A13">
        <f>A12+1</f>
        <v>201</v>
      </c>
      <c r="B13" s="3" t="s">
        <v>21</v>
      </c>
      <c r="C13" s="4">
        <v>24.49</v>
      </c>
    </row>
    <row r="14" spans="1:6" x14ac:dyDescent="0.25">
      <c r="A14">
        <f t="shared" ref="A14:A18" si="1">A13+1</f>
        <v>202</v>
      </c>
      <c r="B14" s="3" t="s">
        <v>22</v>
      </c>
      <c r="C14" s="4">
        <v>17.489999999999998</v>
      </c>
    </row>
    <row r="15" spans="1:6" x14ac:dyDescent="0.25">
      <c r="A15">
        <f t="shared" si="1"/>
        <v>203</v>
      </c>
      <c r="B15" s="3" t="s">
        <v>26</v>
      </c>
      <c r="C15" s="4">
        <v>19.989999999999998</v>
      </c>
    </row>
    <row r="16" spans="1:6" x14ac:dyDescent="0.25">
      <c r="A16">
        <f t="shared" si="1"/>
        <v>204</v>
      </c>
      <c r="B16" s="3" t="s">
        <v>23</v>
      </c>
      <c r="C16" s="4">
        <v>25.49</v>
      </c>
    </row>
    <row r="17" spans="1:3" x14ac:dyDescent="0.25">
      <c r="A17">
        <f t="shared" si="1"/>
        <v>205</v>
      </c>
      <c r="B17" s="3" t="s">
        <v>24</v>
      </c>
      <c r="C17" s="4">
        <v>15.99</v>
      </c>
    </row>
    <row r="18" spans="1:3" x14ac:dyDescent="0.25">
      <c r="A18">
        <f t="shared" si="1"/>
        <v>206</v>
      </c>
      <c r="B18" s="3" t="s">
        <v>25</v>
      </c>
      <c r="C18" s="4">
        <v>10.99</v>
      </c>
    </row>
    <row r="19" spans="1:3" x14ac:dyDescent="0.25">
      <c r="B19" s="3"/>
    </row>
    <row r="20" spans="1:3" x14ac:dyDescent="0.25">
      <c r="B20" s="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
  <sheetViews>
    <sheetView workbookViewId="0">
      <selection activeCell="C3" sqref="C3"/>
    </sheetView>
  </sheetViews>
  <sheetFormatPr defaultColWidth="8.85546875" defaultRowHeight="15" x14ac:dyDescent="0.25"/>
  <cols>
    <col min="1" max="1" width="16" customWidth="1"/>
    <col min="2" max="3" width="15.7109375" customWidth="1"/>
    <col min="4" max="4" width="17.85546875" customWidth="1"/>
    <col min="5" max="9" width="15.7109375" customWidth="1"/>
  </cols>
  <sheetData>
    <row r="1" spans="1:7" x14ac:dyDescent="0.25">
      <c r="A1" s="1" t="s">
        <v>9</v>
      </c>
      <c r="B1" s="1" t="s">
        <v>10</v>
      </c>
      <c r="C1" s="1" t="s">
        <v>2</v>
      </c>
      <c r="D1" s="1" t="s">
        <v>11</v>
      </c>
      <c r="E1" s="1" t="s">
        <v>4</v>
      </c>
      <c r="F1" s="1" t="s">
        <v>12</v>
      </c>
      <c r="G1" s="1" t="s">
        <v>30</v>
      </c>
    </row>
    <row r="2" spans="1:7" ht="15.75" x14ac:dyDescent="0.25">
      <c r="A2" s="5">
        <v>10013651</v>
      </c>
      <c r="B2" s="5">
        <v>204</v>
      </c>
      <c r="C2" s="5" t="str">
        <f>_xlfn.XLOOKUP(OrderTable[[#This Row],[Product ID]],ProductInfo[ID],ProductInfo[Product Name])</f>
        <v>12"x18" Canvas Print</v>
      </c>
      <c r="D2" s="5" t="s">
        <v>6</v>
      </c>
      <c r="E2" s="6">
        <f>_xlfn.XLOOKUP(OrderTable[[#This Row],[Product ID]],ProductInfo[ID],ProductInfo[Price Per Unit])</f>
        <v>25.49</v>
      </c>
      <c r="F2" s="6">
        <f>_xlfn.XLOOKUP(OrderTable[[#This Row],[Shipping Priority]],ShippingPrice[Priority],ShippingPrice[Price])</f>
        <v>4.04</v>
      </c>
      <c r="G2" s="7">
        <f>SUM(OrderTable[[#This Row],[Price]:[Shipping Price]])</f>
        <v>29.529999999999998</v>
      </c>
    </row>
    <row r="3" spans="1:7" ht="15.75" x14ac:dyDescent="0.25">
      <c r="A3" s="5">
        <v>10013651</v>
      </c>
      <c r="B3" s="5">
        <v>201</v>
      </c>
      <c r="C3" s="5" t="str">
        <f>_xlfn.XLOOKUP(OrderTable[[#This Row],[Product ID]],ProductInfo[ID],ProductInfo[Product Name])</f>
        <v>Baseball Cap</v>
      </c>
      <c r="D3" s="5" t="s">
        <v>7</v>
      </c>
      <c r="E3" s="6">
        <f>_xlfn.XLOOKUP(OrderTable[[#This Row],[Product ID]],ProductInfo[ID],ProductInfo[Price Per Unit])</f>
        <v>24.49</v>
      </c>
      <c r="F3" s="6">
        <f>_xlfn.XLOOKUP(OrderTable[[#This Row],[Shipping Priority]],ShippingPrice[Priority],ShippingPrice[Price])</f>
        <v>7.9</v>
      </c>
      <c r="G3" s="7">
        <f>SUM(OrderTable[[#This Row],[Price]:[Shipping Price]])</f>
        <v>32.39</v>
      </c>
    </row>
    <row r="4" spans="1:7" ht="15.75" x14ac:dyDescent="0.25">
      <c r="A4" s="5">
        <v>10013651</v>
      </c>
      <c r="B4" s="5">
        <v>203</v>
      </c>
      <c r="C4" s="5" t="str">
        <f>_xlfn.XLOOKUP(OrderTable[[#This Row],[Product ID]],ProductInfo[ID],ProductInfo[Product Name])</f>
        <v>12" Square Canvas Print</v>
      </c>
      <c r="D4" s="5" t="s">
        <v>8</v>
      </c>
      <c r="E4" s="6">
        <f>_xlfn.XLOOKUP(OrderTable[[#This Row],[Product ID]],ProductInfo[ID],ProductInfo[Price Per Unit])</f>
        <v>19.989999999999998</v>
      </c>
      <c r="F4" s="6">
        <f>_xlfn.XLOOKUP(OrderTable[[#This Row],[Shipping Priority]],ShippingPrice[Priority],ShippingPrice[Price])</f>
        <v>23</v>
      </c>
      <c r="G4" s="7">
        <f>SUM(OrderTable[[#This Row],[Price]:[Shipping Price]])</f>
        <v>42.989999999999995</v>
      </c>
    </row>
    <row r="5" spans="1:7" ht="15.75" x14ac:dyDescent="0.25">
      <c r="A5" s="5">
        <v>10013651</v>
      </c>
      <c r="B5" s="5">
        <v>103</v>
      </c>
      <c r="C5" s="5" t="str">
        <f>_xlfn.XLOOKUP(OrderTable[[#This Row],[Product ID]],ProductInfo[ID],ProductInfo[Product Name])</f>
        <v>Hoodie</v>
      </c>
      <c r="D5" s="5" t="s">
        <v>5</v>
      </c>
      <c r="E5" s="6">
        <f>_xlfn.XLOOKUP(OrderTable[[#This Row],[Product ID]],ProductInfo[ID],ProductInfo[Price Per Unit])</f>
        <v>29.98</v>
      </c>
      <c r="F5" s="6">
        <f>_xlfn.XLOOKUP(OrderTable[[#This Row],[Shipping Priority]],ShippingPrice[Priority],ShippingPrice[Price])</f>
        <v>3.3</v>
      </c>
      <c r="G5" s="7">
        <f>SUM(OrderTable[[#This Row],[Price]:[Shipping Price]])</f>
        <v>33.28</v>
      </c>
    </row>
    <row r="6" spans="1:7" ht="15.75" x14ac:dyDescent="0.25">
      <c r="A6" s="5">
        <v>10013651</v>
      </c>
      <c r="B6" s="5">
        <v>205</v>
      </c>
      <c r="C6" s="5" t="str">
        <f>_xlfn.XLOOKUP(OrderTable[[#This Row],[Product ID]],ProductInfo[ID],ProductInfo[Product Name])</f>
        <v>Socks</v>
      </c>
      <c r="D6" s="5" t="s">
        <v>6</v>
      </c>
      <c r="E6" s="6">
        <f>_xlfn.XLOOKUP(OrderTable[[#This Row],[Product ID]],ProductInfo[ID],ProductInfo[Price Per Unit])</f>
        <v>15.99</v>
      </c>
      <c r="F6" s="6">
        <f>_xlfn.XLOOKUP(OrderTable[[#This Row],[Shipping Priority]],ShippingPrice[Priority],ShippingPrice[Price])</f>
        <v>4.04</v>
      </c>
      <c r="G6" s="7">
        <f>SUM(OrderTable[[#This Row],[Price]:[Shipping Price]])</f>
        <v>20.03</v>
      </c>
    </row>
    <row r="7" spans="1:7" ht="15.75" x14ac:dyDescent="0.25">
      <c r="A7" s="5">
        <v>10013651</v>
      </c>
      <c r="B7" s="5">
        <v>102</v>
      </c>
      <c r="C7" s="5" t="str">
        <f>_xlfn.XLOOKUP(OrderTable[[#This Row],[Product ID]],ProductInfo[ID],ProductInfo[Product Name])</f>
        <v>Sweatshirt</v>
      </c>
      <c r="D7" s="5" t="s">
        <v>7</v>
      </c>
      <c r="E7" s="6">
        <f>_xlfn.XLOOKUP(OrderTable[[#This Row],[Product ID]],ProductInfo[ID],ProductInfo[Price Per Unit])</f>
        <v>24.98</v>
      </c>
      <c r="F7" s="6">
        <f>_xlfn.XLOOKUP(OrderTable[[#This Row],[Shipping Priority]],ShippingPrice[Priority],ShippingPrice[Price])</f>
        <v>7.9</v>
      </c>
      <c r="G7" s="7">
        <f>SUM(OrderTable[[#This Row],[Price]:[Shipping Price]])</f>
        <v>32.880000000000003</v>
      </c>
    </row>
    <row r="8" spans="1:7" ht="15.75" x14ac:dyDescent="0.25">
      <c r="A8" s="5">
        <v>10013652</v>
      </c>
      <c r="B8" s="5">
        <v>109</v>
      </c>
      <c r="C8" s="5" t="str">
        <f>_xlfn.XLOOKUP(OrderTable[[#This Row],[Product ID]],ProductInfo[ID],ProductInfo[Product Name])</f>
        <v>Holiday Ornament</v>
      </c>
      <c r="D8" s="5" t="s">
        <v>5</v>
      </c>
      <c r="E8" s="6">
        <f>_xlfn.XLOOKUP(OrderTable[[#This Row],[Product ID]],ProductInfo[ID],ProductInfo[Price Per Unit])</f>
        <v>10.52</v>
      </c>
      <c r="F8" s="6">
        <f>_xlfn.XLOOKUP(OrderTable[[#This Row],[Shipping Priority]],ShippingPrice[Priority],ShippingPrice[Price])</f>
        <v>3.3</v>
      </c>
      <c r="G8" s="7">
        <f>SUM(OrderTable[[#This Row],[Price]:[Shipping Price]])</f>
        <v>13.82</v>
      </c>
    </row>
    <row r="9" spans="1:7" ht="15.75" x14ac:dyDescent="0.25">
      <c r="A9" s="5">
        <v>10013652</v>
      </c>
      <c r="B9" s="5">
        <v>101</v>
      </c>
      <c r="C9" s="5" t="str">
        <f>_xlfn.XLOOKUP(OrderTable[[#This Row],[Product ID]],ProductInfo[ID],ProductInfo[Product Name])</f>
        <v>T-shirt</v>
      </c>
      <c r="D9" s="5" t="s">
        <v>8</v>
      </c>
      <c r="E9" s="6">
        <f>_xlfn.XLOOKUP(OrderTable[[#This Row],[Product ID]],ProductInfo[ID],ProductInfo[Price Per Unit])</f>
        <v>17.96</v>
      </c>
      <c r="F9" s="6">
        <f>_xlfn.XLOOKUP(OrderTable[[#This Row],[Shipping Priority]],ShippingPrice[Priority],ShippingPrice[Price])</f>
        <v>23</v>
      </c>
      <c r="G9" s="7">
        <f>SUM(OrderTable[[#This Row],[Price]:[Shipping Price]])</f>
        <v>40.96</v>
      </c>
    </row>
    <row r="10" spans="1:7" ht="15.75" x14ac:dyDescent="0.25">
      <c r="A10" s="5">
        <v>10013652</v>
      </c>
      <c r="B10" s="5">
        <v>105</v>
      </c>
      <c r="C10" s="5" t="str">
        <f>_xlfn.XLOOKUP(OrderTable[[#This Row],[Product ID]],ProductInfo[ID],ProductInfo[Product Name])</f>
        <v>Tote Bag</v>
      </c>
      <c r="D10" s="5" t="s">
        <v>5</v>
      </c>
      <c r="E10" s="6">
        <f>_xlfn.XLOOKUP(OrderTable[[#This Row],[Product ID]],ProductInfo[ID],ProductInfo[Price Per Unit])</f>
        <v>10.99</v>
      </c>
      <c r="F10" s="6">
        <f>_xlfn.XLOOKUP(OrderTable[[#This Row],[Shipping Priority]],ShippingPrice[Priority],ShippingPrice[Price])</f>
        <v>3.3</v>
      </c>
      <c r="G10" s="7">
        <f>SUM(OrderTable[[#This Row],[Price]:[Shipping Price]])</f>
        <v>14.29</v>
      </c>
    </row>
    <row r="11" spans="1:7" ht="15.75" x14ac:dyDescent="0.25">
      <c r="A11" s="5">
        <v>10013652</v>
      </c>
      <c r="B11" s="5">
        <v>201</v>
      </c>
      <c r="C11" s="5" t="str">
        <f>_xlfn.XLOOKUP(OrderTable[[#This Row],[Product ID]],ProductInfo[ID],ProductInfo[Product Name])</f>
        <v>Baseball Cap</v>
      </c>
      <c r="D11" s="5" t="s">
        <v>6</v>
      </c>
      <c r="E11" s="6">
        <f>_xlfn.XLOOKUP(OrderTable[[#This Row],[Product ID]],ProductInfo[ID],ProductInfo[Price Per Unit])</f>
        <v>24.49</v>
      </c>
      <c r="F11" s="6">
        <f>_xlfn.XLOOKUP(OrderTable[[#This Row],[Shipping Priority]],ShippingPrice[Priority],ShippingPrice[Price])</f>
        <v>4.04</v>
      </c>
      <c r="G11" s="7">
        <f>SUM(OrderTable[[#This Row],[Price]:[Shipping Price]])</f>
        <v>28.529999999999998</v>
      </c>
    </row>
    <row r="12" spans="1:7" ht="15.75" x14ac:dyDescent="0.25">
      <c r="A12" s="5">
        <v>10013652</v>
      </c>
      <c r="B12" s="5">
        <v>103</v>
      </c>
      <c r="C12" s="5" t="str">
        <f>_xlfn.XLOOKUP(OrderTable[[#This Row],[Product ID]],ProductInfo[ID],ProductInfo[Product Name])</f>
        <v>Hoodie</v>
      </c>
      <c r="D12" s="5" t="s">
        <v>5</v>
      </c>
      <c r="E12" s="6">
        <f>_xlfn.XLOOKUP(OrderTable[[#This Row],[Product ID]],ProductInfo[ID],ProductInfo[Price Per Unit])</f>
        <v>29.98</v>
      </c>
      <c r="F12" s="6">
        <f>_xlfn.XLOOKUP(OrderTable[[#This Row],[Shipping Priority]],ShippingPrice[Priority],ShippingPrice[Price])</f>
        <v>3.3</v>
      </c>
      <c r="G12" s="7">
        <f>SUM(OrderTable[[#This Row],[Price]:[Shipping Price]])</f>
        <v>33.28</v>
      </c>
    </row>
    <row r="13" spans="1:7" ht="15.75" x14ac:dyDescent="0.25">
      <c r="A13" s="5">
        <v>10013652</v>
      </c>
      <c r="B13" s="5">
        <v>107</v>
      </c>
      <c r="C13" s="5" t="str">
        <f>_xlfn.XLOOKUP(OrderTable[[#This Row],[Product ID]],ProductInfo[ID],ProductInfo[Product Name])</f>
        <v>Enamel Pin</v>
      </c>
      <c r="D13" s="5" t="s">
        <v>8</v>
      </c>
      <c r="E13" s="6">
        <f>_xlfn.XLOOKUP(OrderTable[[#This Row],[Product ID]],ProductInfo[ID],ProductInfo[Price Per Unit])</f>
        <v>5.49</v>
      </c>
      <c r="F13" s="6">
        <f>_xlfn.XLOOKUP(OrderTable[[#This Row],[Shipping Priority]],ShippingPrice[Priority],ShippingPrice[Price])</f>
        <v>23</v>
      </c>
      <c r="G13" s="7">
        <f>SUM(OrderTable[[#This Row],[Price]:[Shipping Price]])</f>
        <v>28.490000000000002</v>
      </c>
    </row>
    <row r="14" spans="1:7" ht="15.75" x14ac:dyDescent="0.25">
      <c r="A14" s="5">
        <v>10013653</v>
      </c>
      <c r="B14" s="5">
        <v>203</v>
      </c>
      <c r="C14" s="5" t="str">
        <f>_xlfn.XLOOKUP(OrderTable[[#This Row],[Product ID]],ProductInfo[ID],ProductInfo[Product Name])</f>
        <v>12" Square Canvas Print</v>
      </c>
      <c r="D14" s="5" t="s">
        <v>7</v>
      </c>
      <c r="E14" s="6">
        <f>_xlfn.XLOOKUP(OrderTable[[#This Row],[Product ID]],ProductInfo[ID],ProductInfo[Price Per Unit])</f>
        <v>19.989999999999998</v>
      </c>
      <c r="F14" s="6">
        <f>_xlfn.XLOOKUP(OrderTable[[#This Row],[Shipping Priority]],ShippingPrice[Priority],ShippingPrice[Price])</f>
        <v>7.9</v>
      </c>
      <c r="G14" s="7">
        <f>SUM(OrderTable[[#This Row],[Price]:[Shipping Price]])</f>
        <v>27.89</v>
      </c>
    </row>
    <row r="15" spans="1:7" ht="15.75" x14ac:dyDescent="0.25">
      <c r="A15" s="5">
        <v>10013653</v>
      </c>
      <c r="B15" s="5">
        <v>201</v>
      </c>
      <c r="C15" s="5" t="str">
        <f>_xlfn.XLOOKUP(OrderTable[[#This Row],[Product ID]],ProductInfo[ID],ProductInfo[Product Name])</f>
        <v>Baseball Cap</v>
      </c>
      <c r="D15" s="5" t="s">
        <v>6</v>
      </c>
      <c r="E15" s="6">
        <f>_xlfn.XLOOKUP(OrderTable[[#This Row],[Product ID]],ProductInfo[ID],ProductInfo[Price Per Unit])</f>
        <v>24.49</v>
      </c>
      <c r="F15" s="6">
        <f>_xlfn.XLOOKUP(OrderTable[[#This Row],[Shipping Priority]],ShippingPrice[Priority],ShippingPrice[Price])</f>
        <v>4.04</v>
      </c>
      <c r="G15" s="7">
        <f>SUM(OrderTable[[#This Row],[Price]:[Shipping Price]])</f>
        <v>28.529999999999998</v>
      </c>
    </row>
    <row r="16" spans="1:7" ht="15.75" x14ac:dyDescent="0.25">
      <c r="A16" s="5">
        <v>10013653</v>
      </c>
      <c r="B16" s="5">
        <v>206</v>
      </c>
      <c r="C16" s="5" t="str">
        <f>_xlfn.XLOOKUP(OrderTable[[#This Row],[Product ID]],ProductInfo[ID],ProductInfo[Product Name])</f>
        <v>Bandana</v>
      </c>
      <c r="D16" s="5" t="s">
        <v>8</v>
      </c>
      <c r="E16" s="6">
        <f>_xlfn.XLOOKUP(OrderTable[[#This Row],[Product ID]],ProductInfo[ID],ProductInfo[Price Per Unit])</f>
        <v>10.99</v>
      </c>
      <c r="F16" s="6">
        <f>_xlfn.XLOOKUP(OrderTable[[#This Row],[Shipping Priority]],ShippingPrice[Priority],ShippingPrice[Price])</f>
        <v>23</v>
      </c>
      <c r="G16" s="7">
        <f>SUM(OrderTable[[#This Row],[Price]:[Shipping Price]])</f>
        <v>33.99</v>
      </c>
    </row>
    <row r="17" spans="1:7" ht="15.75" x14ac:dyDescent="0.25">
      <c r="A17" s="5">
        <v>10013653</v>
      </c>
      <c r="B17" s="5">
        <v>104</v>
      </c>
      <c r="C17" s="5" t="str">
        <f>_xlfn.XLOOKUP(OrderTable[[#This Row],[Product ID]],ProductInfo[ID],ProductInfo[Product Name])</f>
        <v>Coffee Mug</v>
      </c>
      <c r="D17" s="5" t="s">
        <v>6</v>
      </c>
      <c r="E17" s="6">
        <f>_xlfn.XLOOKUP(OrderTable[[#This Row],[Product ID]],ProductInfo[ID],ProductInfo[Price Per Unit])</f>
        <v>15.99</v>
      </c>
      <c r="F17" s="6">
        <f>_xlfn.XLOOKUP(OrderTable[[#This Row],[Shipping Priority]],ShippingPrice[Priority],ShippingPrice[Price])</f>
        <v>4.04</v>
      </c>
      <c r="G17" s="7">
        <f>SUM(OrderTable[[#This Row],[Price]:[Shipping Price]])</f>
        <v>20.03</v>
      </c>
    </row>
    <row r="18" spans="1:7" ht="15.75" x14ac:dyDescent="0.25">
      <c r="A18" s="5">
        <v>10013653</v>
      </c>
      <c r="B18" s="5">
        <v>202</v>
      </c>
      <c r="C18" s="5" t="str">
        <f>_xlfn.XLOOKUP(OrderTable[[#This Row],[Product ID]],ProductInfo[ID],ProductInfo[Product Name])</f>
        <v>Thermos</v>
      </c>
      <c r="D18" s="5" t="s">
        <v>6</v>
      </c>
      <c r="E18" s="6">
        <f>_xlfn.XLOOKUP(OrderTable[[#This Row],[Product ID]],ProductInfo[ID],ProductInfo[Price Per Unit])</f>
        <v>17.489999999999998</v>
      </c>
      <c r="F18" s="6">
        <f>_xlfn.XLOOKUP(OrderTable[[#This Row],[Shipping Priority]],ShippingPrice[Priority],ShippingPrice[Price])</f>
        <v>4.04</v>
      </c>
      <c r="G18" s="7">
        <f>SUM(OrderTable[[#This Row],[Price]:[Shipping Price]])</f>
        <v>21.529999999999998</v>
      </c>
    </row>
    <row r="19" spans="1:7" ht="15.75" x14ac:dyDescent="0.25">
      <c r="A19" s="5">
        <v>10013653</v>
      </c>
      <c r="B19" s="5">
        <v>202</v>
      </c>
      <c r="C19" s="5" t="str">
        <f>_xlfn.XLOOKUP(OrderTable[[#This Row],[Product ID]],ProductInfo[ID],ProductInfo[Product Name])</f>
        <v>Thermos</v>
      </c>
      <c r="D19" s="5" t="s">
        <v>5</v>
      </c>
      <c r="E19" s="6">
        <f>_xlfn.XLOOKUP(OrderTable[[#This Row],[Product ID]],ProductInfo[ID],ProductInfo[Price Per Unit])</f>
        <v>17.489999999999998</v>
      </c>
      <c r="F19" s="6">
        <f>_xlfn.XLOOKUP(OrderTable[[#This Row],[Shipping Priority]],ShippingPrice[Priority],ShippingPrice[Price])</f>
        <v>3.3</v>
      </c>
      <c r="G19" s="7">
        <f>SUM(OrderTable[[#This Row],[Price]:[Shipping Price]])</f>
        <v>20.79</v>
      </c>
    </row>
    <row r="20" spans="1:7" ht="15.75" x14ac:dyDescent="0.25">
      <c r="A20" s="5">
        <v>10013654</v>
      </c>
      <c r="B20" s="5">
        <v>206</v>
      </c>
      <c r="C20" s="5" t="str">
        <f>_xlfn.XLOOKUP(OrderTable[[#This Row],[Product ID]],ProductInfo[ID],ProductInfo[Product Name])</f>
        <v>Bandana</v>
      </c>
      <c r="D20" s="5" t="s">
        <v>7</v>
      </c>
      <c r="E20" s="6">
        <f>_xlfn.XLOOKUP(OrderTable[[#This Row],[Product ID]],ProductInfo[ID],ProductInfo[Price Per Unit])</f>
        <v>10.99</v>
      </c>
      <c r="F20" s="6">
        <f>_xlfn.XLOOKUP(OrderTable[[#This Row],[Shipping Priority]],ShippingPrice[Priority],ShippingPrice[Price])</f>
        <v>7.9</v>
      </c>
      <c r="G20" s="7">
        <f>SUM(OrderTable[[#This Row],[Price]:[Shipping Price]])</f>
        <v>18.89</v>
      </c>
    </row>
    <row r="21" spans="1:7" ht="15.75" x14ac:dyDescent="0.25">
      <c r="A21" s="5">
        <v>10013654</v>
      </c>
      <c r="B21" s="5">
        <v>201</v>
      </c>
      <c r="C21" s="5" t="str">
        <f>_xlfn.XLOOKUP(OrderTable[[#This Row],[Product ID]],ProductInfo[ID],ProductInfo[Product Name])</f>
        <v>Baseball Cap</v>
      </c>
      <c r="D21" s="5" t="s">
        <v>8</v>
      </c>
      <c r="E21" s="6">
        <f>_xlfn.XLOOKUP(OrderTable[[#This Row],[Product ID]],ProductInfo[ID],ProductInfo[Price Per Unit])</f>
        <v>24.49</v>
      </c>
      <c r="F21" s="6">
        <f>_xlfn.XLOOKUP(OrderTable[[#This Row],[Shipping Priority]],ShippingPrice[Priority],ShippingPrice[Price])</f>
        <v>23</v>
      </c>
      <c r="G21" s="7">
        <f>SUM(OrderTable[[#This Row],[Price]:[Shipping Price]])</f>
        <v>47.489999999999995</v>
      </c>
    </row>
    <row r="22" spans="1:7" ht="15.75" x14ac:dyDescent="0.25">
      <c r="A22" s="5">
        <v>10013654</v>
      </c>
      <c r="B22" s="5">
        <v>206</v>
      </c>
      <c r="C22" s="5" t="str">
        <f>_xlfn.XLOOKUP(OrderTable[[#This Row],[Product ID]],ProductInfo[ID],ProductInfo[Product Name])</f>
        <v>Bandana</v>
      </c>
      <c r="D22" s="5" t="s">
        <v>7</v>
      </c>
      <c r="E22" s="6">
        <f>_xlfn.XLOOKUP(OrderTable[[#This Row],[Product ID]],ProductInfo[ID],ProductInfo[Price Per Unit])</f>
        <v>10.99</v>
      </c>
      <c r="F22" s="6">
        <f>_xlfn.XLOOKUP(OrderTable[[#This Row],[Shipping Priority]],ShippingPrice[Priority],ShippingPrice[Price])</f>
        <v>7.9</v>
      </c>
      <c r="G22" s="7">
        <f>SUM(OrderTable[[#This Row],[Price]:[Shipping Price]])</f>
        <v>18.89</v>
      </c>
    </row>
    <row r="23" spans="1:7" ht="15.75" x14ac:dyDescent="0.25">
      <c r="A23" s="5">
        <v>10013654</v>
      </c>
      <c r="B23" s="5">
        <v>101</v>
      </c>
      <c r="C23" s="5" t="str">
        <f>_xlfn.XLOOKUP(OrderTable[[#This Row],[Product ID]],ProductInfo[ID],ProductInfo[Product Name])</f>
        <v>T-shirt</v>
      </c>
      <c r="D23" s="5" t="s">
        <v>6</v>
      </c>
      <c r="E23" s="6">
        <f>_xlfn.XLOOKUP(OrderTable[[#This Row],[Product ID]],ProductInfo[ID],ProductInfo[Price Per Unit])</f>
        <v>17.96</v>
      </c>
      <c r="F23" s="6">
        <f>_xlfn.XLOOKUP(OrderTable[[#This Row],[Shipping Priority]],ShippingPrice[Priority],ShippingPrice[Price])</f>
        <v>4.04</v>
      </c>
      <c r="G23" s="7">
        <f>SUM(OrderTable[[#This Row],[Price]:[Shipping Price]])</f>
        <v>22</v>
      </c>
    </row>
    <row r="24" spans="1:7" ht="15.75" x14ac:dyDescent="0.25">
      <c r="A24" s="5">
        <v>10013655</v>
      </c>
      <c r="B24" s="5">
        <v>103</v>
      </c>
      <c r="C24" s="5" t="str">
        <f>_xlfn.XLOOKUP(OrderTable[[#This Row],[Product ID]],ProductInfo[ID],ProductInfo[Product Name])</f>
        <v>Hoodie</v>
      </c>
      <c r="D24" s="5" t="s">
        <v>7</v>
      </c>
      <c r="E24" s="6">
        <f>_xlfn.XLOOKUP(OrderTable[[#This Row],[Product ID]],ProductInfo[ID],ProductInfo[Price Per Unit])</f>
        <v>29.98</v>
      </c>
      <c r="F24" s="6">
        <f>_xlfn.XLOOKUP(OrderTable[[#This Row],[Shipping Priority]],ShippingPrice[Priority],ShippingPrice[Price])</f>
        <v>7.9</v>
      </c>
      <c r="G24" s="7">
        <f>SUM(OrderTable[[#This Row],[Price]:[Shipping Price]])</f>
        <v>37.880000000000003</v>
      </c>
    </row>
    <row r="25" spans="1:7" ht="15.75" x14ac:dyDescent="0.25">
      <c r="A25" s="5">
        <v>10013656</v>
      </c>
      <c r="B25" s="5">
        <v>200</v>
      </c>
      <c r="C25" s="5" t="str">
        <f>_xlfn.XLOOKUP(OrderTable[[#This Row],[Product ID]],ProductInfo[ID],ProductInfo[Product Name])</f>
        <v>Face Mask</v>
      </c>
      <c r="D25" s="5" t="s">
        <v>7</v>
      </c>
      <c r="E25" s="6">
        <f>_xlfn.XLOOKUP(OrderTable[[#This Row],[Product ID]],ProductInfo[ID],ProductInfo[Price Per Unit])</f>
        <v>12.49</v>
      </c>
      <c r="F25" s="6">
        <f>_xlfn.XLOOKUP(OrderTable[[#This Row],[Shipping Priority]],ShippingPrice[Priority],ShippingPrice[Price])</f>
        <v>7.9</v>
      </c>
      <c r="G25" s="7">
        <f>SUM(OrderTable[[#This Row],[Price]:[Shipping Price]])</f>
        <v>20.39</v>
      </c>
    </row>
    <row r="26" spans="1:7" ht="15.75" x14ac:dyDescent="0.25">
      <c r="A26" s="5">
        <v>10013656</v>
      </c>
      <c r="B26" s="5">
        <v>205</v>
      </c>
      <c r="C26" s="5" t="str">
        <f>_xlfn.XLOOKUP(OrderTable[[#This Row],[Product ID]],ProductInfo[ID],ProductInfo[Product Name])</f>
        <v>Socks</v>
      </c>
      <c r="D26" s="5" t="s">
        <v>6</v>
      </c>
      <c r="E26" s="6">
        <f>_xlfn.XLOOKUP(OrderTable[[#This Row],[Product ID]],ProductInfo[ID],ProductInfo[Price Per Unit])</f>
        <v>15.99</v>
      </c>
      <c r="F26" s="6">
        <f>_xlfn.XLOOKUP(OrderTable[[#This Row],[Shipping Priority]],ShippingPrice[Priority],ShippingPrice[Price])</f>
        <v>4.04</v>
      </c>
      <c r="G26" s="7">
        <f>SUM(OrderTable[[#This Row],[Price]:[Shipping Price]])</f>
        <v>20.03</v>
      </c>
    </row>
    <row r="27" spans="1:7" ht="15.75" x14ac:dyDescent="0.25">
      <c r="A27" s="5">
        <v>10013656</v>
      </c>
      <c r="B27" s="5">
        <v>200</v>
      </c>
      <c r="C27" s="5" t="str">
        <f>_xlfn.XLOOKUP(OrderTable[[#This Row],[Product ID]],ProductInfo[ID],ProductInfo[Product Name])</f>
        <v>Face Mask</v>
      </c>
      <c r="D27" s="5" t="s">
        <v>7</v>
      </c>
      <c r="E27" s="6">
        <f>_xlfn.XLOOKUP(OrderTable[[#This Row],[Product ID]],ProductInfo[ID],ProductInfo[Price Per Unit])</f>
        <v>12.49</v>
      </c>
      <c r="F27" s="6">
        <f>_xlfn.XLOOKUP(OrderTable[[#This Row],[Shipping Priority]],ShippingPrice[Priority],ShippingPrice[Price])</f>
        <v>7.9</v>
      </c>
      <c r="G27" s="7">
        <f>SUM(OrderTable[[#This Row],[Price]:[Shipping Price]])</f>
        <v>20.39</v>
      </c>
    </row>
    <row r="28" spans="1:7" ht="15.75" x14ac:dyDescent="0.25">
      <c r="A28" s="5">
        <v>10013656</v>
      </c>
      <c r="B28" s="5">
        <v>106</v>
      </c>
      <c r="C28" s="5" t="str">
        <f>_xlfn.XLOOKUP(OrderTable[[#This Row],[Product ID]],ProductInfo[ID],ProductInfo[Product Name])</f>
        <v>Sticker Sheet</v>
      </c>
      <c r="D28" s="5" t="s">
        <v>6</v>
      </c>
      <c r="E28" s="6">
        <f>_xlfn.XLOOKUP(OrderTable[[#This Row],[Product ID]],ProductInfo[ID],ProductInfo[Price Per Unit])</f>
        <v>7.99</v>
      </c>
      <c r="F28" s="6">
        <f>_xlfn.XLOOKUP(OrderTable[[#This Row],[Shipping Priority]],ShippingPrice[Priority],ShippingPrice[Price])</f>
        <v>4.04</v>
      </c>
      <c r="G28" s="7">
        <f>SUM(OrderTable[[#This Row],[Price]:[Shipping Price]])</f>
        <v>12.030000000000001</v>
      </c>
    </row>
    <row r="29" spans="1:7" ht="15.75" x14ac:dyDescent="0.25">
      <c r="A29" s="5">
        <v>10013656</v>
      </c>
      <c r="B29" s="5">
        <v>205</v>
      </c>
      <c r="C29" s="5" t="str">
        <f>_xlfn.XLOOKUP(OrderTable[[#This Row],[Product ID]],ProductInfo[ID],ProductInfo[Product Name])</f>
        <v>Socks</v>
      </c>
      <c r="D29" s="5" t="s">
        <v>6</v>
      </c>
      <c r="E29" s="6">
        <f>_xlfn.XLOOKUP(OrderTable[[#This Row],[Product ID]],ProductInfo[ID],ProductInfo[Price Per Unit])</f>
        <v>15.99</v>
      </c>
      <c r="F29" s="6">
        <f>_xlfn.XLOOKUP(OrderTable[[#This Row],[Shipping Priority]],ShippingPrice[Priority],ShippingPrice[Price])</f>
        <v>4.04</v>
      </c>
      <c r="G29" s="7">
        <f>SUM(OrderTable[[#This Row],[Price]:[Shipping Price]])</f>
        <v>20.03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E08F-E32F-4D45-9533-BD72D3CFB447}">
  <dimension ref="A3:D10"/>
  <sheetViews>
    <sheetView tabSelected="1" workbookViewId="0">
      <selection activeCell="A3" sqref="A3"/>
    </sheetView>
  </sheetViews>
  <sheetFormatPr defaultRowHeight="15" x14ac:dyDescent="0.25"/>
  <cols>
    <col min="1" max="1" width="13.140625" bestFit="1" customWidth="1"/>
    <col min="2" max="2" width="12.7109375" bestFit="1" customWidth="1"/>
    <col min="3" max="3" width="21.140625" bestFit="1" customWidth="1"/>
    <col min="4" max="4" width="17.85546875" bestFit="1" customWidth="1"/>
  </cols>
  <sheetData>
    <row r="3" spans="1:4" x14ac:dyDescent="0.25">
      <c r="A3" s="8" t="s">
        <v>31</v>
      </c>
      <c r="B3" t="s">
        <v>33</v>
      </c>
      <c r="C3" t="s">
        <v>34</v>
      </c>
      <c r="D3" t="s">
        <v>35</v>
      </c>
    </row>
    <row r="4" spans="1:4" x14ac:dyDescent="0.25">
      <c r="A4" s="9">
        <v>102</v>
      </c>
      <c r="B4" s="10">
        <v>24.98</v>
      </c>
      <c r="C4" s="10">
        <v>7.9</v>
      </c>
      <c r="D4" s="10">
        <v>32.880000000000003</v>
      </c>
    </row>
    <row r="5" spans="1:4" x14ac:dyDescent="0.25">
      <c r="A5" s="9">
        <v>103</v>
      </c>
      <c r="B5" s="10">
        <v>29.98</v>
      </c>
      <c r="C5" s="10">
        <v>3.3</v>
      </c>
      <c r="D5" s="10">
        <v>33.28</v>
      </c>
    </row>
    <row r="6" spans="1:4" x14ac:dyDescent="0.25">
      <c r="A6" s="9">
        <v>201</v>
      </c>
      <c r="B6" s="10">
        <v>24.49</v>
      </c>
      <c r="C6" s="10">
        <v>7.9</v>
      </c>
      <c r="D6" s="10">
        <v>32.39</v>
      </c>
    </row>
    <row r="7" spans="1:4" x14ac:dyDescent="0.25">
      <c r="A7" s="9">
        <v>203</v>
      </c>
      <c r="B7" s="10">
        <v>19.989999999999998</v>
      </c>
      <c r="C7" s="10">
        <v>23</v>
      </c>
      <c r="D7" s="10">
        <v>42.989999999999995</v>
      </c>
    </row>
    <row r="8" spans="1:4" x14ac:dyDescent="0.25">
      <c r="A8" s="9">
        <v>204</v>
      </c>
      <c r="B8" s="10">
        <v>25.49</v>
      </c>
      <c r="C8" s="10">
        <v>4.04</v>
      </c>
      <c r="D8" s="10">
        <v>29.529999999999998</v>
      </c>
    </row>
    <row r="9" spans="1:4" x14ac:dyDescent="0.25">
      <c r="A9" s="9">
        <v>205</v>
      </c>
      <c r="B9" s="10">
        <v>15.99</v>
      </c>
      <c r="C9" s="10">
        <v>4.04</v>
      </c>
      <c r="D9" s="10">
        <v>20.03</v>
      </c>
    </row>
    <row r="10" spans="1:4" x14ac:dyDescent="0.25">
      <c r="A10" s="9" t="s">
        <v>32</v>
      </c>
      <c r="B10" s="10">
        <v>140.91999999999999</v>
      </c>
      <c r="C10" s="10">
        <v>50.18</v>
      </c>
      <c r="D10" s="10">
        <v>191.1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List</vt:lpstr>
      <vt:lpstr>=XLOOKUP(</vt:lpstr>
      <vt:lpstr>SalesPivot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 Pierson</cp:lastModifiedBy>
  <dcterms:created xsi:type="dcterms:W3CDTF">2017-06-08T18:33:19Z</dcterms:created>
  <dcterms:modified xsi:type="dcterms:W3CDTF">2024-06-12T04:16:16Z</dcterms:modified>
  <cp:category/>
</cp:coreProperties>
</file>