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1e15f4094df42/Bureau/Boids/"/>
    </mc:Choice>
  </mc:AlternateContent>
  <xr:revisionPtr revIDLastSave="10" documentId="13_ncr:1_{B457825D-549A-414B-B4F0-00A90C7C2ACA}" xr6:coauthVersionLast="47" xr6:coauthVersionMax="47" xr10:uidLastSave="{501E15FC-3211-4011-B548-A9C0ACD95007}"/>
  <bookViews>
    <workbookView xWindow="1884" yWindow="1884" windowWidth="17280" windowHeight="8880" tabRatio="484" activeTab="1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E106" i="4"/>
  <c r="F105" i="4"/>
  <c r="F104" i="4"/>
  <c r="F103" i="4"/>
  <c r="F102" i="4"/>
  <c r="E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37" i="4"/>
  <c r="E105" i="4" s="1"/>
  <c r="E36" i="4"/>
  <c r="E104" i="4" s="1"/>
  <c r="E35" i="4"/>
  <c r="E103" i="4" s="1"/>
  <c r="E34" i="4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Q19" i="4" s="1" a="1"/>
  <c r="Q19" i="4" s="1"/>
  <c r="E20" i="4"/>
  <c r="P19" i="4"/>
  <c r="E19" i="4"/>
  <c r="K16" i="4"/>
  <c r="P15" i="4"/>
  <c r="E15" i="4"/>
  <c r="P14" i="4"/>
  <c r="Q13" i="4" s="1" a="1"/>
  <c r="Q13" i="4" s="1"/>
  <c r="E14" i="4"/>
  <c r="P13" i="4"/>
  <c r="E13" i="4"/>
  <c r="K127" i="3"/>
  <c r="E126" i="3"/>
  <c r="E125" i="3"/>
  <c r="E124" i="3"/>
  <c r="E123" i="3"/>
  <c r="E122" i="3"/>
  <c r="E121" i="3"/>
  <c r="F113" i="3"/>
  <c r="F112" i="3"/>
  <c r="F111" i="3"/>
  <c r="F110" i="3"/>
  <c r="E110" i="3"/>
  <c r="F109" i="3"/>
  <c r="F108" i="3"/>
  <c r="F107" i="3"/>
  <c r="F106" i="3"/>
  <c r="E106" i="3"/>
  <c r="F105" i="3"/>
  <c r="F104" i="3"/>
  <c r="F103" i="3"/>
  <c r="F102" i="3"/>
  <c r="E102" i="3"/>
  <c r="F101" i="3"/>
  <c r="F100" i="3"/>
  <c r="F99" i="3"/>
  <c r="F98" i="3"/>
  <c r="E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41" i="3"/>
  <c r="E109" i="3" s="1"/>
  <c r="E40" i="3"/>
  <c r="E108" i="3" s="1"/>
  <c r="E39" i="3"/>
  <c r="E107" i="3" s="1"/>
  <c r="E38" i="3"/>
  <c r="E37" i="3"/>
  <c r="E105" i="3" s="1"/>
  <c r="E36" i="3"/>
  <c r="E104" i="3" s="1"/>
  <c r="E35" i="3"/>
  <c r="E103" i="3" s="1"/>
  <c r="E34" i="3"/>
  <c r="E33" i="3"/>
  <c r="E101" i="3" s="1"/>
  <c r="E32" i="3"/>
  <c r="E100" i="3" s="1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P20" i="3"/>
  <c r="Q19" i="3" s="1" a="1"/>
  <c r="Q19" i="3" s="1"/>
  <c r="E20" i="3"/>
  <c r="P19" i="3"/>
  <c r="E19" i="3"/>
  <c r="K16" i="3"/>
  <c r="P15" i="3"/>
  <c r="E15" i="3"/>
  <c r="P14" i="3"/>
  <c r="E14" i="3"/>
  <c r="P13" i="3"/>
  <c r="Q13" i="3" s="1" a="1"/>
  <c r="Q13" i="3" s="1"/>
  <c r="E13" i="3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 s="1"/>
  <c r="E58" i="2" s="1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E29" i="2" l="1"/>
  <c r="E30" i="2" s="1"/>
  <c r="E98" i="2" s="1"/>
  <c r="E32" i="2"/>
  <c r="E100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31" i="2" l="1"/>
  <c r="E99" i="2" s="1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P15" i="2" l="1"/>
  <c r="Q13" i="2" s="1" a="1"/>
  <c r="Q13" i="2" s="1"/>
  <c r="Q19" i="2" a="1"/>
  <c r="Q19" i="2" s="1"/>
  <c r="E36" i="2"/>
  <c r="E104" i="2" s="1"/>
  <c r="E37" i="2" l="1"/>
  <c r="E105" i="2" s="1"/>
  <c r="E38" i="2" l="1"/>
  <c r="E106" i="2" s="1"/>
  <c r="E39" i="2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<sst xmlns="http://schemas.openxmlformats.org/spreadsheetml/2006/main" count="266" uniqueCount="154">
  <si>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</si>
  <si>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</si>
  <si>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</si>
  <si>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</si>
  <si>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</si>
  <si>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</si>
  <si>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</si>
  <si>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</si>
  <si>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</si>
  <si>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</si>
  <si>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</si>
  <si>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</si>
  <si>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</si>
  <si>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</si>
  <si>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</si>
  <si>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</si>
  <si>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</si>
  <si>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</si>
  <si>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</si>
  <si>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</si>
  <si>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</si>
  <si>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</si>
  <si>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</si>
  <si>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</si>
  <si>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</si>
  <si>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</si>
  <si>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</si>
  <si>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</si>
  <si>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</si>
  <si>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</si>
  <si>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</si>
  <si>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</si>
  <si>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</si>
  <si>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</si>
  <si>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</si>
  <si>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</si>
  <si>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</si>
  <si>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</si>
  <si>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</si>
  <si>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</si>
  <si>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</si>
  <si>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</si>
  <si>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</si>
  <si>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</si>
  <si>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</si>
  <si>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</si>
  <si>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</si>
  <si>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</si>
  <si>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</si>
  <si>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</si>
  <si>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</si>
  <si>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</si>
  <si>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</si>
  <si>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</si>
  <si>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</si>
  <si>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</si>
  <si>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</si>
  <si>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</si>
  <si>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</si>
  <si>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</si>
  <si>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</si>
  <si>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</si>
  <si>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</si>
  <si>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</si>
  <si>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</si>
  <si>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</si>
  <si>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</si>
  <si>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</si>
  <si>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</si>
  <si>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</si>
  <si>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</si>
  <si>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</si>
  <si>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</si>
  <si>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</si>
  <si>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</si>
  <si>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</si>
  <si>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</si>
  <si>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</si>
  <si>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</si>
  <si>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</si>
  <si>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</si>
  <si>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</si>
  <si>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</si>
  <si>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</si>
  <si>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</si>
  <si>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</si>
  <si>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</si>
  <si>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</si>
  <si>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</si>
  <si>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</si>
  <si>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</si>
  <si>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</si>
  <si>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</si>
  <si>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</si>
  <si>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</si>
  <si>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</si>
  <si>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</si>
  <si>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</si>
  <si>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</si>
  <si>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</si>
  <si>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</si>
  <si>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</si>
  <si>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</si>
  <si>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</si>
  <si>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</si>
  <si>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Boids</t>
  </si>
  <si>
    <t>420-C41 : Génie logiciel II : Conception et gestion</t>
  </si>
  <si>
    <t xml:space="preserve"> Thomas Pelletier</t>
  </si>
  <si>
    <t xml:space="preserve"> Alexis Provost</t>
  </si>
  <si>
    <t xml:space="preserve"> Jonathan Robinson-Roberge</t>
  </si>
  <si>
    <t xml:space="preserve"> Andrzej Wisniowski</t>
  </si>
  <si>
    <t xml:space="preserve">le projet est un projet de type Boids. Plus spécifiquement, dans notre contexte, il s'agit d'un simulateur d'items circulaires influencé par divers comportements de déplacement décider par l'utilisateur qui pourra choisir a partir d'une liste de scénario.  </t>
  </si>
  <si>
    <t>11/11/2022</t>
  </si>
  <si>
    <t>18/11/2022</t>
  </si>
  <si>
    <t>Conception</t>
  </si>
  <si>
    <t>Développement</t>
  </si>
  <si>
    <t>Mise en place</t>
  </si>
  <si>
    <t>Monter le projet sur Github</t>
  </si>
  <si>
    <t>3 - Mise en place</t>
  </si>
  <si>
    <t xml:space="preserve">Faire UML des classes </t>
  </si>
  <si>
    <t>1 - Conception</t>
  </si>
  <si>
    <t>Faire UML des cas d'usage</t>
  </si>
  <si>
    <t>Faire apparaitre image avec items circulaire</t>
  </si>
  <si>
    <t>2 - Développement</t>
  </si>
  <si>
    <t>Structurer le code dans fichier python</t>
  </si>
  <si>
    <t>faire le UML des classes sur starUML</t>
  </si>
  <si>
    <t>2 - Faire UML des clas…</t>
  </si>
  <si>
    <t xml:space="preserve"> Andrzej W.</t>
  </si>
  <si>
    <t xml:space="preserve"> Jonathan R.</t>
  </si>
  <si>
    <t>faire le UML des cas d'usage sur starUML</t>
  </si>
  <si>
    <t>3 - Faire UML des cas …</t>
  </si>
  <si>
    <t xml:space="preserve"> Thomas P.</t>
  </si>
  <si>
    <t xml:space="preserve"> Alexis P.</t>
  </si>
  <si>
    <t>Structurer la classe App</t>
  </si>
  <si>
    <t>4 - Faire apparaitre i…</t>
  </si>
  <si>
    <t>5 - Structurer le code…</t>
  </si>
  <si>
    <t>Structurer la classe Cercle</t>
  </si>
  <si>
    <t>Structurer la classe GUI</t>
  </si>
  <si>
    <t>Structurer la classe Simulation</t>
  </si>
  <si>
    <t>Faire apparaitre fenêtre tkinter</t>
  </si>
  <si>
    <t>Créer une image pour la simulation</t>
  </si>
  <si>
    <t>Créer une méthode dessiner pour l'image et les items</t>
  </si>
  <si>
    <t>Structurer la classe Steering behavior</t>
  </si>
  <si>
    <t>Structurer la classe Entity</t>
  </si>
  <si>
    <t>Structurer la classe Drawable</t>
  </si>
  <si>
    <t>Structurer la classe Piloted</t>
  </si>
  <si>
    <t>Structurer la classe DynamicCircle</t>
  </si>
  <si>
    <t>Structurer la classe StaticCircle</t>
  </si>
  <si>
    <t>Erreur de récursion dans le GUI</t>
  </si>
  <si>
    <t>Nécessité de faire UML cas d'usage</t>
  </si>
  <si>
    <t>Parti dans la bonne direction</t>
  </si>
  <si>
    <t xml:space="preserve">difficulté a cadrer le menu </t>
  </si>
  <si>
    <t>classe des cercles à été compléter</t>
  </si>
  <si>
    <t>objectif prochaine rencontre avoir une image avec des cercles qui se déplace selon le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</si>
</sst>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7" fillId="6" borderId="3" xfId="0" applyFont="1" applyFill="1" applyBorder="1" applyAlignment="1">
      <alignment horizontal="left"/>
    </xf>
    <xf numFmtId="14" fontId="0" fillId="8" borderId="3" xfId="0" applyNumberFormat="1" applyFill="1" applyBorder="1" applyAlignment="1" applyProtection="1">
      <alignment horizontal="left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17" fillId="6" borderId="0" xfId="0" applyFont="1" applyFill="1" applyAlignment="1" applyProtection="1">
      <alignment horizontal="center" vertical="center"/>
      <protection hidden="1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workbookViewId="0">
      <selection activeCell="C19" sqref="C19:C28"/>
    </sheetView>
  </sheetViews>
  <sheetFormatPr defaultColWidth="9.21875" defaultRowHeight="15.6"/>
  <cols>
    <col min="1" max="1" width="3.109375" style="38" customWidth="1"/>
    <col min="2" max="2" width="20.6640625" style="37" customWidth="1"/>
    <col min="3" max="3" width="111.6640625" style="38" customWidth="1"/>
    <col min="4" max="6" width="9.21875" style="38"/>
    <col min="7" max="7" width="9.21875" style="38" hidden="1" customWidth="1"/>
    <col min="8" max="8" width="20.6640625" style="38" hidden="1" customWidth="1"/>
    <col min="9" max="10" width="9.21875" style="38" hidden="1" customWidth="1"/>
    <col min="11" max="14" width="0" style="38" hidden="1" customWidth="1"/>
    <col min="15" max="16384" width="9.21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4">
      <c r="B7" s="40" t="str">
        <f>COUNTA(C6:C17) &amp; " étudiant" &amp; IF(COUNTA(C6:C17)&gt;1,"s","")</f>
        <v>4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 t="s">
        <v>109</v>
      </c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 t="s">
        <v>110</v>
      </c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111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abSelected="1" topLeftCell="A44" workbookViewId="0">
      <selection activeCell="F57" sqref="F57:J57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1   |   " &amp;'Description du projet'!$C$2</f>
        <v>Sprint 1 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 t="s">
        <v>104</v>
      </c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 t="s">
        <v>112</v>
      </c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 t="s">
        <v>113</v>
      </c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>
        <f>IF(ISBLANK(F13), "", 1)</f>
        <v>1</v>
      </c>
      <c r="F13" s="56" t="s">
        <v>114</v>
      </c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>1 - Conception</v>
      </c>
      <c r="Q13" s="2" t="str" cm="1">
        <f t="array" ref="Q13:Q15">_xlfn.UNIQUE(_xlfn._xlws.FILTER($P$13:$P$15,NOT(ISBLANK($P$13:$P$15))))</f>
        <v>1 - Conception</v>
      </c>
    </row>
    <row r="14" spans="2:17">
      <c r="E14" s="7">
        <f>IF(ISBLANK(F14), "", MAX($E$13:E13)+1)</f>
        <v>2</v>
      </c>
      <c r="F14" s="53" t="s">
        <v>115</v>
      </c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>2 - Développement</v>
      </c>
      <c r="Q14" s="2" t="str">
        <v>2 - Développement</v>
      </c>
    </row>
    <row r="15" spans="2:17">
      <c r="E15" s="6">
        <f>IF(ISBLANK(F15), "", MAX($E$13:E14)+1)</f>
        <v>3</v>
      </c>
      <c r="F15" s="56" t="s">
        <v>116</v>
      </c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>3 - Mise en place</v>
      </c>
      <c r="Q15" s="2" t="str">
        <v>3 - Mise en place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>
        <f>IF(ISBLANK(F19), "", 1)</f>
        <v>1</v>
      </c>
      <c r="F19" s="56" t="s">
        <v>117</v>
      </c>
      <c r="G19" s="56"/>
      <c r="H19" s="56"/>
      <c r="I19" s="56"/>
      <c r="J19" s="67" t="s">
        <v>118</v>
      </c>
      <c r="K19" s="68"/>
      <c r="P19" s="2" t="str">
        <f t="shared" ref="P19:P24" si="0">IF(ISBLANK(F19),"", E19&amp; " - " &amp;IF(LEN(F19)&lt;$P$11,F19,LEFT(F19,$P$11) &amp; "…"))</f>
        <v>1 - Monter le projet s…</v>
      </c>
      <c r="Q19" s="2" t="str" cm="1">
        <f t="array" ref="Q19:Q24">_xlfn.UNIQUE(_xlfn._xlws.FILTER($P$19:$P$24,NOT(ISBLANK($P$19:$P$24))))</f>
        <v>1 - Monter le projet s…</v>
      </c>
    </row>
    <row r="20" spans="4:17">
      <c r="E20" s="7">
        <f>IF(ISBLANK(F20), "", MAX($E$19:E19)+1)</f>
        <v>2</v>
      </c>
      <c r="F20" s="53" t="s">
        <v>119</v>
      </c>
      <c r="G20" s="53"/>
      <c r="H20" s="53"/>
      <c r="I20" s="53"/>
      <c r="J20" s="63" t="s">
        <v>120</v>
      </c>
      <c r="K20" s="64"/>
      <c r="P20" s="2" t="str">
        <f t="shared" si="0"/>
        <v>2 - Faire UML des clas…</v>
      </c>
      <c r="Q20" s="2" t="str">
        <v>2 - Faire UML des clas…</v>
      </c>
    </row>
    <row r="21" spans="4:17">
      <c r="E21" s="6">
        <f>IF(ISBLANK(F21), "", MAX($E$19:E20)+1)</f>
        <v>3</v>
      </c>
      <c r="F21" s="56" t="s">
        <v>121</v>
      </c>
      <c r="G21" s="56"/>
      <c r="H21" s="56"/>
      <c r="I21" s="56"/>
      <c r="J21" s="67" t="s">
        <v>120</v>
      </c>
      <c r="K21" s="68"/>
      <c r="P21" s="2" t="str">
        <f t="shared" si="0"/>
        <v>3 - Faire UML des cas …</v>
      </c>
      <c r="Q21" s="2" t="str">
        <v>3 - Faire UML des cas …</v>
      </c>
    </row>
    <row r="22" spans="4:17">
      <c r="E22" s="7">
        <f>IF(ISBLANK(F22), "", MAX($E$19:E21)+1)</f>
        <v>4</v>
      </c>
      <c r="F22" s="53" t="s">
        <v>122</v>
      </c>
      <c r="G22" s="53"/>
      <c r="H22" s="53"/>
      <c r="I22" s="53"/>
      <c r="J22" s="63" t="s">
        <v>123</v>
      </c>
      <c r="K22" s="64"/>
      <c r="P22" s="2" t="str">
        <f t="shared" si="0"/>
        <v>4 - Faire apparaitre i…</v>
      </c>
      <c r="Q22" s="2" t="str">
        <v>4 - Faire apparaitre i…</v>
      </c>
    </row>
    <row r="23" spans="4:17">
      <c r="E23" s="6">
        <f>IF(ISBLANK(F23), "", MAX($E$19:E22)+1)</f>
        <v>5</v>
      </c>
      <c r="F23" s="56" t="s">
        <v>124</v>
      </c>
      <c r="G23" s="56"/>
      <c r="H23" s="56"/>
      <c r="I23" s="56"/>
      <c r="J23" s="67" t="s">
        <v>123</v>
      </c>
      <c r="K23" s="68"/>
      <c r="P23" s="2" t="str">
        <f t="shared" si="0"/>
        <v>5 - Structurer le code…</v>
      </c>
      <c r="Q23" s="2" t="str">
        <v>5 - Structurer le code…</v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63"/>
      <c r="K24" s="64"/>
      <c r="P24" s="2" t="str">
        <f t="shared" si="0"/>
        <v/>
      </c>
      <c r="Q24" s="2" t="str"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5 objectifs ont été déterminées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125</v>
      </c>
      <c r="G28" s="21" t="s">
        <v>126</v>
      </c>
      <c r="H28" s="22" t="s">
        <v>127</v>
      </c>
      <c r="I28" s="22" t="s">
        <v>128</v>
      </c>
      <c r="J28" s="23">
        <v>6.2499999999999993E-2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129</v>
      </c>
      <c r="G29" s="26" t="s">
        <v>130</v>
      </c>
      <c r="H29" s="27" t="s">
        <v>131</v>
      </c>
      <c r="I29" s="27" t="s">
        <v>132</v>
      </c>
      <c r="J29" s="28">
        <v>3.125E-2</v>
      </c>
      <c r="K29" s="29" t="s">
        <v>84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133</v>
      </c>
      <c r="G30" s="21" t="s">
        <v>135</v>
      </c>
      <c r="H30" s="22" t="s">
        <v>131</v>
      </c>
      <c r="I30" s="22" t="s">
        <v>132</v>
      </c>
      <c r="J30" s="23">
        <v>1.0416666666666666E-2</v>
      </c>
      <c r="K30" s="24" t="s">
        <v>84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136</v>
      </c>
      <c r="G31" s="26" t="s">
        <v>135</v>
      </c>
      <c r="H31" s="27" t="s">
        <v>127</v>
      </c>
      <c r="I31" s="27" t="s">
        <v>128</v>
      </c>
      <c r="J31" s="28">
        <v>1.0416666666666666E-2</v>
      </c>
      <c r="K31" s="29" t="s">
        <v>84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137</v>
      </c>
      <c r="G32" s="21" t="s">
        <v>135</v>
      </c>
      <c r="H32" s="22" t="s">
        <v>131</v>
      </c>
      <c r="I32" s="22" t="s">
        <v>132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138</v>
      </c>
      <c r="G33" s="26" t="s">
        <v>135</v>
      </c>
      <c r="H33" s="27" t="s">
        <v>128</v>
      </c>
      <c r="I33" s="27" t="s">
        <v>127</v>
      </c>
      <c r="J33" s="28">
        <v>1.0416666666666666E-2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139</v>
      </c>
      <c r="G34" s="21" t="s">
        <v>134</v>
      </c>
      <c r="H34" s="22" t="s">
        <v>131</v>
      </c>
      <c r="I34" s="22" t="s">
        <v>132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140</v>
      </c>
      <c r="G35" s="26" t="s">
        <v>134</v>
      </c>
      <c r="H35" s="27" t="s">
        <v>131</v>
      </c>
      <c r="I35" s="27" t="s">
        <v>132</v>
      </c>
      <c r="J35" s="28">
        <v>4.1666666666666664E-2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141</v>
      </c>
      <c r="G36" s="21" t="s">
        <v>134</v>
      </c>
      <c r="H36" s="22" t="s">
        <v>131</v>
      </c>
      <c r="I36" s="22" t="s">
        <v>132</v>
      </c>
      <c r="J36" s="23">
        <v>3.125E-2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142</v>
      </c>
      <c r="G37" s="26" t="s">
        <v>135</v>
      </c>
      <c r="H37" s="27" t="s">
        <v>127</v>
      </c>
      <c r="I37" s="27" t="s">
        <v>128</v>
      </c>
      <c r="J37" s="28">
        <v>2.0833333333333332E-2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143</v>
      </c>
      <c r="G38" s="21" t="s">
        <v>135</v>
      </c>
      <c r="H38" s="22" t="s">
        <v>128</v>
      </c>
      <c r="I38" s="22" t="s">
        <v>127</v>
      </c>
      <c r="J38" s="23">
        <v>2.0833333333333332E-2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144</v>
      </c>
      <c r="G39" s="26" t="s">
        <v>135</v>
      </c>
      <c r="H39" s="27" t="s">
        <v>127</v>
      </c>
      <c r="I39" s="27" t="s">
        <v>128</v>
      </c>
      <c r="J39" s="28">
        <v>2.0833333333333332E-2</v>
      </c>
      <c r="K39" s="29" t="s">
        <v>87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145</v>
      </c>
      <c r="G40" s="21" t="s">
        <v>135</v>
      </c>
      <c r="H40" s="22" t="s">
        <v>127</v>
      </c>
      <c r="I40" s="22" t="s">
        <v>128</v>
      </c>
      <c r="J40" s="23">
        <v>2.0833333333333332E-2</v>
      </c>
      <c r="K40" s="24" t="s">
        <v>87</v>
      </c>
      <c r="P40" s="12">
        <f t="shared" si="1"/>
        <v>0.13541666666666666</v>
      </c>
    </row>
    <row r="41" spans="5:16">
      <c r="E41" s="7">
        <f>IF(ISBLANK(F41), "", MAX($E$28:E40)+1)</f>
        <v>14</v>
      </c>
      <c r="F41" s="25" t="s">
        <v>146</v>
      </c>
      <c r="G41" s="26" t="s">
        <v>135</v>
      </c>
      <c r="H41" s="27" t="s">
        <v>128</v>
      </c>
      <c r="I41" s="27" t="s">
        <v>127</v>
      </c>
      <c r="J41" s="28">
        <v>2.0833333333333332E-2</v>
      </c>
      <c r="K41" s="29" t="s">
        <v>87</v>
      </c>
      <c r="P41" s="12">
        <f t="shared" si="1"/>
        <v>0.14583333333333331</v>
      </c>
    </row>
    <row r="42" spans="5:16">
      <c r="E42" s="6">
        <f>IF(ISBLANK(F42), "", MAX($E$28:E41)+1)</f>
        <v>15</v>
      </c>
      <c r="F42" s="20" t="s">
        <v>147</v>
      </c>
      <c r="G42" s="21" t="s">
        <v>135</v>
      </c>
      <c r="H42" s="22" t="s">
        <v>127</v>
      </c>
      <c r="I42" s="22" t="s">
        <v>128</v>
      </c>
      <c r="J42" s="23">
        <v>2.0833333333333332E-2</v>
      </c>
      <c r="K42" s="24" t="s">
        <v>87</v>
      </c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>
        <f>IF(ISBLANK(F53), "", 1)</f>
        <v>1</v>
      </c>
      <c r="F53" s="55" t="s">
        <v>148</v>
      </c>
      <c r="G53" s="56"/>
      <c r="H53" s="56"/>
      <c r="I53" s="56"/>
      <c r="J53" s="57"/>
      <c r="K53" s="34">
        <v>1</v>
      </c>
      <c r="P53" s="16"/>
    </row>
    <row r="54" spans="2:16">
      <c r="E54" s="7">
        <f>IF(ISBLANK(F54), "", MAX($E$53:E53)+1)</f>
        <v>2</v>
      </c>
      <c r="F54" s="52" t="s">
        <v>149</v>
      </c>
      <c r="G54" s="53"/>
      <c r="H54" s="53"/>
      <c r="I54" s="53"/>
      <c r="J54" s="54"/>
      <c r="K54" s="35">
        <v>1</v>
      </c>
      <c r="P54" s="12"/>
    </row>
    <row r="55" spans="2:16">
      <c r="E55" s="7">
        <f>IF(ISBLANK(F55), "", MAX($E$53:E54)+1)</f>
        <v>3</v>
      </c>
      <c r="F55" s="55" t="s">
        <v>150</v>
      </c>
      <c r="G55" s="56"/>
      <c r="H55" s="56"/>
      <c r="I55" s="56"/>
      <c r="J55" s="57"/>
      <c r="K55" s="34">
        <v>1</v>
      </c>
      <c r="P55" s="12"/>
    </row>
    <row r="56" spans="2:16">
      <c r="E56" s="7">
        <f>IF(ISBLANK(F56), "", MAX($E$53:E55)+1)</f>
        <v>4</v>
      </c>
      <c r="F56" s="52" t="s">
        <v>151</v>
      </c>
      <c r="G56" s="53"/>
      <c r="H56" s="53"/>
      <c r="I56" s="53"/>
      <c r="J56" s="54"/>
      <c r="K56" s="35">
        <v>2</v>
      </c>
      <c r="P56" s="12"/>
    </row>
    <row r="57" spans="2:16">
      <c r="E57" s="7">
        <f>IF(ISBLANK(F57), "", MAX($E$53:E56)+1)</f>
        <v>5</v>
      </c>
      <c r="F57" s="55" t="s">
        <v>152</v>
      </c>
      <c r="G57" s="56"/>
      <c r="H57" s="56"/>
      <c r="I57" s="56"/>
      <c r="J57" s="57"/>
      <c r="K57" s="34">
        <v>2</v>
      </c>
      <c r="P57" s="12"/>
    </row>
    <row r="58" spans="2:16">
      <c r="E58" s="7">
        <f>IF(ISBLANK(F58), "", MAX($E$53:E57)+1)</f>
        <v>6</v>
      </c>
      <c r="F58" s="52" t="s">
        <v>153</v>
      </c>
      <c r="G58" s="53"/>
      <c r="H58" s="53"/>
      <c r="I58" s="53"/>
      <c r="J58" s="54"/>
      <c r="K58" s="35">
        <v>2</v>
      </c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faire le UML des classes sur starUML</v>
      </c>
      <c r="G96" s="55"/>
      <c r="H96" s="56"/>
      <c r="I96" s="72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faire le UML des cas d'usage sur starUML</v>
      </c>
      <c r="G97" s="52"/>
      <c r="H97" s="53"/>
      <c r="I97" s="69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Structurer la classe App</v>
      </c>
      <c r="G98" s="55"/>
      <c r="H98" s="56"/>
      <c r="I98" s="72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Structurer la classe Cercle</v>
      </c>
      <c r="G99" s="52"/>
      <c r="H99" s="53"/>
      <c r="I99" s="69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Structurer la classe GUI</v>
      </c>
      <c r="G100" s="55"/>
      <c r="H100" s="56"/>
      <c r="I100" s="72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Structurer la classe Simulation</v>
      </c>
      <c r="G101" s="52"/>
      <c r="H101" s="53"/>
      <c r="I101" s="69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Faire apparaitre fenêtre tkinter</v>
      </c>
      <c r="G102" s="55"/>
      <c r="H102" s="56"/>
      <c r="I102" s="72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une image pour la simulation</v>
      </c>
      <c r="G103" s="52"/>
      <c r="H103" s="53"/>
      <c r="I103" s="69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Créer une méthode dessiner pour l'image et les items</v>
      </c>
      <c r="G104" s="55"/>
      <c r="H104" s="56"/>
      <c r="I104" s="72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Structurer la classe Steering behavior</v>
      </c>
      <c r="G105" s="52"/>
      <c r="H105" s="53"/>
      <c r="I105" s="69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Structurer la classe Entity</v>
      </c>
      <c r="G106" s="55"/>
      <c r="H106" s="56"/>
      <c r="I106" s="72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Structurer la classe Drawable</v>
      </c>
      <c r="G107" s="52"/>
      <c r="H107" s="53"/>
      <c r="I107" s="69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Structurer la classe Piloted</v>
      </c>
      <c r="G108" s="55"/>
      <c r="H108" s="56"/>
      <c r="I108" s="72"/>
      <c r="J108" s="30"/>
      <c r="K108" s="31"/>
      <c r="P108" s="13"/>
    </row>
    <row r="109" spans="5:16">
      <c r="E109" s="7">
        <f t="shared" si="2"/>
        <v>14</v>
      </c>
      <c r="F109" s="18" t="str">
        <f t="shared" si="2"/>
        <v>Structurer la classe DynamicCircle</v>
      </c>
      <c r="G109" s="52"/>
      <c r="H109" s="53"/>
      <c r="I109" s="69"/>
      <c r="J109" s="32"/>
      <c r="K109" s="33"/>
    </row>
    <row r="110" spans="5:16">
      <c r="E110" s="6">
        <f t="shared" si="2"/>
        <v>15</v>
      </c>
      <c r="F110" s="17" t="str">
        <f t="shared" si="2"/>
        <v>Structurer la classe StaticCircle</v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5"/>
      <c r="H112" s="56"/>
      <c r="I112" s="72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J25:K25"/>
    <mergeCell ref="J23:K23"/>
    <mergeCell ref="J24:K24"/>
    <mergeCell ref="D27:F27"/>
    <mergeCell ref="H27:I27"/>
    <mergeCell ref="G106:I106"/>
    <mergeCell ref="G96:I96"/>
    <mergeCell ref="G97:I97"/>
    <mergeCell ref="G98:I98"/>
    <mergeCell ref="G99:I99"/>
    <mergeCell ref="G100:I100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F121:K121"/>
    <mergeCell ref="F122:K122"/>
    <mergeCell ref="F123:K123"/>
    <mergeCell ref="F124:K124"/>
    <mergeCell ref="F125:K12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4:J84"/>
    <mergeCell ref="F85:J85"/>
    <mergeCell ref="F86:J86"/>
    <mergeCell ref="F87:J87"/>
    <mergeCell ref="F88:J88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workbookViewId="0">
      <selection activeCell="F5" sqref="F5:K5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2   |   " &amp;'Description du projet'!$C$2</f>
        <v>Sprint 2 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 t="str">
        <f>IF(ISBLANK(F19), "", 1)</f>
        <v/>
      </c>
      <c r="F19" s="56"/>
      <c r="G19" s="56"/>
      <c r="H19" s="56"/>
      <c r="I19" s="56"/>
      <c r="J19" s="76"/>
      <c r="K19" s="77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4"/>
      <c r="K20" s="75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6"/>
      <c r="K21" s="77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74"/>
      <c r="K22" s="75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6"/>
      <c r="K23" s="77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74"/>
      <c r="K24" s="75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2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69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2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69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2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69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2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69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2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69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2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69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J18:K18"/>
    <mergeCell ref="F19:I19"/>
    <mergeCell ref="J19:K19"/>
    <mergeCell ref="B2:K2"/>
    <mergeCell ref="B3:K3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G97:I97"/>
    <mergeCell ref="G98:I98"/>
    <mergeCell ref="F87:J87"/>
    <mergeCell ref="F85:J85"/>
    <mergeCell ref="F86:J86"/>
    <mergeCell ref="G96:I96"/>
    <mergeCell ref="F75:J75"/>
    <mergeCell ref="F76:J76"/>
    <mergeCell ref="F77:J77"/>
    <mergeCell ref="F78:J78"/>
    <mergeCell ref="G95:I95"/>
    <mergeCell ref="F88:J88"/>
    <mergeCell ref="B92:B93"/>
    <mergeCell ref="C92:K92"/>
    <mergeCell ref="F79:J79"/>
    <mergeCell ref="F80:J80"/>
    <mergeCell ref="F81:J81"/>
    <mergeCell ref="F82:J82"/>
    <mergeCell ref="F83:J83"/>
    <mergeCell ref="F84:J84"/>
    <mergeCell ref="G112:I112"/>
    <mergeCell ref="G99:I99"/>
    <mergeCell ref="G100:I100"/>
    <mergeCell ref="G101:I101"/>
    <mergeCell ref="G102:I102"/>
    <mergeCell ref="G103:I103"/>
    <mergeCell ref="G104:I104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workbookViewId="0">
      <selection activeCell="F5" sqref="F5:K5"/>
    </sheetView>
  </sheetViews>
  <sheetFormatPr defaultColWidth="9.21875" defaultRowHeight="14.4"/>
  <cols>
    <col min="1" max="1" width="1.33203125" style="2" customWidth="1"/>
    <col min="2" max="2" width="5" style="2" customWidth="1"/>
    <col min="3" max="5" width="3.33203125" style="2" customWidth="1"/>
    <col min="6" max="6" width="66.44140625" style="2" customWidth="1"/>
    <col min="7" max="7" width="21.21875" style="2" customWidth="1"/>
    <col min="8" max="9" width="14.109375" style="3" customWidth="1"/>
    <col min="10" max="11" width="11.44140625" style="3" customWidth="1"/>
    <col min="12" max="14" width="9.21875" style="2"/>
    <col min="15" max="15" width="9.21875" style="2" hidden="1" customWidth="1"/>
    <col min="16" max="16" width="10.109375" style="2" hidden="1" customWidth="1"/>
    <col min="17" max="17" width="9.21875" style="2" hidden="1" customWidth="1"/>
    <col min="18" max="16384" width="9.21875" style="2"/>
  </cols>
  <sheetData>
    <row r="2" spans="2:17" ht="30.9" customHeight="1">
      <c r="B2" s="60" t="str">
        <f>"Sprint 3  |   " &amp;'Description du projet'!$C$2</f>
        <v>Sprint 3  |   Boids</v>
      </c>
      <c r="C2" s="60"/>
      <c r="D2" s="60"/>
      <c r="E2" s="60"/>
      <c r="F2" s="60"/>
      <c r="G2" s="60"/>
      <c r="H2" s="60"/>
      <c r="I2" s="60"/>
      <c r="J2" s="60"/>
      <c r="K2" s="60"/>
    </row>
    <row r="3" spans="2:17" ht="2.5499999999999998" customHeight="1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2:17" ht="18" customHeight="1"/>
    <row r="5" spans="2:17" ht="14.55" customHeight="1">
      <c r="B5" s="1" t="s">
        <v>102</v>
      </c>
      <c r="C5" s="1"/>
      <c r="D5" s="1"/>
      <c r="E5" s="1"/>
      <c r="F5" s="59"/>
      <c r="G5" s="59"/>
      <c r="H5" s="59"/>
      <c r="I5" s="59"/>
      <c r="J5" s="59"/>
      <c r="K5" s="59"/>
    </row>
    <row r="6" spans="2:17" ht="7.8" customHeight="1"/>
    <row r="7" spans="2:17" ht="14.55" customHeight="1">
      <c r="B7" s="58" t="s">
        <v>103</v>
      </c>
      <c r="C7" s="58"/>
      <c r="D7" s="58"/>
      <c r="E7" s="58"/>
      <c r="F7" s="59"/>
      <c r="G7" s="59"/>
      <c r="H7" s="59"/>
      <c r="I7" s="59"/>
      <c r="J7" s="59"/>
      <c r="K7" s="59"/>
    </row>
    <row r="8" spans="2:17" ht="18" customHeight="1"/>
    <row r="9" spans="2:17" ht="8.5500000000000007" customHeight="1">
      <c r="B9" s="62">
        <v>1</v>
      </c>
      <c r="C9" s="61"/>
      <c r="D9" s="61"/>
      <c r="E9" s="61"/>
      <c r="F9" s="61"/>
      <c r="G9" s="61"/>
      <c r="H9" s="61"/>
      <c r="I9" s="61"/>
      <c r="J9" s="61"/>
      <c r="K9" s="61"/>
    </row>
    <row r="10" spans="2:17" ht="18">
      <c r="B10" s="62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6">
      <c r="D12" s="65" t="s">
        <v>81</v>
      </c>
      <c r="E12" s="65"/>
      <c r="F12" s="65"/>
      <c r="G12" s="65"/>
      <c r="H12" s="65"/>
      <c r="I12" s="65"/>
      <c r="J12" s="65"/>
      <c r="K12" s="65"/>
    </row>
    <row r="13" spans="2:17">
      <c r="E13" s="6" t="str">
        <f>IF(ISBLANK(F13), "", 1)</f>
        <v/>
      </c>
      <c r="F13" s="56"/>
      <c r="G13" s="56"/>
      <c r="H13" s="56"/>
      <c r="I13" s="56"/>
      <c r="J13" s="56"/>
      <c r="K13" s="56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53"/>
      <c r="G14" s="53"/>
      <c r="H14" s="53"/>
      <c r="I14" s="53"/>
      <c r="J14" s="53"/>
      <c r="K14" s="5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56"/>
      <c r="G15" s="56"/>
      <c r="H15" s="56"/>
      <c r="I15" s="56"/>
      <c r="J15" s="56"/>
      <c r="K15" s="56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6">
      <c r="D18" s="9" t="s">
        <v>82</v>
      </c>
      <c r="E18" s="9"/>
      <c r="F18" s="9"/>
      <c r="G18" s="9"/>
      <c r="H18" s="10"/>
      <c r="I18" s="10"/>
      <c r="J18" s="66" t="s">
        <v>76</v>
      </c>
      <c r="K18" s="66"/>
    </row>
    <row r="19" spans="4:17">
      <c r="E19" s="6" t="str">
        <f>IF(ISBLANK(F19), "", 1)</f>
        <v/>
      </c>
      <c r="F19" s="56"/>
      <c r="G19" s="56"/>
      <c r="H19" s="56"/>
      <c r="I19" s="56"/>
      <c r="J19" s="76"/>
      <c r="K19" s="77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53"/>
      <c r="G20" s="53"/>
      <c r="H20" s="53"/>
      <c r="I20" s="53"/>
      <c r="J20" s="74"/>
      <c r="K20" s="75"/>
      <c r="P20" s="2" t="str">
        <f t="shared" si="0"/>
        <v/>
      </c>
    </row>
    <row r="21" spans="4:17">
      <c r="E21" s="6" t="str">
        <f>IF(ISBLANK(F21), "", MAX($E$19:E20)+1)</f>
        <v/>
      </c>
      <c r="F21" s="56"/>
      <c r="G21" s="56"/>
      <c r="H21" s="56"/>
      <c r="I21" s="56"/>
      <c r="J21" s="78"/>
      <c r="K21" s="79"/>
      <c r="P21" s="2" t="str">
        <f t="shared" si="0"/>
        <v/>
      </c>
    </row>
    <row r="22" spans="4:17">
      <c r="E22" s="7" t="str">
        <f>IF(ISBLANK(F22), "", MAX($E$19:E21)+1)</f>
        <v/>
      </c>
      <c r="F22" s="53"/>
      <c r="G22" s="53"/>
      <c r="H22" s="53"/>
      <c r="I22" s="53"/>
      <c r="J22" s="80"/>
      <c r="K22" s="81"/>
      <c r="P22" s="2" t="str">
        <f t="shared" si="0"/>
        <v/>
      </c>
    </row>
    <row r="23" spans="4:17">
      <c r="E23" s="6" t="str">
        <f>IF(ISBLANK(F23), "", MAX($E$19:E22)+1)</f>
        <v/>
      </c>
      <c r="F23" s="56"/>
      <c r="G23" s="56"/>
      <c r="H23" s="56"/>
      <c r="I23" s="56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53"/>
      <c r="G24" s="53"/>
      <c r="H24" s="53"/>
      <c r="I24" s="53"/>
      <c r="J24" s="80"/>
      <c r="K24" s="81"/>
      <c r="P24" s="2" t="str">
        <f t="shared" si="0"/>
        <v/>
      </c>
    </row>
    <row r="25" spans="4:17">
      <c r="J25" s="73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73"/>
    </row>
    <row r="27" spans="4:17" ht="15.6">
      <c r="D27" s="65" t="s">
        <v>83</v>
      </c>
      <c r="E27" s="65"/>
      <c r="F27" s="65"/>
      <c r="G27" s="11" t="s">
        <v>77</v>
      </c>
      <c r="H27" s="66" t="s">
        <v>78</v>
      </c>
      <c r="I27" s="66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500000000000007" customHeight="1">
      <c r="B49" s="62">
        <v>2</v>
      </c>
      <c r="C49" s="61"/>
      <c r="D49" s="61"/>
      <c r="E49" s="61"/>
      <c r="F49" s="61"/>
      <c r="G49" s="61"/>
      <c r="H49" s="61"/>
      <c r="I49" s="61"/>
      <c r="J49" s="61"/>
      <c r="K49" s="61"/>
      <c r="P49" s="12"/>
    </row>
    <row r="50" spans="2:16" ht="18">
      <c r="B50" s="62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6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5"/>
      <c r="G53" s="56"/>
      <c r="H53" s="56"/>
      <c r="I53" s="56"/>
      <c r="J53" s="57"/>
      <c r="K53" s="34"/>
      <c r="P53" s="16"/>
    </row>
    <row r="54" spans="2:16">
      <c r="E54" s="7" t="str">
        <f>IF(ISBLANK(F54), "", MAX($E$53:E53)+1)</f>
        <v/>
      </c>
      <c r="F54" s="52"/>
      <c r="G54" s="53"/>
      <c r="H54" s="53"/>
      <c r="I54" s="53"/>
      <c r="J54" s="54"/>
      <c r="K54" s="35"/>
      <c r="P54" s="12"/>
    </row>
    <row r="55" spans="2:16">
      <c r="E55" s="7" t="str">
        <f>IF(ISBLANK(F55), "", MAX($E$53:E54)+1)</f>
        <v/>
      </c>
      <c r="F55" s="55"/>
      <c r="G55" s="56"/>
      <c r="H55" s="56"/>
      <c r="I55" s="56"/>
      <c r="J55" s="57"/>
      <c r="K55" s="34"/>
      <c r="P55" s="12"/>
    </row>
    <row r="56" spans="2:16">
      <c r="E56" s="7" t="str">
        <f>IF(ISBLANK(F56), "", MAX($E$53:E55)+1)</f>
        <v/>
      </c>
      <c r="F56" s="52"/>
      <c r="G56" s="53"/>
      <c r="H56" s="53"/>
      <c r="I56" s="53"/>
      <c r="J56" s="54"/>
      <c r="K56" s="35"/>
      <c r="P56" s="12"/>
    </row>
    <row r="57" spans="2:16">
      <c r="E57" s="7" t="str">
        <f>IF(ISBLANK(F57), "", MAX($E$53:E56)+1)</f>
        <v/>
      </c>
      <c r="F57" s="55"/>
      <c r="G57" s="56"/>
      <c r="H57" s="56"/>
      <c r="I57" s="56"/>
      <c r="J57" s="57"/>
      <c r="K57" s="34"/>
      <c r="P57" s="12"/>
    </row>
    <row r="58" spans="2:16">
      <c r="E58" s="7" t="str">
        <f>IF(ISBLANK(F58), "", MAX($E$53:E57)+1)</f>
        <v/>
      </c>
      <c r="F58" s="52"/>
      <c r="G58" s="53"/>
      <c r="H58" s="53"/>
      <c r="I58" s="53"/>
      <c r="J58" s="54"/>
      <c r="K58" s="35"/>
      <c r="P58" s="12"/>
    </row>
    <row r="59" spans="2:16">
      <c r="E59" s="7" t="str">
        <f>IF(ISBLANK(F59), "", MAX($E$53:E58)+1)</f>
        <v/>
      </c>
      <c r="F59" s="55"/>
      <c r="G59" s="56"/>
      <c r="H59" s="56"/>
      <c r="I59" s="56"/>
      <c r="J59" s="57"/>
      <c r="K59" s="34"/>
      <c r="P59" s="12"/>
    </row>
    <row r="60" spans="2:16">
      <c r="E60" s="7" t="str">
        <f>IF(ISBLANK(F60), "", MAX($E$53:E59)+1)</f>
        <v/>
      </c>
      <c r="F60" s="52"/>
      <c r="G60" s="53"/>
      <c r="H60" s="53"/>
      <c r="I60" s="53"/>
      <c r="J60" s="54"/>
      <c r="K60" s="35"/>
      <c r="P60" s="12"/>
    </row>
    <row r="61" spans="2:16">
      <c r="E61" s="7" t="str">
        <f>IF(ISBLANK(F61), "", MAX($E$53:E60)+1)</f>
        <v/>
      </c>
      <c r="F61" s="55"/>
      <c r="G61" s="56"/>
      <c r="H61" s="56"/>
      <c r="I61" s="56"/>
      <c r="J61" s="57"/>
      <c r="K61" s="34"/>
      <c r="P61" s="12"/>
    </row>
    <row r="62" spans="2:16">
      <c r="E62" s="7" t="str">
        <f>IF(ISBLANK(F62), "", MAX($E$53:E61)+1)</f>
        <v/>
      </c>
      <c r="F62" s="52"/>
      <c r="G62" s="53"/>
      <c r="H62" s="53"/>
      <c r="I62" s="53"/>
      <c r="J62" s="54"/>
      <c r="K62" s="35"/>
      <c r="P62" s="12"/>
    </row>
    <row r="63" spans="2:16">
      <c r="E63" s="7" t="str">
        <f>IF(ISBLANK(F63), "", MAX($E$53:E62)+1)</f>
        <v/>
      </c>
      <c r="F63" s="55"/>
      <c r="G63" s="56"/>
      <c r="H63" s="56"/>
      <c r="I63" s="56"/>
      <c r="J63" s="57"/>
      <c r="K63" s="34"/>
      <c r="P63" s="12"/>
    </row>
    <row r="64" spans="2:16">
      <c r="E64" s="7" t="str">
        <f>IF(ISBLANK(F64), "", MAX($E$53:E63)+1)</f>
        <v/>
      </c>
      <c r="F64" s="52"/>
      <c r="G64" s="53"/>
      <c r="H64" s="53"/>
      <c r="I64" s="53"/>
      <c r="J64" s="54"/>
      <c r="K64" s="35"/>
      <c r="P64" s="12"/>
    </row>
    <row r="65" spans="5:16">
      <c r="E65" s="7" t="str">
        <f>IF(ISBLANK(F65), "", MAX($E$53:E64)+1)</f>
        <v/>
      </c>
      <c r="F65" s="55"/>
      <c r="G65" s="56"/>
      <c r="H65" s="56"/>
      <c r="I65" s="56"/>
      <c r="J65" s="57"/>
      <c r="K65" s="34"/>
      <c r="P65" s="12"/>
    </row>
    <row r="66" spans="5:16">
      <c r="E66" s="7" t="str">
        <f>IF(ISBLANK(F66), "", MAX($E$53:E65)+1)</f>
        <v/>
      </c>
      <c r="F66" s="52"/>
      <c r="G66" s="53"/>
      <c r="H66" s="53"/>
      <c r="I66" s="53"/>
      <c r="J66" s="54"/>
      <c r="K66" s="35"/>
      <c r="P66" s="12"/>
    </row>
    <row r="67" spans="5:16">
      <c r="E67" s="7" t="str">
        <f>IF(ISBLANK(F67), "", MAX($E$53:E66)+1)</f>
        <v/>
      </c>
      <c r="F67" s="55"/>
      <c r="G67" s="56"/>
      <c r="H67" s="56"/>
      <c r="I67" s="56"/>
      <c r="J67" s="57"/>
      <c r="K67" s="34"/>
      <c r="P67" s="12"/>
    </row>
    <row r="68" spans="5:16">
      <c r="E68" s="7" t="str">
        <f>IF(ISBLANK(F68), "", MAX($E$53:E67)+1)</f>
        <v/>
      </c>
      <c r="F68" s="52"/>
      <c r="G68" s="53"/>
      <c r="H68" s="53"/>
      <c r="I68" s="53"/>
      <c r="J68" s="54"/>
      <c r="K68" s="35"/>
      <c r="P68" s="12"/>
    </row>
    <row r="69" spans="5:16">
      <c r="E69" s="7" t="str">
        <f>IF(ISBLANK(F69), "", MAX($E$53:E68)+1)</f>
        <v/>
      </c>
      <c r="F69" s="55"/>
      <c r="G69" s="56"/>
      <c r="H69" s="56"/>
      <c r="I69" s="56"/>
      <c r="J69" s="57"/>
      <c r="K69" s="34"/>
      <c r="P69" s="12"/>
    </row>
    <row r="70" spans="5:16">
      <c r="E70" s="7" t="str">
        <f>IF(ISBLANK(F70), "", MAX($E$53:E69)+1)</f>
        <v/>
      </c>
      <c r="F70" s="52"/>
      <c r="G70" s="53"/>
      <c r="H70" s="53"/>
      <c r="I70" s="53"/>
      <c r="J70" s="54"/>
      <c r="K70" s="35"/>
      <c r="P70" s="12"/>
    </row>
    <row r="71" spans="5:16">
      <c r="E71" s="7" t="str">
        <f>IF(ISBLANK(F71), "", MAX($E$53:E70)+1)</f>
        <v/>
      </c>
      <c r="F71" s="55"/>
      <c r="G71" s="56"/>
      <c r="H71" s="56"/>
      <c r="I71" s="56"/>
      <c r="J71" s="57"/>
      <c r="K71" s="34"/>
      <c r="P71" s="12"/>
    </row>
    <row r="72" spans="5:16">
      <c r="E72" s="7" t="str">
        <f>IF(ISBLANK(F72), "", MAX($E$53:E71)+1)</f>
        <v/>
      </c>
      <c r="F72" s="52"/>
      <c r="G72" s="53"/>
      <c r="H72" s="53"/>
      <c r="I72" s="53"/>
      <c r="J72" s="54"/>
      <c r="K72" s="35"/>
      <c r="P72" s="12"/>
    </row>
    <row r="73" spans="5:16">
      <c r="E73" s="7" t="str">
        <f>IF(ISBLANK(F73), "", MAX($E$53:E72)+1)</f>
        <v/>
      </c>
      <c r="F73" s="55"/>
      <c r="G73" s="56"/>
      <c r="H73" s="56"/>
      <c r="I73" s="56"/>
      <c r="J73" s="57"/>
      <c r="K73" s="34"/>
      <c r="P73" s="12"/>
    </row>
    <row r="74" spans="5:16">
      <c r="E74" s="7" t="str">
        <f>IF(ISBLANK(F74), "", MAX($E$53:E73)+1)</f>
        <v/>
      </c>
      <c r="F74" s="52"/>
      <c r="G74" s="53"/>
      <c r="H74" s="53"/>
      <c r="I74" s="53"/>
      <c r="J74" s="54"/>
      <c r="K74" s="35"/>
      <c r="P74" s="12"/>
    </row>
    <row r="75" spans="5:16">
      <c r="E75" s="7" t="str">
        <f>IF(ISBLANK(F75), "", MAX($E$53:E74)+1)</f>
        <v/>
      </c>
      <c r="F75" s="55"/>
      <c r="G75" s="56"/>
      <c r="H75" s="56"/>
      <c r="I75" s="56"/>
      <c r="J75" s="57"/>
      <c r="K75" s="34"/>
      <c r="P75" s="12"/>
    </row>
    <row r="76" spans="5:16">
      <c r="E76" s="7" t="str">
        <f>IF(ISBLANK(F76), "", MAX($E$53:E75)+1)</f>
        <v/>
      </c>
      <c r="F76" s="52"/>
      <c r="G76" s="53"/>
      <c r="H76" s="53"/>
      <c r="I76" s="53"/>
      <c r="J76" s="54"/>
      <c r="K76" s="35"/>
      <c r="P76" s="12"/>
    </row>
    <row r="77" spans="5:16">
      <c r="E77" s="7" t="str">
        <f>IF(ISBLANK(F77), "", MAX($E$53:E76)+1)</f>
        <v/>
      </c>
      <c r="F77" s="55"/>
      <c r="G77" s="56"/>
      <c r="H77" s="56"/>
      <c r="I77" s="56"/>
      <c r="J77" s="57"/>
      <c r="K77" s="34"/>
      <c r="P77" s="12"/>
    </row>
    <row r="78" spans="5:16">
      <c r="E78" s="7" t="str">
        <f>IF(ISBLANK(F78), "", MAX($E$53:E77)+1)</f>
        <v/>
      </c>
      <c r="F78" s="52"/>
      <c r="G78" s="53"/>
      <c r="H78" s="53"/>
      <c r="I78" s="53"/>
      <c r="J78" s="54"/>
      <c r="K78" s="35"/>
      <c r="P78" s="12"/>
    </row>
    <row r="79" spans="5:16">
      <c r="E79" s="7" t="str">
        <f>IF(ISBLANK(F79), "", MAX($E$53:E78)+1)</f>
        <v/>
      </c>
      <c r="F79" s="55"/>
      <c r="G79" s="56"/>
      <c r="H79" s="56"/>
      <c r="I79" s="56"/>
      <c r="J79" s="57"/>
      <c r="K79" s="34"/>
      <c r="P79" s="12"/>
    </row>
    <row r="80" spans="5:16">
      <c r="E80" s="7" t="str">
        <f>IF(ISBLANK(F80), "", MAX($E$53:E79)+1)</f>
        <v/>
      </c>
      <c r="F80" s="52"/>
      <c r="G80" s="53"/>
      <c r="H80" s="53"/>
      <c r="I80" s="53"/>
      <c r="J80" s="54"/>
      <c r="K80" s="35"/>
      <c r="P80" s="12"/>
    </row>
    <row r="81" spans="2:16">
      <c r="E81" s="7" t="str">
        <f>IF(ISBLANK(F81), "", MAX($E$53:E80)+1)</f>
        <v/>
      </c>
      <c r="F81" s="55"/>
      <c r="G81" s="56"/>
      <c r="H81" s="56"/>
      <c r="I81" s="56"/>
      <c r="J81" s="57"/>
      <c r="K81" s="34"/>
      <c r="P81" s="12"/>
    </row>
    <row r="82" spans="2:16">
      <c r="E82" s="7" t="str">
        <f>IF(ISBLANK(F82), "", MAX($E$53:E81)+1)</f>
        <v/>
      </c>
      <c r="F82" s="52"/>
      <c r="G82" s="53"/>
      <c r="H82" s="53"/>
      <c r="I82" s="53"/>
      <c r="J82" s="54"/>
      <c r="K82" s="35"/>
      <c r="P82" s="12"/>
    </row>
    <row r="83" spans="2:16">
      <c r="E83" s="7" t="str">
        <f>IF(ISBLANK(F83), "", MAX($E$53:E82)+1)</f>
        <v/>
      </c>
      <c r="F83" s="55"/>
      <c r="G83" s="56"/>
      <c r="H83" s="56"/>
      <c r="I83" s="56"/>
      <c r="J83" s="57"/>
      <c r="K83" s="34"/>
      <c r="P83" s="12"/>
    </row>
    <row r="84" spans="2:16">
      <c r="E84" s="7" t="str">
        <f>IF(ISBLANK(F84), "", MAX($E$53:E83)+1)</f>
        <v/>
      </c>
      <c r="F84" s="52"/>
      <c r="G84" s="53"/>
      <c r="H84" s="53"/>
      <c r="I84" s="53"/>
      <c r="J84" s="54"/>
      <c r="K84" s="35"/>
      <c r="P84" s="12"/>
    </row>
    <row r="85" spans="2:16">
      <c r="E85" s="7" t="str">
        <f>IF(ISBLANK(F85), "", MAX($E$53:E84)+1)</f>
        <v/>
      </c>
      <c r="F85" s="55"/>
      <c r="G85" s="56"/>
      <c r="H85" s="56"/>
      <c r="I85" s="56"/>
      <c r="J85" s="57"/>
      <c r="K85" s="34"/>
      <c r="P85" s="12"/>
    </row>
    <row r="86" spans="2:16">
      <c r="E86" s="7" t="str">
        <f>IF(ISBLANK(F86), "", MAX($E$53:E85)+1)</f>
        <v/>
      </c>
      <c r="F86" s="52"/>
      <c r="G86" s="53"/>
      <c r="H86" s="53"/>
      <c r="I86" s="53"/>
      <c r="J86" s="54"/>
      <c r="K86" s="35"/>
      <c r="P86" s="12"/>
    </row>
    <row r="87" spans="2:16">
      <c r="E87" s="7" t="str">
        <f>IF(ISBLANK(F87), "", MAX($E$53:E86)+1)</f>
        <v/>
      </c>
      <c r="F87" s="55"/>
      <c r="G87" s="56"/>
      <c r="H87" s="56"/>
      <c r="I87" s="56"/>
      <c r="J87" s="57"/>
      <c r="K87" s="34"/>
      <c r="P87" s="12"/>
    </row>
    <row r="88" spans="2:16">
      <c r="E88" s="7" t="str">
        <f>IF(ISBLANK(F88), "", MAX($E$53:E87)+1)</f>
        <v/>
      </c>
      <c r="F88" s="52"/>
      <c r="G88" s="53"/>
      <c r="H88" s="53"/>
      <c r="I88" s="53"/>
      <c r="J88" s="54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500000000000007" customHeight="1"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</row>
    <row r="93" spans="2:16" ht="18">
      <c r="B93" s="62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6">
      <c r="D95" s="9" t="s">
        <v>88</v>
      </c>
      <c r="E95" s="9"/>
      <c r="F95" s="9"/>
      <c r="G95" s="70" t="s">
        <v>93</v>
      </c>
      <c r="H95" s="70"/>
      <c r="I95" s="70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5"/>
      <c r="H96" s="56"/>
      <c r="I96" s="72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52"/>
      <c r="H97" s="53"/>
      <c r="I97" s="69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5"/>
      <c r="H98" s="56"/>
      <c r="I98" s="72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52"/>
      <c r="H99" s="53"/>
      <c r="I99" s="69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5"/>
      <c r="H100" s="56"/>
      <c r="I100" s="72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52"/>
      <c r="H101" s="53"/>
      <c r="I101" s="69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5"/>
      <c r="H102" s="56"/>
      <c r="I102" s="72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52"/>
      <c r="H103" s="53"/>
      <c r="I103" s="69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5"/>
      <c r="H104" s="56"/>
      <c r="I104" s="72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52"/>
      <c r="H105" s="53"/>
      <c r="I105" s="69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5"/>
      <c r="H106" s="56"/>
      <c r="I106" s="72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52"/>
      <c r="H107" s="53"/>
      <c r="I107" s="69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5"/>
      <c r="H108" s="56"/>
      <c r="I108" s="72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52"/>
      <c r="H109" s="53"/>
      <c r="I109" s="69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5"/>
      <c r="H110" s="56"/>
      <c r="I110" s="72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52"/>
      <c r="H111" s="53"/>
      <c r="I111" s="69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5"/>
      <c r="H112" s="56"/>
      <c r="I112" s="72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52"/>
      <c r="H113" s="53"/>
      <c r="I113" s="69"/>
      <c r="J113" s="32"/>
      <c r="K113" s="33"/>
    </row>
    <row r="114" spans="4:11">
      <c r="K114" s="8"/>
    </row>
    <row r="116" spans="4:11" ht="15.6">
      <c r="E116" s="65" t="s">
        <v>94</v>
      </c>
      <c r="F116" s="65"/>
      <c r="G116" s="65"/>
      <c r="H116" s="65"/>
      <c r="I116" s="65"/>
      <c r="J116" s="65"/>
      <c r="K116" s="65"/>
    </row>
    <row r="117" spans="4:11" ht="101.55" customHeight="1">
      <c r="E117" s="71"/>
      <c r="F117" s="71"/>
      <c r="G117" s="71"/>
      <c r="H117" s="71"/>
      <c r="I117" s="71"/>
      <c r="J117" s="71"/>
      <c r="K117" s="71"/>
    </row>
    <row r="120" spans="4:11" ht="15.6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56"/>
      <c r="G121" s="56"/>
      <c r="H121" s="56"/>
      <c r="I121" s="56"/>
      <c r="J121" s="56"/>
      <c r="K121" s="56"/>
    </row>
    <row r="122" spans="4:11">
      <c r="E122" s="7" t="str">
        <f>IF(ISBLANK(F122), "", MAX($E$28:E121)+1)</f>
        <v/>
      </c>
      <c r="F122" s="53"/>
      <c r="G122" s="53"/>
      <c r="H122" s="53"/>
      <c r="I122" s="53"/>
      <c r="J122" s="53"/>
      <c r="K122" s="53"/>
    </row>
    <row r="123" spans="4:11">
      <c r="E123" s="6" t="str">
        <f>IF(ISBLANK(F123), "", MAX($E$28:E122)+1)</f>
        <v/>
      </c>
      <c r="F123" s="56"/>
      <c r="G123" s="56"/>
      <c r="H123" s="56"/>
      <c r="I123" s="56"/>
      <c r="J123" s="56"/>
      <c r="K123" s="56"/>
    </row>
    <row r="124" spans="4:11">
      <c r="E124" s="7" t="str">
        <f>IF(ISBLANK(F124), "", MAX($E$28:E123)+1)</f>
        <v/>
      </c>
      <c r="F124" s="53"/>
      <c r="G124" s="53"/>
      <c r="H124" s="53"/>
      <c r="I124" s="53"/>
      <c r="J124" s="53"/>
      <c r="K124" s="53"/>
    </row>
    <row r="125" spans="4:11">
      <c r="E125" s="6" t="str">
        <f>IF(ISBLANK(F125), "", MAX($E$28:E124)+1)</f>
        <v/>
      </c>
      <c r="F125" s="56"/>
      <c r="G125" s="56"/>
      <c r="H125" s="56"/>
      <c r="I125" s="56"/>
      <c r="J125" s="56"/>
      <c r="K125" s="56"/>
    </row>
    <row r="126" spans="4:11">
      <c r="E126" s="7" t="str">
        <f>IF(ISBLANK(F126), "", MAX($E$28:E125)+1)</f>
        <v/>
      </c>
      <c r="F126" s="53"/>
      <c r="G126" s="53"/>
      <c r="H126" s="53"/>
      <c r="I126" s="53"/>
      <c r="J126" s="53"/>
      <c r="K126" s="5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  <mergeCell ref="F14:K14"/>
    <mergeCell ref="F15:K15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F88:J88"/>
    <mergeCell ref="F70:J70"/>
    <mergeCell ref="F71:J71"/>
    <mergeCell ref="F19:I19"/>
    <mergeCell ref="J19:K19"/>
    <mergeCell ref="G95:I95"/>
    <mergeCell ref="G96:I96"/>
    <mergeCell ref="G97:I97"/>
    <mergeCell ref="G98:I98"/>
    <mergeCell ref="G99:I99"/>
    <mergeCell ref="F65:J65"/>
    <mergeCell ref="F66:J66"/>
    <mergeCell ref="D27:F27"/>
    <mergeCell ref="E117:K117"/>
    <mergeCell ref="G101:I101"/>
    <mergeCell ref="G102:I102"/>
    <mergeCell ref="G103:I103"/>
    <mergeCell ref="G104:I104"/>
    <mergeCell ref="G105:I105"/>
    <mergeCell ref="G106:I106"/>
    <mergeCell ref="G100:I100"/>
    <mergeCell ref="F80:J80"/>
    <mergeCell ref="F81:J81"/>
    <mergeCell ref="F82:J82"/>
    <mergeCell ref="F83:J83"/>
    <mergeCell ref="F84:J84"/>
    <mergeCell ref="F23:I23"/>
    <mergeCell ref="J23:K23"/>
    <mergeCell ref="F24:I24"/>
    <mergeCell ref="J24:K24"/>
    <mergeCell ref="J25:K25"/>
    <mergeCell ref="H27:I27"/>
    <mergeCell ref="B49:B50"/>
    <mergeCell ref="C49:K49"/>
    <mergeCell ref="F61:J61"/>
    <mergeCell ref="F62:J62"/>
    <mergeCell ref="F58:J58"/>
    <mergeCell ref="F59:J59"/>
    <mergeCell ref="F56:J56"/>
    <mergeCell ref="F57:J57"/>
    <mergeCell ref="F63:J63"/>
    <mergeCell ref="F85:J85"/>
    <mergeCell ref="F86:J86"/>
    <mergeCell ref="F87:J87"/>
    <mergeCell ref="F79:J79"/>
    <mergeCell ref="F72:J72"/>
    <mergeCell ref="F73:J73"/>
    <mergeCell ref="F74:J74"/>
    <mergeCell ref="F75:J75"/>
    <mergeCell ref="F76:J76"/>
    <mergeCell ref="F77:J77"/>
    <mergeCell ref="F78:J78"/>
    <mergeCell ref="F67:J67"/>
    <mergeCell ref="F68:J68"/>
    <mergeCell ref="F69:J69"/>
    <mergeCell ref="F64:J64"/>
    <mergeCell ref="F123:K123"/>
    <mergeCell ref="F124:K124"/>
    <mergeCell ref="F125:K125"/>
    <mergeCell ref="F126:K126"/>
    <mergeCell ref="B92:B93"/>
    <mergeCell ref="C92:K92"/>
    <mergeCell ref="G110:I110"/>
    <mergeCell ref="G111:I111"/>
    <mergeCell ref="G112:I112"/>
    <mergeCell ref="G113:I113"/>
    <mergeCell ref="F121:K121"/>
    <mergeCell ref="F122:K122"/>
    <mergeCell ref="G107:I107"/>
    <mergeCell ref="G108:I108"/>
    <mergeCell ref="G109:I109"/>
    <mergeCell ref="E116:K116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opLeftCell="A4" zoomScale="115" zoomScaleNormal="115" workbookViewId="0"/>
  </sheetViews>
  <sheetFormatPr defaultColWidth="9.21875" defaultRowHeight="14.4"/>
  <cols>
    <col min="1" max="16384" width="9.21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Thomas Pelletier</cp:lastModifiedBy>
  <dcterms:created xsi:type="dcterms:W3CDTF">2022-11-13T15:19:02Z</dcterms:created>
  <dcterms:modified xsi:type="dcterms:W3CDTF">2022-11-18T18:52:57Z</dcterms:modified>
</cp:coreProperties>
</file>