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ivot Table 1" sheetId="2" r:id="rId5"/>
    <sheet state="visible" name="Kappa" sheetId="3" r:id="rId6"/>
  </sheets>
  <definedNames>
    <definedName hidden="1" localSheetId="0" name="_xlnm._FilterDatabase">Sheet1!$A$1:$G$251</definedName>
  </definedNames>
  <calcPr/>
  <pivotCaches>
    <pivotCache cacheId="0" r:id="rId7"/>
  </pivotCaches>
</workbook>
</file>

<file path=xl/sharedStrings.xml><?xml version="1.0" encoding="utf-8"?>
<sst xmlns="http://schemas.openxmlformats.org/spreadsheetml/2006/main" count="1139" uniqueCount="538">
  <si>
    <t>category</t>
  </si>
  <si>
    <t>is_correct Trista</t>
  </si>
  <si>
    <t>is_correct Manan</t>
  </si>
  <si>
    <t>Disagreement</t>
  </si>
  <si>
    <t>Final Code</t>
  </si>
  <si>
    <t>id</t>
  </si>
  <si>
    <t>tweet text</t>
  </si>
  <si>
    <t>Appeal</t>
  </si>
  <si>
    <t>Correct</t>
  </si>
  <si>
    <t>1592170567226064898</t>
  </si>
  <si>
    <t>???.. maybe there's another 
???habit you could 
???pick up ? There's nicotine
???gum —</t>
  </si>
  <si>
    <t>1495906615861592068</t>
  </si>
  <si>
    <t>@DrJavaidKhan1 Is Big Pharma targeting “children” by making flavored nicotine gum?
The original nicotine gum didn’t taste very good, so now they make cherry flavor to increase uptake among adult smokers. Why are e-cigs any different?</t>
  </si>
  <si>
    <t>Incorrect</t>
  </si>
  <si>
    <t>1535866134607679488</t>
  </si>
  <si>
    <t>??????…as someone who wears cargo pants I do have to laugh…not that anyone asked but with me it’s…headphones, spare charger, spare lighter, nicotine mints, Altoids (not a gum chewer) and a small note book with a pen…keys, wallet and phone go in the regular pockets</t>
  </si>
  <si>
    <t>1559198449404301313</t>
  </si>
  <si>
    <t>@googleanii someone probably gave anti nicotine gums to them</t>
  </si>
  <si>
    <t>1569894085950857222</t>
  </si>
  <si>
    <t>Like a little sack?- Bella on nicotine gum</t>
  </si>
  <si>
    <t>1543979971718352896</t>
  </si>
  <si>
    <t>@D2Robot Mom used hypnosis and nicotine gum.</t>
  </si>
  <si>
    <t>1589002506499403776</t>
  </si>
  <si>
    <t>Kids will now go back to smoking cigarettes if the only vape you can get is tobacco flavored.  I just don't see kids buying $60 a box of flavored nicotine gum as a viable alternative. Good job! ??  #BigPharma #johnsonandjohnson #phillipmorris #vaping #bigtobacco #tobacco</t>
  </si>
  <si>
    <t>1609043850751877121</t>
  </si>
  <si>
    <t>@Mrkoala_eth @valhalla Kevin is an Aussie who used to belong to the Dragon Triads but now is retired and teaching high school kids athletics. He chews nicotine gum to get rid of his smoking habit. ??
8/10 - Clean tracksuit but a baseball bat would suit the sports vibe better? ?? ???</t>
  </si>
  <si>
    <t>1541829169960591362</t>
  </si>
  <si>
    <t>Is it unethical for nicotine gum companies to target teens?</t>
  </si>
  <si>
    <t>1506837198510960640</t>
  </si>
  <si>
    <t>@FDATobacco I quit smoking thanks to #vaping nicotine flavored ejuice! Not like your fruit flavored gum. That's not appealing to under age kids. Stop telling lies about vaping. Tell the truth! Harm reduction 95% safer. Adults need flavors to remain free from cigarettes! Embrace that!</t>
  </si>
  <si>
    <t>1489267792012578823</t>
  </si>
  <si>
    <t>@LandsharkRides it’s not uncommon for mathematicians to chew nicotine gum, as it allegedly improves shape rotation ability. 
Based on personal experience I’d agree with this also. 
I wonder if this is the mechanism …</t>
  </si>
  <si>
    <t>1539647412511588352</t>
  </si>
  <si>
    <t>@TheStalwart @WilliamTurton @bigblackjacobin Nicotine itself is pretty harmless, the only real exception is pregnancy. In a safe delivery (gum, lozenge) its far less harmful than tobacco or high fructose corn syrup</t>
  </si>
  <si>
    <t>1498425551715016708</t>
  </si>
  <si>
    <t>@glamourgirl35 isn’t that like what nicotine gum is</t>
  </si>
  <si>
    <t>1492017691179118592</t>
  </si>
  <si>
    <t>@Traveler919 @MalloryGates14 @BudFeather @gopaulblair Neither... when the alternative could be a much safer cotton candy bubble gum no-nicotine vape.</t>
  </si>
  <si>
    <t>1602142404290777089</t>
  </si>
  <si>
    <t>when you’re dating someone new, start chewing nicotine gum. When they kiss you, they’ll taste the nicotine and think they are addicted to you.</t>
  </si>
  <si>
    <t>1565135657143439361</t>
  </si>
  <si>
    <t>Me: mom can I have a nicotine gum 
Mom: you need it this early? 
Me: don’t know what else an inmate should do you won’t allow me to smoke more then three fucking times!</t>
  </si>
  <si>
    <t>1497524587201908737</t>
  </si>
  <si>
    <t>@Mrrohitofficial Try Nicotine gum</t>
  </si>
  <si>
    <t>1526206800416378881</t>
  </si>
  <si>
    <t>@gatorinlaw He’s probably chewing it. 
Think of it like chewing gum. But with the nicotine hit.</t>
  </si>
  <si>
    <t>1499807355432841216</t>
  </si>
  <si>
    <t>Currently taking a deep dive into #poker space &amp; have come across a lot of people streaming #slots on twitch with big audiences. 
I don’t get it. Why spend time watching somebody rolling dice?
My guess is it’s the #gambling equivalent of nicotine gum.
Anyone here partake?</t>
  </si>
  <si>
    <t>1601310179399958528</t>
  </si>
  <si>
    <t>@Christopurr2 @NEWSMAX Flavors like cotton candy and and bubble gum aren’t targeting adults. The nicotine levels can be 3-5 times higher &amp; more addictive. While they might be great for adults who want to stop smoking, the companies have been targeting kids and making our jobs more difficult as parents.</t>
  </si>
  <si>
    <t>1572290838037929984</t>
  </si>
  <si>
    <t>just loving mr Robertson’s new hairdo. and the very obvious outline of nicotine gum in his shirt pocket https://t.co/3dXi6EGebW</t>
  </si>
  <si>
    <t>1586402523715612672</t>
  </si>
  <si>
    <t>There was this one kid, who got Nicotine Chewing Gum to propose his crush as he couldn't get Cadbury Silk.</t>
  </si>
  <si>
    <t>1539252533813776384</t>
  </si>
  <si>
    <t>@CAPTAINKCX If you don't like chewing gum, try nicotine lozenges. They're like breath mints.</t>
  </si>
  <si>
    <t>1573345555685806081</t>
  </si>
  <si>
    <t>@Stevwrig @againstgrmrs @shoe0nhead @PayPal I mean just per assumption maybe they think as long as they can have the dolls that no children would actually be harmed. Basically give them a cookie to stop them from preying on real children. Sort of like with nicotine gum for smokers ??</t>
  </si>
  <si>
    <t xml:space="preserve">COVID-19 misinformation </t>
  </si>
  <si>
    <t>1579910369933660160</t>
  </si>
  <si>
    <t>@SICK6SIGMA @Xx17965797N Dr. Ardis said that the spike proteins weren’t able to bind to the nicotine receptors. I am a smoker and I didn’t get a severe case of Covid at all. It makes sense now. I hear that chewing nicotine gum can prevent it. Not sure if there have been studies published on that. ??</t>
  </si>
  <si>
    <t>1594950397961310208</t>
  </si>
  <si>
    <t>nicotine gum and it's effects on covid.  FULL INTERVIEW Could Nicotine Gum be the answer to the Whole Covid Pandemic with Dr. Bryan Ardis https://t.co/hckZEq5a2d via @BitChute</t>
  </si>
  <si>
    <t>1605492678254157824</t>
  </si>
  <si>
    <t>Dr. &amp;apos;Bryan Ardis&amp;apos; &amp;quot;Nicotine Gum STOPS &amp;apos;Covid-19&amp;apos;, The Answer To The &amp;apos;Covid-19&amp;apos; Pandemic&amp;quot; https://t.co/PG5PMwzvYk</t>
  </si>
  <si>
    <t>Distrust in Institutions</t>
  </si>
  <si>
    <t>1491231666802622467</t>
  </si>
  <si>
    <t>@michelletandler an example of harm reduction that has shown positive impacts is nicotine replacement therapy.  For instance, vaping  (as well as nicotine gum, mints, etc) are FDA approved, not abstinence based but are much less harmful.  Of course our BoS banned vaping</t>
  </si>
  <si>
    <t>1493597362417250305</t>
  </si>
  <si>
    <t>i better be careful with this opinion. the next thing we know there's gonna be nicotine gum and toothpick stands in our offices if the execs get wind that they'll make us more productive</t>
  </si>
  <si>
    <t>1583207278001655808</t>
  </si>
  <si>
    <t>This is such a ridiculous thread…harm reduction would look more like government funded nicotine patches, gum, etc (currently funded by Medicaid), not criminalizing people who smoke (has never been criminalized), making sure people have access to the support they need to quit…</t>
  </si>
  <si>
    <t>1539641212444897280</t>
  </si>
  <si>
    <t>Saw an excellent point the other day that if the goal was to get people to quit smoking we'd offer subsidize free cessation programs, free nicotine gum/lozenges, free Chantix, etc. Instead, we mandate lowered nicotine cigs so folks will buy &amp; smoke more to sate addiction.</t>
  </si>
  <si>
    <t>1577966290483961856</t>
  </si>
  <si>
    <t>Me Waqar Ahmad Khan
All the following therapies are approved as short-term nicotine replacement strategies:
Nicotine gum
Nicotine patches
Nicotine inhaler
That said, all of these options also carry the risk of side effects. 
#BanNicotinePouches 
#BanPoisonPouches</t>
  </si>
  <si>
    <t>1583211163273134080</t>
  </si>
  <si>
    <t>@AmandaMilius That nicotine gum Tucker vid you posted got me to thinking of a policy suggestion. Outrageous pricing, that seems to always equate with cig prices, could be offset by a percentage of tobacco taxation plowed back into offsetting nic gum pricing.</t>
  </si>
  <si>
    <t>1560684207294349313</t>
  </si>
  <si>
    <t>The ALREADY DISCONTINUED gummies contained far less nicotine than FDA-approved gum/lozenges, but Comm'r Califf still called the product a "public health crisis waiting to happen" in a self-congratulatory tweet about the warning FDA sent to the company.
https://t.co/3GGdLBs5gL</t>
  </si>
  <si>
    <t>1489775532652777473</t>
  </si>
  <si>
    <t>@BubbaORiley4 Stopped smoking in 1990. Don’t even think about it anymore. BUT I made liberal use of nicotine gum when I quit the last time. Used it for 2 years and it did the trick. You can get past it.</t>
  </si>
  <si>
    <t>1540002288340713472</t>
  </si>
  <si>
    <t>Y'all are right.
Goal is the ban all vapes. Then to pass a nicotine-based tax so no-harm products like mints, gums, and pouches become prohibitively expense. Then, get all these teenagers/young-ppl vaping hooked to cigs. 
Cig Co's are super undervalued in this chain of events.</t>
  </si>
  <si>
    <t>1539594050550042626</t>
  </si>
  <si>
    <t>@itsjayines @Kwite Why ban #snus, nicotine pouches and nicotine gum?  Zero effect on air quality.  Zero impact on other passengers.  No spitting.  You offer alcohol and coffee.  What's the difference?  You have an irrational policy that harms passengers who use #SaferNicotine to avoid smoking.</t>
  </si>
  <si>
    <t>1594614134385033217</t>
  </si>
  <si>
    <t>Nicotine Gummies and Gums Market Size, New Opportunities, SWOT Analysis and Forecasts Analysis 2022-2028 https://t.co/J79CLXsaEL</t>
  </si>
  <si>
    <t>Health Concerns surrounding Nicotine Gum and Pouches</t>
  </si>
  <si>
    <t>1591488805722533890</t>
  </si>
  <si>
    <t>@TheCoon128 @norbertoptland @hubermanlab @YellerAndOrange Dr. Huberman is saying that the substance it picked up matters and that the form of nicotine he is using has a different effect than the normal one you find in gums or cigarettes, I think.</t>
  </si>
  <si>
    <t>1605893861221535744</t>
  </si>
  <si>
    <t>**We Heard that Chewing Nicotine Gum Daily will Restore/Prevent the Loss of Smell and Taste!!**</t>
  </si>
  <si>
    <t>1522276841612263425</t>
  </si>
  <si>
    <t>@Summerskies12 a very evil thing but there is a lot of info coming out about it and how it mimics snake venom so I'm hoping they are going to be able to pin point exactly how to treat each of the lasting effects. For breathing problems I was told a nicotine patch or gum could clear that up fast</t>
  </si>
  <si>
    <t>1559306384965091329</t>
  </si>
  <si>
    <t>@veronicamarzs @beanstewsupreme @param1099 @lilyrosefiles I mean like I already said I don't use nicotine lol. I'm all good either way I've just never seen any evidence showing vaping is more harmful than cigarettes, which was your claim. It's definitely not "healthy", but the only form of nicotine that MAYBE is, is nicotine gum.</t>
  </si>
  <si>
    <t>1593444769275219968</t>
  </si>
  <si>
    <t>my grandpa just recommended i start chewing nicotine gum so i can bring back my smell and taste that i lost over a year ago</t>
  </si>
  <si>
    <t>1587872549165101056</t>
  </si>
  <si>
    <t>@coltybrah Prob with cigs is not the tobacco nor the smoking, it’s the additives.. Colty needs a pipe and organic tobacco, I could see it. Nicotine gums like lucy are probably healthyish</t>
  </si>
  <si>
    <t>1536751589758738432</t>
  </si>
  <si>
    <t>@justjoshinyou13 nicotine gum taste gross and kinda acidic to me, fair warning</t>
  </si>
  <si>
    <t>1570848807277170689</t>
  </si>
  <si>
    <t>@DerekJamesFrom The vax has snake venom. Look up Dr Bryan Ardis. You might get your hearing back by chewing nicotine gum as strange as it sounds and don't take anymore vaxes.</t>
  </si>
  <si>
    <t>1607751252259278848</t>
  </si>
  <si>
    <t>@picaflo61272738 @P_McCulloughMD You know ironically Nicotine replaces spike protein on cell receptors. And can help people start detoxing. It's a start. Patch is gentler. Gum is quicker. All over the counter. The symptoms correlate to snake venom poisoning. Good preventative from covid too</t>
  </si>
  <si>
    <t>1556541136453324800</t>
  </si>
  <si>
    <t>@iamwotiam123 @LBC @SangitaMyska Smoking causes numerous diseases, vaping doesn't. Not the same at all.
Vaping sometimes uses nicotine, the same nicotine in other cessation methods. Are you also against patches or gum?</t>
  </si>
  <si>
    <t>Perceived benefits of Nicotine Gum and other NRTs</t>
  </si>
  <si>
    <t>1571374724915027968</t>
  </si>
  <si>
    <t>Did you know that chewing just one piece of nicotine gum forces your body to incinerate stored body fat? https://t.co/QAH2ve5WxU #loseweight</t>
  </si>
  <si>
    <t>1564169633925517314</t>
  </si>
  <si>
    <t>@BarughTyrone Great question, depends on whether it still had the awful pepper taste that nicotine gum has</t>
  </si>
  <si>
    <t>1498071964484784133</t>
  </si>
  <si>
    <t>@lewis_goodall Oh is it Sunday? Been glued to various news channels since Wednesday. Too much coffee and nicotine gum.</t>
  </si>
  <si>
    <t>1538145429493268481</t>
  </si>
  <si>
    <t>The way I was able to quit Juul'ing before was by playing Warzone, Id chew nicotine gum &amp; the vape became more of a distraction, I played so much I enjoyed the gum more &amp; It allowed me to focus even better than the vape &amp; My hands never left controller, Nicotine kills boredom lol</t>
  </si>
  <si>
    <t>1492142222057390080</t>
  </si>
  <si>
    <t>Nicotine update: Continued to experiment w 4 mg gums. Works similar to Ritalin for us folks with attention problems, but doesn’t cause significant mental side effects. Just avoid any brand that adds pepper flavors! (Made me pray to the porcelain in the most spectacular manner!)</t>
  </si>
  <si>
    <t>1560268556385673218</t>
  </si>
  <si>
    <t>&gt;Nicotine [...] is widely used recreationally as a stimulant and anxiolytic.
&gt;Addiction to nicotine gum has never been described in never smokers or in never users of tobacco.
&gt;Nicotine may increase attention and reduce hyperactivity and impulsivity [..
https://t.co/BRQ00P7QUa</t>
  </si>
  <si>
    <t>1557478797712076801</t>
  </si>
  <si>
    <t>They should make nicotine gum with caffeine in it</t>
  </si>
  <si>
    <t>1551117295631597568</t>
  </si>
  <si>
    <t>@Desotapop Ahh well those I have not given up lol. I'm chewing nicotine gum right now. I'll never give up caffeine entirely.</t>
  </si>
  <si>
    <t>1535711088225898496</t>
  </si>
  <si>
    <t>@MikePerryavatar Cecil was a smart SOB.  Deserved to have an MRE named after.  Nothing but instant coffee packets &amp; nicotine gum.</t>
  </si>
  <si>
    <t>1583268040661008384</t>
  </si>
  <si>
    <t>@OverContentious @quatoria I really like the therapist I’m working with. And the neurologist I see for my migraines said she can prescribe for my ADHD as long as she has an official diagnosis. I do sometimes use nicotine gum if I’m having a hard time focusing and caffeinated beverages if my brain decides</t>
  </si>
  <si>
    <t>1528539694241353728</t>
  </si>
  <si>
    <t>I don't recommend just jumping on nicotine willy-nilly. 
Using it in one form can lead to using it in another (cigs).
Keep the doses low: patches, lozenge, gum. Train your brain to associate the buzz with learning.</t>
  </si>
  <si>
    <t xml:space="preserve">Product comparisons </t>
  </si>
  <si>
    <t>1602002414634258438</t>
  </si>
  <si>
    <t>@PruenRichard @StefanDidak We need to Create a new category for #SaferNicotine! There is NO TOBACCO  In vape. If Veggies are not included in TC than why vape? It's not Medical either. Same nicotine as in patches and gum, why are they Not treated the same? They need to Start Over!</t>
  </si>
  <si>
    <t>1579596854635167744</t>
  </si>
  <si>
    <t>@nicotinedata So snus?
I’ve drastically decreased my vaping (it got pretty bad) and I’m coping with nicotine gum.</t>
  </si>
  <si>
    <t>1606869696061804548</t>
  </si>
  <si>
    <t>@AddictionsPMC @AlexWodak @SandroDemaio @abcnews My question to @SandroDemaio is,
Why are patches, gums and mouth sprays containing liquid nicotine freely available from supermarkets yet you believe smokers should not have the right to purchase the main ingredient of those items for their own personal use?</t>
  </si>
  <si>
    <t>1529140877490372608</t>
  </si>
  <si>
    <t>@Wolveri838 @handle_anonymus Try snus instead I'm not a fan of the unnatural nicotine in the gum</t>
  </si>
  <si>
    <t>1495716195718287363</t>
  </si>
  <si>
    <t>Thinking about quitting #smoking? 
There are lots of different options available to you. On this page ?? https://t.co/7keHZ6SddF you can find summaries of the evidence about several options, from telephone counselling to nicotine replacement therapy (#NRT; such as gum &amp; patches) https://t.co/U29Ecaf71K</t>
  </si>
  <si>
    <t>1584993807543996418</t>
  </si>
  <si>
    <t>Also, why do we recommend nicotine gums to people quitting but not naswaar?
Big pharma, anti nativity, or actual medical logic? Genuinely asking...
#justasking</t>
  </si>
  <si>
    <t>1504831667910885376</t>
  </si>
  <si>
    <t>@RedfearnMike @ProfGlantz @FDATobacco @DrCaliff_FDA Most people (though not all) who quit smoking with a nicotine vape ("e-cigarette") go through a dual use phase on their "smoker's journey."
Here's how 1,031 people say they made that transition.
Note @DrCaliff_FDA:  No one ever quit by accident with a nicotine patch or gum. https://t.co/EeBUNyl2Xf</t>
  </si>
  <si>
    <t>1545442767551225859</t>
  </si>
  <si>
    <t>@GBPHS @worstall @mattwridley Nicotine separated from cigarettes IS NOT addictive. Gums, patches, lozenges, and inhalers are approved for long term use.
But if nicotine was addictive would you rather tar, toxins, &amp; carcinogens from cigarettes go with it or just nicotine with no tar, toxins, &amp; carcinogens?</t>
  </si>
  <si>
    <t>1520470475675258880</t>
  </si>
  <si>
    <t>Also marketed as Zyban, bupropion has also been shown to be an effective smoking cessation aid. Later trials have shown mixed results longitudinally, but it remains a favored adjunct treatment to nicotine replacement therapies like patches and gums.  https://t.co/mlGrP0ZV8e</t>
  </si>
  <si>
    <t>1595577106108481536</t>
  </si>
  <si>
    <t>@miyake_kiyoshi @gbiondizoccai And by the medical interventions I mean pharmaceutical nicotine replacement therapies (gums, lozenges, sprays, patches, inhalers etc) and medications like Chantix, Zyban etc.</t>
  </si>
  <si>
    <t>1594683829402451969</t>
  </si>
  <si>
    <t>@gbiondizoccai One-sided.  Biased.  Pure propaganda.  Misses the point:
Nicotine vapes are, without question, safer than smoking.  And they are, without question, more effective for smoking cessation than nicotine patches and nicotine gum.</t>
  </si>
  <si>
    <t>1533815899500818432</t>
  </si>
  <si>
    <t>@CDCTobaccoFree @CDCMMWR So is "Nicotine withdrawal" or "Nicotine use" a "commonly accompanied by symptoms of anxiety and depression."? It can`t be both!
Why should people nut use things like Nicotine patches, Nicotine e-cigarettes or Nicotine gum to help them stop smoking?</t>
  </si>
  <si>
    <t>Promotion, Pricing, and Marketing</t>
  </si>
  <si>
    <t>1587413789355388929</t>
  </si>
  <si>
    <t>Habitrol Nicotine Quit Smoking Gum, 2mg, Fruit flavor coated gum  96 pieces per box EGQRPVD
https://t.co/N8uOJ8sapN https://t.co/qsTySYxI8a</t>
  </si>
  <si>
    <t>1571001445025189891</t>
  </si>
  <si>
    <t>Check out Rugby Nicotine Gum cinnamon sugar free 4mg 12 BOXES https://t.co/3x6ET0efYT #eBay via @eBay</t>
  </si>
  <si>
    <t>1557769727480586241</t>
  </si>
  <si>
    <t>Check out Nicotine Gum Rugby cinnamon sugar free ....  4mg https://t.co/umB70hrwOt #eBay via @eBay</t>
  </si>
  <si>
    <t>1524470718087503873</t>
  </si>
  <si>
    <t>Check out Nicotine Gum Rugby cinnamon sugar free ....12 Boxes  4mg https://t.co/wcR1dYl02f #eBay via @eBay</t>
  </si>
  <si>
    <t>1555500245341024256</t>
  </si>
  <si>
    <t>Nicorette Nicotine Gum 4 Milligram Stop Smoking Aid, Red, Cinnamon Surge, 100 Count [GN14T16]
https://t.co/RWSARYriRa</t>
  </si>
  <si>
    <t>1573531630584594432</t>
  </si>
  <si>
    <t>Nicorette Nicotine Gum to Help Stop Smoking, 4 mg, Original Stop Smoking Aid - 170 Count [XWPDGW0]
https://t.co/cSPIRMkg9Z</t>
  </si>
  <si>
    <t>1560679135776997376</t>
  </si>
  <si>
    <t>Check out Rugby Nicotine Gum cinnamon sugar free 4mg .....9 BOXES.... https://t.co/mYeEEfEWUr #eBay via @eBay</t>
  </si>
  <si>
    <t>1510391842927362048</t>
  </si>
  <si>
    <t>Check out this listing I just added to my #Poshmark closet: Nicotrol Nicotine Gum 105ct 4mg Classic Extra Strength 02/ 2023. https://t.co/Vz0ue0l2vm #shopmycloset @poshmarkapp</t>
  </si>
  <si>
    <t>1595834763750899713</t>
  </si>
  <si>
    <t>Check out Rugby Nicotine Gum cinnamon sugar free 4mg .....5 BOXES.... https://t.co/UUzn1zGxYz #eBay via @eBay</t>
  </si>
  <si>
    <t>1549561794007404544</t>
  </si>
  <si>
    <t>Rugby Sugar Free Nicotine Polacrilex Gum, 100 Count - 4 MG - COATED MINT Flavor - Stop Smoking Aid [09JYXGL]
https://t.co/TewGaaxqA7</t>
  </si>
  <si>
    <t>1529691642759761920</t>
  </si>
  <si>
    <t>@Ioli_licker Can u post a pic of the equate brand nicotine gum prices 4mg specifically</t>
  </si>
  <si>
    <t>1609070079894757377</t>
  </si>
  <si>
    <t>Equate - Nicotine Gum Polacrilex 2 mg, Stop Smoking Aid, Original Flavor, 170 Pieces CNPJIKX
https://t.co/g4XKpY0GZ9 https://t.co/8B9rsliM4r</t>
  </si>
  <si>
    <t>1556696654463373312</t>
  </si>
  <si>
    <t>Nicorette 4mg Nicotine Gum to Help Quit Smoking with Behavioral Support Program - White Ice Mint Flavored Stop Smoking Aid, 2 [G6Z8JGL]
https://t.co/CmahUfX1tm</t>
  </si>
  <si>
    <t>1562270690748862464</t>
  </si>
  <si>
    <t>GoodSense Nicotine Polacrilex Uncoated Gum 4 mg (nicotine), Mint Flavor, Stop Smoking Aid; quit smoking with nicotine gum, 11 [JXHIIKV]
https://t.co/B8tHqgbLKr</t>
  </si>
  <si>
    <t>1569677513130999808</t>
  </si>
  <si>
    <t>Kirkland Signature Quit Smoking Nicotine Gum, 4 mg (380 Pieces) [91AKZYI]
https://t.co/y24ev4HUql</t>
  </si>
  <si>
    <t>1520850958711988225</t>
  </si>
  <si>
    <t>Check out Nicotine Gum Rugby cinnamon sugar free ....12 Boxes  4mg https://t.co/s6ThFn9e0V #eBay via @eBay</t>
  </si>
  <si>
    <t>1588878167212666880</t>
  </si>
  <si>
    <t>Check out Nicotine Gum Rugby cinnamon sugar free ....  4mg https://t.co/GJbSkh66pv #eBay via @eBay</t>
  </si>
  <si>
    <t>1605612503743860746</t>
  </si>
  <si>
    <t>Habitrol Nicotine Quit Smoking Gum, 2mg, Fruit flavor coated gum  96 pieces per box X92CUHF
https://t.co/fLMo9oHomc https://t.co/lQQn8AjS4E</t>
  </si>
  <si>
    <t>1556351152362594305</t>
  </si>
  <si>
    <t>Check out Rugby Nicotine Gum cinnamon sugar free 4mg .....3 BOXES.... https://t.co/LOGdXd6RGp #eBay via @eBay</t>
  </si>
  <si>
    <t>1564000605890379778</t>
  </si>
  <si>
    <t>Nicorette 2 mg Nicotine Gum to Help Stop Smoking - Original Flavored Stop Smoking Aid, 170 Count [WS2QRMM]
https://t.co/DMlZZnabVj</t>
  </si>
  <si>
    <t>1497331054029508609</t>
  </si>
  <si>
    <t>@kerryjohns18 @DrJavaidKhan1 Nicotine gum &amp; lozenges are, literally, candy.
Fruit medley, mint and menthol flavors.  Big Pharma knows:  If they made these in tobacco flavor, no smoker who wants to quit would ever buy it.
No matter how effective a health intervention is, if no one uses it, it helps no one.</t>
  </si>
  <si>
    <t>1596804190135021568</t>
  </si>
  <si>
    <t>Nicorette Nicotine Gum White Ice Mint 4mg 100ct Stop Quit Smoking Craving Aid DWSYZFS
https://t.co/CEkagOoDdk https://t.co/UE7EZAoNSR</t>
  </si>
  <si>
    <t>1572827688162959362</t>
  </si>
  <si>
    <t>GoodSense Nicotine Polacrilex Gum 4mg, Original Flavor, 20-count, Stop Smoking Aid, GoodSense Smoking Cessation Products [95JNE45]
https://t.co/m50m3gxXZf</t>
  </si>
  <si>
    <t>1604931531683799045</t>
  </si>
  <si>
    <t>Check out Nicotine Gum Rugby cinnamon sugar free ....  4mg https://t.co/I6v1vPkLlI #eBay via @eBay</t>
  </si>
  <si>
    <t xml:space="preserve">Smoking Cessation </t>
  </si>
  <si>
    <t>1529191604279422976</t>
  </si>
  <si>
    <t>@JJacobswrites I used to smoke 2.5 packs a day (&amp; was heading to 3). I just quit buying them…if you want to give me one I just might smoke it. But, I’m not gonna buy any more. After a couple months my friends got tired of supporting me. I was down to 5 cigs/wk and I quit. (Nicotine gum helped)</t>
  </si>
  <si>
    <t>1597317481496186880</t>
  </si>
  <si>
    <t>@livoswriting @LegacyFuel4Ever nicotine is corrosive. oral consumption erodes the gum line over time, not to mention artificial sweeteners etc in the chewing gums. smoking/vaping has obvious drawbacks. patch is superior because skin will recover quickly, you can rotate placement, and dosage is steady</t>
  </si>
  <si>
    <t>1582934004847636480</t>
  </si>
  <si>
    <t>nicotine gum</t>
  </si>
  <si>
    <t>1525933025455837185</t>
  </si>
  <si>
    <t>@Acnh2Bean Proud of you!?? I did the same a few years back just cold turkey. I used gum or sunflower seeds as a replacement so I'd have something to do. When I really needed to smoke I just hit a dab pen or rolled something. I've been nicotine clean for about 2 or 3 years now ? good luck!</t>
  </si>
  <si>
    <t>1575567826630635520</t>
  </si>
  <si>
    <t>@Maeillory Nicotine gum gay</t>
  </si>
  <si>
    <t>1490110401144492033</t>
  </si>
  <si>
    <t>@Theresaroets911 Nicotine gum most closely resembles the hit of calming alertness inhaling a cigarette delivers. And without smoke damage. Gum works. Spare your lungs.</t>
  </si>
  <si>
    <t>1570055596908638210</t>
  </si>
  <si>
    <t>@funkytownprints Nicotine gum. If u don’t smoke, break it in half.</t>
  </si>
  <si>
    <t>1603601515943714816</t>
  </si>
  <si>
    <t>@13runoooo nicotine gum then taper off, less mg then half pieces, I like to vape weed and that also helps the fixation</t>
  </si>
  <si>
    <t>1542689684375347200</t>
  </si>
  <si>
    <t>@terzy61 @SandroDemaio Especially the nicotine gums and lozenges? Maybe the addictiveness of nicotine is more complex than that.</t>
  </si>
  <si>
    <t>1528614185961082882</t>
  </si>
  <si>
    <t>@violetsolos Hence the gum and nicotine addiction</t>
  </si>
  <si>
    <t>1601467346933387264</t>
  </si>
  <si>
    <t>@zu75317735 @mtndreamz Different methods work for different people.  The nicotine gum works for some, then just a matter to replace that with yet something else that you consider a 'treat' but won't be harmful, or fattening.</t>
  </si>
  <si>
    <t>1497373386833817600</t>
  </si>
  <si>
    <t>@ElectionLegal Her BMI is low. It must be the nicotine gum.</t>
  </si>
  <si>
    <t>1570589804840243200</t>
  </si>
  <si>
    <t>@keccers Smart. I know a guy who has been chewing nicotine gum for a decade lol</t>
  </si>
  <si>
    <t>1559724793024356353</t>
  </si>
  <si>
    <t>@WavyCapital If that were the case wouldn't something like Nicorette be more popular? Pouches are still tied to some pretty nasty gum/mouth diseases, vaping isn't combustion but still introducing crap into the lungs. If nicotine delivery is all you want...</t>
  </si>
  <si>
    <t>1583118548234555394</t>
  </si>
  <si>
    <t>@SunnySkysDaily If you are not already, I seriously suggest using patches or gum. Gum got me through, and I've been nicotine free for over a decade now.</t>
  </si>
  <si>
    <t>1558156376735731714</t>
  </si>
  <si>
    <t>@TimothyStrang14 @mzzdefiant Nicotine gum and a lot of hiking worked for me (2 years with a couple of nights out I regret).</t>
  </si>
  <si>
    <t>1539850146602594305</t>
  </si>
  <si>
    <t>I have got one with “no nicotine “it’s citrus fresh - to back up my nicotine gum on those days when I am at risk of relapsing ,  nicotine is a serious drug</t>
  </si>
  <si>
    <t>1596562810808721408</t>
  </si>
  <si>
    <t>@DetElliotEdward oh, cold turkey is gonna be hard mode.
try nicotine gum or the patch to help slowly taper off the nicotine.
you might also feel the subconscious need to put something to your lips as if it were a smoke. carrying around some suckers will help with that. https://t.co/raDvcPQjvC</t>
  </si>
  <si>
    <t>1546178578349432836</t>
  </si>
  <si>
    <t>@Eminem they give you nicotine gum!!! After 4 weeks I loved when they were helping</t>
  </si>
  <si>
    <t>1505395779820789766</t>
  </si>
  <si>
    <t>@ccp_destroyer @ElectionLegal As soon as I had my first piece of nicotine gum I knew I’d quit cigs. Bu far the optimal delivery system</t>
  </si>
  <si>
    <t>1583120781877252096</t>
  </si>
  <si>
    <t>Nice, I am making it to quit with Nicotine gum. Now is the time to change your health. After 30 years of up in smoke.</t>
  </si>
  <si>
    <t>1555830373388431360</t>
  </si>
  <si>
    <t>To ease your discomfort, your doctor may recommend nicotine gum, a nicotine patch, or one of the other stop smoking aids.</t>
  </si>
  <si>
    <t>1572303286769963008</t>
  </si>
  <si>
    <t>@hubermanlab What about the use of nicotine gum?</t>
  </si>
  <si>
    <t>1520238102383452160</t>
  </si>
  <si>
    <t>@elonmusk @pmarca Wellbutrin is a MIRACLE drug. It helped me quit smoking 3 years ago. I tried to quit with gum once and failed horribly. I really thought i would be hooked forever. Then i tried this and havent smoked since day 2. Chewed gum for a couple months now nicotine free 2+ years</t>
  </si>
  <si>
    <t>1551193825963540482</t>
  </si>
  <si>
    <t>Not nicotine gum just regular haha. Have a wonderful weekend</t>
  </si>
  <si>
    <t>1583843844872773633</t>
  </si>
  <si>
    <t>@steeny71 SAFER.  Not "safe."
Nicotine patches and nicotine gum have been available over-the-counter for 3 decades now.  They are relatively safe.  And often recommended for pregnant smokers who refuse to quit cold turkey.</t>
  </si>
  <si>
    <t>1604290095867117569</t>
  </si>
  <si>
    <t>@melonalemonade someone gift him some nicotine gum</t>
  </si>
  <si>
    <t>1535638895425204230</t>
  </si>
  <si>
    <t>Giving up nicotine including gum this week gets me a week off of writing sorry I don’t make the rules.</t>
  </si>
  <si>
    <t>1598726731514388483</t>
  </si>
  <si>
    <t>@wealth_director Nicotine gum prescribed by a doctor</t>
  </si>
  <si>
    <t>1514971828577570826</t>
  </si>
  <si>
    <t>I’m really tryna stop vaping and gum helps me . Nicotine addiction is so real and I hate the fact I got addicted to that shit !</t>
  </si>
  <si>
    <t>1498339136054480899</t>
  </si>
  <si>
    <t>@StayInTheKnow_ Gums also come in flavors. They have the same 'dangerous' nicotine. https://t.co/BX4I6OwEFA</t>
  </si>
  <si>
    <t>1607750962973663234</t>
  </si>
  <si>
    <t>where can i get nicotine gums?</t>
  </si>
  <si>
    <t>1563267290652880897</t>
  </si>
  <si>
    <t>i have a confession.. i was chewing nicotine gum or using the patch the whole time i was "straight edge" but it felt like it was fair bc at least i wasn't physically smoking anymore</t>
  </si>
  <si>
    <t>1545842928676966403</t>
  </si>
  <si>
    <t>@MaddogMcGraw517 Nicotine gum works really well for me. One day at a time or even one moment at a time. Gets easier and good to have gum on your person for emergencies even after you’ve got some weeks under your belt.</t>
  </si>
  <si>
    <t>1539756876493197313</t>
  </si>
  <si>
    <t>For your best chance of stopping smoking for good: talk to Quitline (13 7848), use stop smoking medication like the nicotine patch and gum and speak with your GP. Wherever you are on your quitting journey, @quitvic is here to help: https://t.co/sDqmjNqIsR https://t.co/iYSSq7pL7A</t>
  </si>
  <si>
    <t>1590166318594285569</t>
  </si>
  <si>
    <t>swallowing some nicotine gum to make some juicy ween cum</t>
  </si>
  <si>
    <t>1534273859783782400</t>
  </si>
  <si>
    <t>@BuffaloBill95 Water, gum. I quit using nicotine lozenges when the cravings or withdrawing was too much.</t>
  </si>
  <si>
    <t>1606502667613716480</t>
  </si>
  <si>
    <t>@deathbian @JDsBunker Nooooooo not the overwhelming levels of nicotine gum</t>
  </si>
  <si>
    <t>1535160916450361344</t>
  </si>
  <si>
    <t>@SymplicityTV @Im_Just_Nasty @hutchinson @PinePark Ew nicotine gum just makes me sick</t>
  </si>
  <si>
    <t>1536086252637806592</t>
  </si>
  <si>
    <t>as of today i officially haven’t smoked in a week and oh my fucking god it’s been awful lmao… i’ve been tearing this nicotine gum UP</t>
  </si>
  <si>
    <t>1494487368866443272</t>
  </si>
  <si>
    <t>@yungdiscodrip Lozenges or gum, nicotine is a handy stimulant</t>
  </si>
  <si>
    <t>1590374027465400320</t>
  </si>
  <si>
    <t>@ourrachblogs You need to want to stop, if you don't you'll never do it as I loved a smoke, was sick of wheezing so I used nicotine gum and just saved the money, it's all about willpower I'm afraid ??</t>
  </si>
  <si>
    <t>1583902615275905024</t>
  </si>
  <si>
    <t>@knrd_z If you consume too much nicotine by gum or lozenge, you can negate the satiation effect.
That’s why I recommend sticking to the patch program steps. Limits your daily intake.</t>
  </si>
  <si>
    <t>1488920824639721479</t>
  </si>
  <si>
    <t>@reality__gamer Nicotine gum and the pomodoro technique.</t>
  </si>
  <si>
    <t>1508237960541474820</t>
  </si>
  <si>
    <t>I wonder if the nic gum gives the same tingle.</t>
  </si>
  <si>
    <t>1505240513049292801</t>
  </si>
  <si>
    <t>I HATED that I did this so it's gone. All I did was swap out dopamine from nicotine gum w/ natural sources  - exercise, cold thermogenesis, sun exposure around the clock, herbs as needed. Nicotine craving registers on my radar as "meh". I've been thru so much, it's like whatever.</t>
  </si>
  <si>
    <t>1536310619531378688</t>
  </si>
  <si>
    <t>@JessMar57654996 I don’t smoke so I really felt the  nicotine gum!  
I just took one piece, no need to continue to take it.</t>
  </si>
  <si>
    <t>1535353527534505988</t>
  </si>
  <si>
    <t>@raptalksk You got this man, if it’s too hard for you, tell your doctor you need nicotine gum, they’ll get you a script for free</t>
  </si>
  <si>
    <t>1602761716420460544</t>
  </si>
  <si>
    <t>@Super70sSports The film of nicotine left by that cig will really gum up that VCR and tapes though!</t>
  </si>
  <si>
    <t>1535448347162595329</t>
  </si>
  <si>
    <t>@maryycherryy Have you ever tried nicotine gum! Nicotine is a naturally occurring substance in things like tomatoes and tobacco. It is a stress drug that helps you handle stress. When you start smoking your body stops making it. I found the gum helped.</t>
  </si>
  <si>
    <t>1607548180379435009</t>
  </si>
  <si>
    <t>@patrick__conner The only thing that was able to work for me was nicotine gum but eventually I stopped chewing it and went back to smoking a few cigs a day. Im stuck on 6 cigs a day at the moment. I wish you the best of luck and hopefully you find something that works for ya ??????</t>
  </si>
  <si>
    <t>1533876180184539136</t>
  </si>
  <si>
    <t>@R_A_Rogers23 Nicotine gum here but quit 1,000,000 times b4 it stuck!!!!</t>
  </si>
  <si>
    <t>1606050054082633738</t>
  </si>
  <si>
    <t>@KatTimpf @gerardatar Congratulations ?? Kat!
Nicotine gum, really is a life saver ????
I started with the patch, followed the plan, and I am happy ?? to say I have been smoke free for 2 years!</t>
  </si>
  <si>
    <t>1571974458008829952</t>
  </si>
  <si>
    <t>@krlsdrm chewing gum (sorry kinda basic) or buy vapes that have less and less nicotine until u get ones that have 0 nicotine</t>
  </si>
  <si>
    <t>1506381866894598151</t>
  </si>
  <si>
    <t>bought nicotine gum whose proud of me</t>
  </si>
  <si>
    <t>1515127193940152324</t>
  </si>
  <si>
    <t>Any of y’all who’ve quit vaping/cigs have any tips? I’m getting gum and some nic patches but anything else?</t>
  </si>
  <si>
    <t>1541796466301104128</t>
  </si>
  <si>
    <t>@afrosabi Were you trying to quit? Quitting is the best thing for you. Your lungs actually heal. But it is very hard to quit.  Nicotine gum and other aids are not cheating....</t>
  </si>
  <si>
    <t>1587503288206991364</t>
  </si>
  <si>
    <t>I’m at like 15 hours without vaping. I’ve had one piece of nicotine gum. This is incredibly hard but mind over matter. I’ve failed many times, but not this time!!! Leaving vaping in 2022 and that’s a promise to myself ??</t>
  </si>
  <si>
    <t>1589670972491067392</t>
  </si>
  <si>
    <t>Oral nicotine pouches are the safest consumer nicotine product. They are very close to, or may even exceed, the safety of medical products such as nicotine patches and gum.  https://t.co/gmiMfRo1iS</t>
  </si>
  <si>
    <t>1541756892556451840</t>
  </si>
  <si>
    <t>do nicotine gums help not eating? heeelllppp</t>
  </si>
  <si>
    <t>1509716204566503428</t>
  </si>
  <si>
    <t>@inmortalcrypto I quit chewing with patches and gum. Gum will give you a headache after a while and its short lived. Get the patches. And start exercising. 
Took 3 months until cravings finally went away. 
No nicotine feels like a million bucks dude. Make it happen!</t>
  </si>
  <si>
    <t>1578047639253303299</t>
  </si>
  <si>
    <t>I jug it more nicotine gum. I’m straight</t>
  </si>
  <si>
    <t>1497095804896657415</t>
  </si>
  <si>
    <t>I love this gum taste like nicotine gum so  yum</t>
  </si>
  <si>
    <t>1555463605528698880</t>
  </si>
  <si>
    <t>@GrizPabz I stopped smoking a decade ago &amp; switched to nicotine nasal spray - and I've been on that ever since! No vapes back then so only alternative was gum or patches - so it's a case of merely changing the delivery  system while still hooked. ??</t>
  </si>
  <si>
    <t>1563382011271999488</t>
  </si>
  <si>
    <t>@Doc_Harding I stopped smoking 12 years ago but am as addicted to nicotine (and as non-murdery, important) as I ever was thanks to mini-lozenge. It doesn’t distort speech the way bigger lozenges or gum (Eek!) do. I can put in a lozenge on a plane or indoors and nobody cares. No stains. Minty</t>
  </si>
  <si>
    <t>1583378673897713667</t>
  </si>
  <si>
    <t>Nicotine &amp; Bubble Gum</t>
  </si>
  <si>
    <t>1539407336070164483</t>
  </si>
  <si>
    <t>??? ??? nicotine gum ???? ???? ??????</t>
  </si>
  <si>
    <t>1534566942719328256</t>
  </si>
  <si>
    <t>@danshifackao Babe no get nicotine gum instead</t>
  </si>
  <si>
    <t>1488823632801509377</t>
  </si>
  <si>
    <t>my professor dropped smoking and is chewing bland ass nicotine gum</t>
  </si>
  <si>
    <t>1516486530994348036</t>
  </si>
  <si>
    <t>@LilSweetLin @schlacker_ @CultureCrave So clearly you've never looked into how much nicotine is in a pack of nicotine gum, then?
You don't inhale the entire pod in one go, just like you don't consume the entire pack of gum in one sitting.</t>
  </si>
  <si>
    <t>1561091625551630339</t>
  </si>
  <si>
    <t>@tech2378 @PaPaToakes I quit cigs in 15' Bought a vape used it for 2 years eventually worked my nicotine MG from 6 where I started down to 0. I tried cold turkey, tried gum. works for some people but I got crippling withdrawals so the vape for me worked really well. worth a shot.</t>
  </si>
  <si>
    <t>1529112810822639616</t>
  </si>
  <si>
    <t>@FemCondition I use nicotine gum and I still also snack like crazy!  Also, nerves, anxiety, stress, etc....my god.</t>
  </si>
  <si>
    <t>1603431750381830144</t>
  </si>
  <si>
    <t>@NickThailand85 gratz, man. the nicotine gum really helped me through the last leg, but it sounds like youre in the clear. 
we're gonna include a ´slick nick's definitely-not-a-vape' trait in our upcoming collection to celebrate! https://t.co/JMBj7slkuq</t>
  </si>
  <si>
    <t>1563334677624041473</t>
  </si>
  <si>
    <t>Looks like I’m stuck on the nicotine gum I’m sick of being limited from my vape I need to move out.</t>
  </si>
  <si>
    <t>1583613331172384768</t>
  </si>
  <si>
    <t>should i go back to shoppers drug mart and be like hey i already ran through that month of high dose nicotine gum designed for someone who smokes 2 packs a day, and i will need more now. and then simply live off that for a week</t>
  </si>
  <si>
    <t>1584981730620243968</t>
  </si>
  <si>
    <t>@Dhichkyaaon Haven't seen nicotine replacements being mentioned.
As a addiction psychiatry trainee at present, I feel the need to bring nicotine gums, lozenges, patches into light. Also their are medications that help.
Using help to quit by this way is proven successful too in research.</t>
  </si>
  <si>
    <t>1536779892901175298</t>
  </si>
  <si>
    <t>@DeviantRefugee @maloneyfiles You wouldn't have to just drop nicotine. You could continue to have as much nicotine as you like in less harmful forms (#ecigs, snus, oral pouches, nicotine gum etc).</t>
  </si>
  <si>
    <t>1499441519060733955</t>
  </si>
  <si>
    <t>@haaaaaaaaaaaley I stopped vaping with nicotine gum and I can’t believe how satisfying it is.</t>
  </si>
  <si>
    <t>1546581417362063361</t>
  </si>
  <si>
    <t>@liminal_warmth Congrats! 
I'm doing nicotine gum right now. Switching to juicy fruit after the box is gone.</t>
  </si>
  <si>
    <t>1591912327611547648</t>
  </si>
  <si>
    <t>@MedscapePeds Not really sure you're gonna find too much tobacco in a Vape!
Oh, you mean nicotine.
So, going by your logic there's tobacco in nicotine gum and patches? https://t.co/CkoUOik8GD</t>
  </si>
  <si>
    <t>1590290275444084736</t>
  </si>
  <si>
    <t>@florabittner15 yeah but most things related to smoke end up being an appetite suppressant cause either you get distracted and end up doing that or nicotine just does its work so it doesn’t matter that much 
gum also doesn’t matter that much but i just never thought about it before</t>
  </si>
  <si>
    <t>1556407294862172161</t>
  </si>
  <si>
    <t>play with me
it is the gum i eat 
nicotine
@RLGRIME</t>
  </si>
  <si>
    <t>1604927858370977792</t>
  </si>
  <si>
    <t>A lot of upgrades coming this week. A spare hat and nicotine gum too. ??????? I have a problem. ????????? https://t.co/ndM6rrTqiX</t>
  </si>
  <si>
    <t>1579548989858668545</t>
  </si>
  <si>
    <t>@SICK6SIGMA @Xx17965797N or chew nicotine gum.</t>
  </si>
  <si>
    <t>1573589920408809472</t>
  </si>
  <si>
    <t>Chewing this awful nicotine gum https://t.co/0GOGcQlCaq</t>
  </si>
  <si>
    <t>1606103769057415170</t>
  </si>
  <si>
    <t>I used to #eschew #nicotine #gum. But now...</t>
  </si>
  <si>
    <t>1562969388864585734</t>
  </si>
  <si>
    <t>@aquariusth0t get lollipops &amp; jolly ranchers &amp; gum, trick your brain into thinking your mouth is busy and use candy or gum when you are craving the nicotine</t>
  </si>
  <si>
    <t>1566255384846745601</t>
  </si>
  <si>
    <t>im starting nicotine gum</t>
  </si>
  <si>
    <t>1582401621530923010</t>
  </si>
  <si>
    <t>I WAS A HEAVY SMOKER 2 PACKS A DAY, I WEENED MYSELF OFF OF BUTTS USING NICOTINE GUM AND THE NICOTINE PATCH (NOT AT THE SAME TIME)   IF I CAN QUIT ANYONE CAN.  ONE TIP, DONT EVEN TRY TO QUIT IF YOUR NOT READY, IT WONT WORK</t>
  </si>
  <si>
    <t>1530557442014302208</t>
  </si>
  <si>
    <t>@BuriedaIie Take a long walk/bath/go the movies/shopping!
Watch out for nicotine gum, etc. it’ll hook you just as badly.
Do you have something to do with your hands? Smoking is a hands on ritual that needs to be interrupted. https://t.co/EKnpHHB6cE</t>
  </si>
  <si>
    <t>1566085253688545285</t>
  </si>
  <si>
    <t>@mtaibbi You took Paxlovid???  Oh Matt.  Budesonide, ivermectin all the way.  Heck even nicotine gum, cat's claw, or a bowl of natto.  I feel a need to rescue the better minds out there from pharma injury/death.</t>
  </si>
  <si>
    <t>1605952622367604737</t>
  </si>
  <si>
    <t>@stourmcrow @KatTimpf Me too. Over ten years cigarette free. I have no plans to quit vaping. Not so sure on the “great job” if you are subbing nicotine gum/lozenges you really haven’t given up much.</t>
  </si>
  <si>
    <t>1544511105506377729</t>
  </si>
  <si>
    <t>@karebare1961 Outstanding. I chain chew nicotine gum and lapse now and the to smoke a cigarette. Hoping the vape stick replaces those lapses.</t>
  </si>
  <si>
    <t>1565080548195741696</t>
  </si>
  <si>
    <t>good news: I got my nicotine patches in the mail and put one on today!!! I also started chewing nicotine gum gum, so I’m v hopeful that I can beat my silly nicotine addiction ??</t>
  </si>
  <si>
    <t>1575863993297928192</t>
  </si>
  <si>
    <t>Ok trying again for real this time. Today is my last day vaping. I am armed with so much nicotine gum and flavored toothpicks I cannot fail. No vaping once I'm out today. Enjoy my secret drug gum. I cannot be vaping when me and husband go on vacation. Too stressful to hide lol</t>
  </si>
  <si>
    <t>1559541901036068864</t>
  </si>
  <si>
    <t>@DoctorKarl See, most will agree nicotine in a cigarette is very addictive, but how addictive can it be if people quit using nicotine patches, gums, and inhalers all the time</t>
  </si>
  <si>
    <t>1545228532418195457</t>
  </si>
  <si>
    <t>@LoveBirds1861 Its bitter i occasionally chew on wood when i run out of nicotine gum at work</t>
  </si>
  <si>
    <t>1488642998254587923</t>
  </si>
  <si>
    <t>i thought switching to 2mg nicotine gum would let me chew with reckless abandon w/o consequence… but, alas, i am going to puke</t>
  </si>
  <si>
    <t>1576269810249256960</t>
  </si>
  <si>
    <t>@BelleStruts I reccomend MAT with nicotine or any addiction. Use a patch, gum, whatever and focus solely on getting used to the *habit breaking* stuff like not holding a cig while driving or after eating (or whatever) and in general etc. THEN once your head is above water, then quit nicotine.</t>
  </si>
  <si>
    <t>1601962919818063873</t>
  </si>
  <si>
    <t>@dawnposts i chewed so much gum (not nicotine gum, like orbit). i know it’s replacing one oral fixation with another but it helped a lot when i was quitting</t>
  </si>
  <si>
    <t>1562217488804356096</t>
  </si>
  <si>
    <t>they don't talk about us: the guys who got into smoking from chewing nicotine gum</t>
  </si>
  <si>
    <t>1592660116691906560</t>
  </si>
  <si>
    <t>weaning myself off nic bcs my vapes are dy1ng and man the amount of starbursts/gum i have chewed today should get me locked up.</t>
  </si>
  <si>
    <t>1522028708936425472</t>
  </si>
  <si>
    <t>Nicotine gums are not doing the work at all</t>
  </si>
  <si>
    <t>1523357572584992768</t>
  </si>
  <si>
    <t>@PDebonnaire Buy nicotine chewing gum instead, it's useful. After using gum for a while, you can replace quit smoking with quit chewing gum. It becomes way easier.</t>
  </si>
  <si>
    <t>1537273705151320066</t>
  </si>
  <si>
    <t>@NBTXN Nicorette and the store brand! Started with the gum then the lozenge!!! 15 years no cigs!! 5 years no nicotine!! Now a whole bunch of tic tac’s??!!</t>
  </si>
  <si>
    <t>1552056682397696001</t>
  </si>
  <si>
    <t>@wazxwskii No lol?? only that never give up, it will happen eventually. I smoked and tried quitting for 20years, then did but got hooked on nicotine gum, then hooked on regular gum, now I am still anxious(a bit) but getting better and stronger and not got a crutch. Keep trying sir ????</t>
  </si>
  <si>
    <t>1559980394761551872</t>
  </si>
  <si>
    <t>Thinking about quitting smoking? STOP on the Net is an online program to help you quit smoking. Free nicotine patches &amp; gum/lozenges mailed to you. More info: https://t.co/kqjBTjs0Gb https://t.co/fVkv8E6HpD</t>
  </si>
  <si>
    <t>1538553766647054339</t>
  </si>
  <si>
    <t>@GSmokesweed1 I quit 5 years ago and it was hard but worth it. I used nicotine gum. It works.</t>
  </si>
  <si>
    <t>1570239478954086402</t>
  </si>
  <si>
    <t>@BowTiedGatorDDS Hey gator, does nicotine use, such as gum or pouches not smoking or snuff, contribute to gum recession?</t>
  </si>
  <si>
    <t>1496309977031618562</t>
  </si>
  <si>
    <t>@Mistie_Mo I also quit smoking after 16 yrs by taking wellbutrin and nicotine gum. It was freaking hard the first month. I also had to stop drinking coffee for a while cause those 2 things just go together. Take it day by day, try to keep stress down the first few weeks!</t>
  </si>
  <si>
    <t>1530581631953666048</t>
  </si>
  <si>
    <t>@ArtCrunchy The only thing that worked for me was somehow finding a desire to quit that was equal to the power of the addiction.
I did a lot of that nicotine gum at one point.</t>
  </si>
  <si>
    <t>1544282271611502594</t>
  </si>
  <si>
    <t>How’ve I went from never smoking, to addicted to vapes, to now having to buy nicotine gum to stop vaping??</t>
  </si>
  <si>
    <t>1585988763968118784</t>
  </si>
  <si>
    <t>@KnightAngel45 Well done ?? keep it up the nicotine leave your system in a matter of days from then on it’s psychological ?? I stopped 27 years ago after smoking a lot of years,no chewing gum or patches just got to the point I didn’t enjoy it anymore, I didn’t even crave 1!</t>
  </si>
  <si>
    <t>1599088650314477568</t>
  </si>
  <si>
    <t>Effective in fighting exposure to the Bio weapon.. 
The takeaway from Episode 1: Ivermectin, Nicotine gum 2 MG, Melatonin, EDTA, NAC, Selenium, Glutathione, Omega 3, Nebulizer (for after effects, lung repair).
#TranquilityNaturalHealing  #WasagaBeach #Uxbridge #PureBlood https://t.co/xZlcUQOnkE</t>
  </si>
  <si>
    <t>1489468139247005696</t>
  </si>
  <si>
    <t>@abettertake Nicotine gum every couple of weeks is nice to increase motivation to write. If you don't get addicted to it, IMO it can be a clear net positive.</t>
  </si>
  <si>
    <t>1585783430322696192</t>
  </si>
  <si>
    <t>@RickGoose2 Hey friend, my suggestion is to start looking for a nicotine gum that you enjoy!</t>
  </si>
  <si>
    <t>1506930674485317634</t>
  </si>
  <si>
    <t>@GyllKing I can't vape (I tried 3 different types) then I read some scary stuff about vaping &amp; decided I'd be better to just "do it"
I was so sceptical of patches, couldn't do the gum (yukky taste) But the patches, (against my preconceived ideas!) have worked!
It's just the nicotine now!</t>
  </si>
  <si>
    <t>1580328561503703041</t>
  </si>
  <si>
    <t>Accidentally swallowed a piece of nicotine gum - I'm unstoppable now</t>
  </si>
  <si>
    <t>1511609780980359170</t>
  </si>
  <si>
    <t>@rickitick43 @DejaRu22 That's true, but that's why you have to get rid of all processed food, eat clean, eat whole recognisable foods.   I'm still addicted to nicotine gum.</t>
  </si>
  <si>
    <t>1564384502264504320</t>
  </si>
  <si>
    <t>Spitting nicotine gum in the water so some lucky fish can get schwacked out of his mind</t>
  </si>
  <si>
    <t>1583103600645263362</t>
  </si>
  <si>
    <t>nicotine gum?</t>
  </si>
  <si>
    <t>1498367184468381701</t>
  </si>
  <si>
    <t>@WanderingLeo If I can do it, you can do it. I was an extreme nicotine addict. Pack a day of cigs for more than 10 years, vaping obsessively for a few years (all the time) &amp; most recently chewed nic gum. I haven’t had nicotine since before October now. I feel sooo much better. You got this!!</t>
  </si>
  <si>
    <t>1559734772611842049</t>
  </si>
  <si>
    <t>guy who acts like he ate an edible when he just had nicotine gum</t>
  </si>
  <si>
    <t>1496602664028753934</t>
  </si>
  <si>
    <t>@MagentaPurple2 Many, many, many attempts! LOL Pregnancy helped, cuz I stopped during each one, got out of the habit, by the time I returns after 2nd child, I was like, what am I doing? Then seeing my mum not being able to walk 10 steps, that was the clincher. I used Nicotine gum for a year.</t>
  </si>
  <si>
    <t>1598344754021941251</t>
  </si>
  <si>
    <t>im gonna take nicotine gum, maybe thatll help</t>
  </si>
  <si>
    <t>1512340401860096004</t>
  </si>
  <si>
    <t>nicotine gum stresses me out so much that I mostly end up having a cigarette after it &gt;: (</t>
  </si>
  <si>
    <t>1586730315359440903</t>
  </si>
  <si>
    <t>the westoids are catching on quick hide your fortune-telling jawline nicotine gums</t>
  </si>
  <si>
    <t>1546462632512733184</t>
  </si>
  <si>
    <t>Day 6. No cigarettes. New patch applied. And I made it through my first cup of coffee without popping nicotine gum in my mouth. I "chain chewed" yesterday, which wasn't good; hopefully today will be better.</t>
  </si>
  <si>
    <t>1587678061666992128</t>
  </si>
  <si>
    <t>"What do you mean you don't want mRNA? We just had lunch with the 8 Pfizer mice and they're all feeling great." If one more person IRL asks me if Novavax is the new nicotine gum, I'ma scream.</t>
  </si>
  <si>
    <t>1539715487424098310</t>
  </si>
  <si>
    <t>if they do this, smoking addiction aids (gum, patches, medicine, etc) need to be completely free. nicotine withdrawal is horrible to go through. people need to be able to get them anonymously too, since many teens addicted are hiding it and can’t just go to a doctor</t>
  </si>
  <si>
    <t>1552046523986223104</t>
  </si>
  <si>
    <t>i ran out of nicotine lozenges n gum so I bought a disposable vape few days ago …… why do I feel like my addiction came back twice as hard like I can’t stop needing to grab my vape https://t.co/D2LPF06hFB</t>
  </si>
  <si>
    <t>1491830624197308418</t>
  </si>
  <si>
    <t>@defigir just chew nicotine gum forever</t>
  </si>
  <si>
    <t>1565659553173327873</t>
  </si>
  <si>
    <t>@wenche_flaata I smoked for years and eventually gave up using the nicotine patches and gum and a pencil to stop me fidgeting.  Just stop, the fear of stopping is much worse than the reality.  Never looked back????</t>
  </si>
  <si>
    <t>1537071256620638208</t>
  </si>
  <si>
    <t>@NBTXN Nicotine gum. Seriously it worked for me. Going on 3 years without a cigarette. I only used the gum for a few weeks.</t>
  </si>
  <si>
    <t>1573261417880629248</t>
  </si>
  <si>
    <t>@HariSifar ?? I’m chewing sugar-free gums with nicotine patch for now. I spent 1.2k a month in buying Juul pods. So, I’m hoping I could quit it and spend the money elsewhere.</t>
  </si>
  <si>
    <t>1555561026820644865</t>
  </si>
  <si>
    <t>Thinking about quitting smoking? STOP on the Net is an online program to help you quit smoking. Free nicotine patches &amp; gum/lozenges mailed to you. More info: https://t.co/kqjBTjs0Gb https://t.co/0rQ9M6GDMA</t>
  </si>
  <si>
    <t>1601835222030598146</t>
  </si>
  <si>
    <t>@wildenwibe I like the containers but dang, that's a lot (team nicotine gum)</t>
  </si>
  <si>
    <t>1545681797417435137</t>
  </si>
  <si>
    <t>BUY NICOTINE GUM???</t>
  </si>
  <si>
    <t>1520523891839356928</t>
  </si>
  <si>
    <t>@TiredM0use It seemed to for me but I was also on new anxiety meds at the time so I'm not sure which one was the cause. You might try nicotine gum or patches to try to mitigate it. I quit cold turkey which was probably not a great idea</t>
  </si>
  <si>
    <t>1539624345437437955</t>
  </si>
  <si>
    <t>@Harry047876 @barbour_mike @gbentley1 @WSJ Nice, so you just want a replacement for nicotine not the actual object in mouth. Just do patches or gum. Way better than inhaling stuff into your lungs</t>
  </si>
  <si>
    <t>1600609472853975066</t>
  </si>
  <si>
    <t>vs. a nicotine patch is inconclusive, with some showing it works, while others suggest gums &amp; patches are more efficacious in the short term. There have been case reports of vaping-related lung disease &amp; respiratory failure that hospitalized 2,000 people in 2019 &amp; killed 68.</t>
  </si>
  <si>
    <t>1572869349274173440</t>
  </si>
  <si>
    <t>@CuntySpaceAlien @DrChristinaG91 @RickFromLA1979 Weed, beer ,and nicotine gum.</t>
  </si>
  <si>
    <t>1555699523904741376</t>
  </si>
  <si>
    <t>@dilanesper @asymmetricinfo I don't think it is nicotine. After all nicotine patches and gum are permitted and noncontroversial. The thing the anti-vapers hate is the similarity to smoking: the pleasure of inhaling a substance and watching as it is exhaled.</t>
  </si>
  <si>
    <t>1605058768105926656</t>
  </si>
  <si>
    <t>Getting all my nicotine fiend homies packs of Nicorette gum for Christmas</t>
  </si>
  <si>
    <t>1534026716603043840</t>
  </si>
  <si>
    <t>@BigFeet7503 @glennlewis35 My cousin called quit line and got free nicotine gum ??</t>
  </si>
  <si>
    <t>1581413544595103745</t>
  </si>
  <si>
    <t>@softtail65 Nicotine gum.</t>
  </si>
  <si>
    <t>1557235743168221184</t>
  </si>
  <si>
    <t>@OmarAbbasHyat Keep some nicabate or one of those nicotine gums 
????</t>
  </si>
  <si>
    <t>1578563413445599233</t>
  </si>
  <si>
    <t>@CryptoFvcker Good luck brother.  Try nicotine gum imo to keep cravings at bay.</t>
  </si>
  <si>
    <t>1565941501686755328</t>
  </si>
  <si>
    <t>@brickroad7 Probably start with absinthe, nicotine gum, and VR headset visit to some of the more weird Roblox worlds</t>
  </si>
  <si>
    <t>1537225341458317314</t>
  </si>
  <si>
    <t>finna eat a handful of nicotine gum just to feel something</t>
  </si>
  <si>
    <t>1489083512221310977</t>
  </si>
  <si>
    <t>@freda265 Nicotine gum and patches are at any good pharmacy</t>
  </si>
  <si>
    <t>1560770144254713857</t>
  </si>
  <si>
    <t>@gabehudson No idea what you are talking about. Where’s my nicotine gum?</t>
  </si>
  <si>
    <t>1519716847813242880</t>
  </si>
  <si>
    <t>I keep forgetting I hate nicotine gum</t>
  </si>
  <si>
    <t>1530959139983310848</t>
  </si>
  <si>
    <t>Nicotine gum? Eh, worth a shot.
And as quick as the gum went into his mouth, he was essentially holding his hand out for another piece. 
"Gonna need more than that, doc. This isn't touching shit."</t>
  </si>
  <si>
    <t>1574323486989979650</t>
  </si>
  <si>
    <t>Stoptober is back, and if you want to stop smoking, but you’re not sure what steps to take, talk to us – We can help you quit for good!
We offer face-to-face support, LiveWell coaching, nicotine gum and patches, and if you’re eligible, a vape starter kit??https://t.co/bk9WoBbJBd https://t.co/sgxwcSmOQR</t>
  </si>
  <si>
    <t>COUNTA of is_correct Manan</t>
  </si>
  <si>
    <t>Unsure</t>
  </si>
  <si>
    <t>Grand Total</t>
  </si>
  <si>
    <t>Thematic Accuracy</t>
  </si>
  <si>
    <t>COUNTA of is_correct Trista</t>
  </si>
  <si>
    <t>COUNTA of Disagreement</t>
  </si>
  <si>
    <t>No</t>
  </si>
  <si>
    <t>Yes</t>
  </si>
  <si>
    <t>Disagreement %</t>
  </si>
  <si>
    <t>COUNTA of Final Code</t>
  </si>
  <si>
    <t>Thematic Acc Final</t>
  </si>
  <si>
    <t>Category</t>
  </si>
  <si>
    <t>Thematic Acc Manan</t>
  </si>
  <si>
    <t>Thematic Acc Trista</t>
  </si>
  <si>
    <t>Total</t>
  </si>
  <si>
    <t>Actual Thematic Accuracy</t>
  </si>
  <si>
    <t>Manan Biyani</t>
  </si>
  <si>
    <t>Trista Beard</t>
  </si>
  <si>
    <t>Relative Agreement (Po)</t>
  </si>
  <si>
    <t>Hypothetical Probability of Chance Agreement (Pe)</t>
  </si>
  <si>
    <t>Cohen's Kappa</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</si>
</sst>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theme="1"/>
      <name val="Calibri"/>
    </font>
    <font>
      <sz val="11.0"/>
      <color theme="1"/>
      <name val="Calibri"/>
    </font>
    <font>
      <sz val="9.0"/>
      <color rgb="FF000000"/>
      <name val="&quot;Google Sans Mono&quot;"/>
    </font>
    <font>
      <color theme="1"/>
      <name val="Arial"/>
      <scheme val="minor"/>
    </font>
    <font>
      <b/>
      <color theme="1"/>
      <name val="Arial"/>
      <scheme val="minor"/>
    </font>
    <font>
      <sz val="9.0"/>
      <color rgb="FF008000"/>
      <name val="&quot;Google Sans Mono&quot;"/>
    </font>
    <font>
      <u/>
      <color theme="1"/>
      <name val="Arial"/>
      <scheme val="minor"/>
    </font>
    <font/>
    <font>
      <u/>
      <color theme="1"/>
      <name val="Arial"/>
      <scheme val="minor"/>
    </font>
  </fonts>
  <fills count="3">
    <fill>
      <patternFill patternType="none"/>
    </fill>
    <fill>
      <patternFill patternType="lightGray"/>
    </fill>
    <fill>
      <patternFill patternType="solid">
        <fgColor rgb="FFFFFFFF"/>
        <bgColor rgb="FFFFFFFF"/>
      </patternFill>
    </fill>
  </fills>
  <borders count="1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top style="thin">
        <color rgb="FF000000"/>
      </top>
    </border>
    <border>
      <left style="thin">
        <color rgb="FF000000"/>
      </left>
      <top style="double">
        <color rgb="FF000000"/>
      </top>
      <bottom style="thin">
        <color rgb="FF000000"/>
      </bottom>
    </border>
    <border>
      <left style="thin">
        <color rgb="FF000000"/>
      </left>
      <right style="thin">
        <color rgb="FF000000"/>
      </right>
      <top style="double">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1" numFmtId="0" xfId="0" applyAlignment="1" applyBorder="1" applyFont="1">
      <alignment horizontal="center" readingOrder="0" vertical="top"/>
    </xf>
    <xf borderId="2" fillId="0" fontId="1" numFmtId="0" xfId="0" applyAlignment="1" applyBorder="1" applyFont="1">
      <alignment horizontal="center" vertical="top"/>
    </xf>
    <xf borderId="0" fillId="0" fontId="2" numFmtId="0" xfId="0" applyAlignment="1" applyFont="1">
      <alignment horizontal="center"/>
    </xf>
    <xf borderId="3" fillId="0" fontId="2" numFmtId="0" xfId="0" applyAlignment="1" applyBorder="1" applyFont="1">
      <alignment horizontal="center" vertical="center"/>
    </xf>
    <xf borderId="0" fillId="2" fontId="3" numFmtId="0" xfId="0" applyAlignment="1" applyFill="1" applyFont="1">
      <alignment horizontal="center" vertical="center"/>
    </xf>
    <xf borderId="0" fillId="0" fontId="2" numFmtId="0" xfId="0" applyAlignment="1" applyFont="1">
      <alignment horizontal="center" vertical="center"/>
    </xf>
    <xf borderId="0" fillId="0" fontId="2" numFmtId="0" xfId="0" applyAlignment="1" applyFont="1">
      <alignment vertical="bottom"/>
    </xf>
    <xf borderId="0" fillId="0" fontId="2" numFmtId="0" xfId="0" applyAlignment="1" applyFont="1">
      <alignment shrinkToFit="0" vertical="bottom" wrapText="0"/>
    </xf>
    <xf borderId="0" fillId="0" fontId="2" numFmtId="0" xfId="0" applyAlignment="1" applyFont="1">
      <alignment horizontal="center" readingOrder="0" vertical="center"/>
    </xf>
    <xf borderId="0" fillId="0" fontId="4" numFmtId="0" xfId="0" applyFont="1"/>
    <xf borderId="0" fillId="0" fontId="5" numFmtId="0" xfId="0" applyAlignment="1" applyFont="1">
      <alignment readingOrder="0"/>
    </xf>
    <xf borderId="0" fillId="0" fontId="4" numFmtId="10" xfId="0" applyFont="1" applyNumberFormat="1"/>
    <xf borderId="1" fillId="0" fontId="5" numFmtId="0" xfId="0" applyAlignment="1" applyBorder="1" applyFont="1">
      <alignment readingOrder="0"/>
    </xf>
    <xf borderId="4" fillId="0" fontId="5" numFmtId="0" xfId="0" applyAlignment="1" applyBorder="1" applyFont="1">
      <alignment readingOrder="0"/>
    </xf>
    <xf borderId="1" fillId="0" fontId="4" numFmtId="0" xfId="0" applyBorder="1" applyFont="1"/>
    <xf borderId="1" fillId="0" fontId="4" numFmtId="10" xfId="0" applyBorder="1" applyFont="1" applyNumberFormat="1"/>
    <xf borderId="5" fillId="2" fontId="3" numFmtId="10" xfId="0" applyBorder="1" applyFont="1" applyNumberFormat="1"/>
    <xf borderId="4" fillId="0" fontId="4" numFmtId="0" xfId="0" applyBorder="1" applyFont="1"/>
    <xf borderId="4" fillId="0" fontId="4" numFmtId="10" xfId="0" applyBorder="1" applyFont="1" applyNumberFormat="1"/>
    <xf borderId="6" fillId="2" fontId="3" numFmtId="10" xfId="0" applyBorder="1" applyFont="1" applyNumberFormat="1"/>
    <xf borderId="7" fillId="0" fontId="5" numFmtId="0" xfId="0" applyAlignment="1" applyBorder="1" applyFont="1">
      <alignment readingOrder="0"/>
    </xf>
    <xf borderId="8" fillId="0" fontId="4" numFmtId="10" xfId="0" applyBorder="1" applyFont="1" applyNumberFormat="1"/>
    <xf borderId="8" fillId="2" fontId="3" numFmtId="10" xfId="0" applyBorder="1" applyFont="1" applyNumberFormat="1"/>
    <xf borderId="8" fillId="0" fontId="5" numFmtId="10" xfId="0" applyBorder="1" applyFont="1" applyNumberFormat="1"/>
    <xf borderId="0" fillId="0" fontId="4" numFmtId="0" xfId="0" applyAlignment="1" applyFont="1">
      <alignment readingOrder="0"/>
    </xf>
    <xf borderId="0" fillId="2" fontId="6" numFmtId="10" xfId="0" applyFont="1" applyNumberFormat="1"/>
    <xf borderId="5" fillId="0" fontId="7" numFmtId="0" xfId="0" applyAlignment="1" applyBorder="1" applyFont="1">
      <alignment horizontal="center" readingOrder="0"/>
    </xf>
    <xf borderId="2" fillId="0" fontId="8" numFmtId="0" xfId="0" applyBorder="1" applyFont="1"/>
    <xf borderId="1" fillId="0" fontId="4" numFmtId="0" xfId="0" applyAlignment="1" applyBorder="1" applyFont="1">
      <alignment readingOrder="0"/>
    </xf>
    <xf borderId="4" fillId="0" fontId="9" numFmtId="0" xfId="0" applyAlignment="1" applyBorder="1" applyFont="1">
      <alignment horizontal="center" readingOrder="0" vertical="center"/>
    </xf>
    <xf borderId="9" fillId="0" fontId="8" numFmtId="0" xfId="0" applyBorder="1" applyFont="1"/>
    <xf borderId="0" fillId="0" fontId="4" numFmtId="0" xfId="0" applyAlignment="1" applyFont="1">
      <alignment readingOrder="0" shrinkToFit="0" wrapText="1"/>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251" sheet="Sheet1"/>
  </cacheSource>
  <cacheFields>
    <cacheField name="category" numFmtId="0">
      <sharedItems>
        <s v="Appeal"/>
        <s v="COVID-19 misinformation "/>
        <s v="Distrust in Institutions"/>
        <s v="Health Concerns surrounding Nicotine Gum and Pouches"/>
        <s v="Perceived benefits of Nicotine Gum and other NRTs"/>
        <s v="Product comparisons "/>
        <s v="Promotion, Pricing, and Marketing"/>
        <s v="Smoking Cessation "/>
      </sharedItems>
    </cacheField>
    <cacheField name="is_correct Trista" numFmtId="0">
      <sharedItems>
        <s v="Correct"/>
        <s v="Incorrect"/>
      </sharedItems>
    </cacheField>
    <cacheField name="is_correct Manan" numFmtId="0">
      <sharedItems>
        <s v="Correct"/>
        <s v="Unsure"/>
        <s v="Incorrect"/>
      </sharedItems>
    </cacheField>
    <cacheField name="Disagreement" numFmtId="0">
      <sharedItems>
        <s v="No"/>
        <s v="Yes"/>
      </sharedItems>
    </cacheField>
    <cacheField name="Final Code" numFmtId="0">
      <sharedItems>
        <s v="Correct"/>
        <s v="Incorrect"/>
      </sharedItems>
    </cacheField>
    <cacheField name="id" numFmtId="0">
      <sharedItems>
        <s v="1592170567226064898"/>
        <s v="1495906615861592068"/>
        <s v="1535866134607679488"/>
        <s v="1559198449404301313"/>
        <s v="1569894085950857222"/>
        <s v="1543979971718352896"/>
        <s v="1589002506499403776"/>
        <s v="1609043850751877121"/>
        <s v="1541829169960591362"/>
        <s v="1506837198510960640"/>
        <s v="1489267792012578823"/>
        <s v="1539647412511588352"/>
        <s v="1498425551715016708"/>
        <s v="1492017691179118592"/>
        <s v="1602142404290777089"/>
        <s v="1565135657143439361"/>
        <s v="1497524587201908737"/>
        <s v="1526206800416378881"/>
        <s v="1499807355432841216"/>
        <s v="1601310179399958528"/>
        <s v="1572290838037929984"/>
        <s v="1586402523715612672"/>
        <s v="1539252533813776384"/>
        <s v="1573345555685806081"/>
        <s v="1579910369933660160"/>
        <s v="1594950397961310208"/>
        <s v="1605492678254157824"/>
        <s v="1491231666802622467"/>
        <s v="1493597362417250305"/>
        <s v="1583207278001655808"/>
        <s v="1539641212444897280"/>
        <s v="1577966290483961856"/>
        <s v="1583211163273134080"/>
        <s v="1560684207294349313"/>
        <s v="1489775532652777473"/>
        <s v="1540002288340713472"/>
        <s v="1539594050550042626"/>
        <s v="1594614134385033217"/>
        <s v="1591488805722533890"/>
        <s v="1605893861221535744"/>
        <s v="1522276841612263425"/>
        <s v="1559306384965091329"/>
        <s v="1593444769275219968"/>
        <s v="1587872549165101056"/>
        <s v="1536751589758738432"/>
        <s v="1570848807277170689"/>
        <s v="1607751252259278848"/>
        <s v="1556541136453324800"/>
        <s v="1571374724915027968"/>
        <s v="1564169633925517314"/>
        <s v="1498071964484784133"/>
        <s v="1538145429493268481"/>
        <s v="1492142222057390080"/>
        <s v="1560268556385673218"/>
        <s v="1557478797712076801"/>
        <s v="1551117295631597568"/>
        <s v="1535711088225898496"/>
        <s v="1583268040661008384"/>
        <s v="1528539694241353728"/>
        <s v="1602002414634258438"/>
        <s v="1579596854635167744"/>
        <s v="1606869696061804548"/>
        <s v="1529140877490372608"/>
        <s v="1495716195718287363"/>
        <s v="1584993807543996418"/>
        <s v="1504831667910885376"/>
        <s v="1545442767551225859"/>
        <s v="1520470475675258880"/>
        <s v="1595577106108481536"/>
        <s v="1594683829402451969"/>
        <s v="1533815899500818432"/>
        <s v="1587413789355388929"/>
        <s v="1571001445025189891"/>
        <s v="1557769727480586241"/>
        <s v="1524470718087503873"/>
        <s v="1555500245341024256"/>
        <s v="1573531630584594432"/>
        <s v="1560679135776997376"/>
        <s v="1510391842927362048"/>
        <s v="1595834763750899713"/>
        <s v="1549561794007404544"/>
        <s v="1529691642759761920"/>
        <s v="1609070079894757377"/>
        <s v="1556696654463373312"/>
        <s v="1562270690748862464"/>
        <s v="1569677513130999808"/>
        <s v="1520850958711988225"/>
        <s v="1588878167212666880"/>
        <s v="1605612503743860746"/>
        <s v="1556351152362594305"/>
        <s v="1564000605890379778"/>
        <s v="1497331054029508609"/>
        <s v="1596804190135021568"/>
        <s v="1572827688162959362"/>
        <s v="1604931531683799045"/>
        <s v="1529191604279422976"/>
        <s v="1597317481496186880"/>
        <s v="1582934004847636480"/>
        <s v="1525933025455837185"/>
        <s v="1575567826630635520"/>
        <s v="1490110401144492033"/>
        <s v="1570055596908638210"/>
        <s v="1603601515943714816"/>
        <s v="1542689684375347200"/>
        <s v="1528614185961082882"/>
        <s v="1601467346933387264"/>
        <s v="1497373386833817600"/>
        <s v="1570589804840243200"/>
        <s v="1559724793024356353"/>
        <s v="1583118548234555394"/>
        <s v="1558156376735731714"/>
        <s v="1539850146602594305"/>
        <s v="1596562810808721408"/>
        <s v="1546178578349432836"/>
        <s v="1505395779820789766"/>
        <s v="1583120781877252096"/>
        <s v="1555830373388431360"/>
        <s v="1572303286769963008"/>
        <s v="1520238102383452160"/>
        <s v="1551193825963540482"/>
        <s v="1583843844872773633"/>
        <s v="1604290095867117569"/>
        <s v="1535638895425204230"/>
        <s v="1598726731514388483"/>
        <s v="1514971828577570826"/>
        <s v="1498339136054480899"/>
        <s v="1607750962973663234"/>
        <s v="1563267290652880897"/>
        <s v="1545842928676966403"/>
        <s v="1539756876493197313"/>
        <s v="1590166318594285569"/>
        <s v="1534273859783782400"/>
        <s v="1606502667613716480"/>
        <s v="1535160916450361344"/>
        <s v="1536086252637806592"/>
        <s v="1494487368866443272"/>
        <s v="1590374027465400320"/>
        <s v="1583902615275905024"/>
        <s v="1488920824639721479"/>
        <s v="1508237960541474820"/>
        <s v="1505240513049292801"/>
        <s v="1536310619531378688"/>
        <s v="1535353527534505988"/>
        <s v="1602761716420460544"/>
        <s v="1535448347162595329"/>
        <s v="1607548180379435009"/>
        <s v="1533876180184539136"/>
        <s v="1606050054082633738"/>
        <s v="1571974458008829952"/>
        <s v="1506381866894598151"/>
        <s v="1515127193940152324"/>
        <s v="1541796466301104128"/>
        <s v="1587503288206991364"/>
        <s v="1589670972491067392"/>
        <s v="1541756892556451840"/>
        <s v="1509716204566503428"/>
        <s v="1578047639253303299"/>
        <s v="1497095804896657415"/>
        <s v="1555463605528698880"/>
        <s v="1563382011271999488"/>
        <s v="1583378673897713667"/>
        <s v="1539407336070164483"/>
        <s v="1534566942719328256"/>
        <s v="1488823632801509377"/>
        <s v="1516486530994348036"/>
        <s v="1561091625551630339"/>
        <s v="1529112810822639616"/>
        <s v="1603431750381830144"/>
        <s v="1563334677624041473"/>
        <s v="1583613331172384768"/>
        <s v="1584981730620243968"/>
        <s v="1536779892901175298"/>
        <s v="1499441519060733955"/>
        <s v="1546581417362063361"/>
        <s v="1591912327611547648"/>
        <s v="1590290275444084736"/>
        <s v="1556407294862172161"/>
        <s v="1604927858370977792"/>
        <s v="1579548989858668545"/>
        <s v="1573589920408809472"/>
        <s v="1606103769057415170"/>
        <s v="1562969388864585734"/>
        <s v="1566255384846745601"/>
        <s v="1582401621530923010"/>
        <s v="1530557442014302208"/>
        <s v="1566085253688545285"/>
        <s v="1605952622367604737"/>
        <s v="1544511105506377729"/>
        <s v="1565080548195741696"/>
        <s v="1575863993297928192"/>
        <s v="1559541901036068864"/>
        <s v="1545228532418195457"/>
        <s v="1488642998254587923"/>
        <s v="1576269810249256960"/>
        <s v="1601962919818063873"/>
        <s v="1562217488804356096"/>
        <s v="1592660116691906560"/>
        <s v="1522028708936425472"/>
        <s v="1523357572584992768"/>
        <s v="1537273705151320066"/>
        <s v="1552056682397696001"/>
        <s v="1559980394761551872"/>
        <s v="1538553766647054339"/>
        <s v="1570239478954086402"/>
        <s v="1496309977031618562"/>
        <s v="1530581631953666048"/>
        <s v="1544282271611502594"/>
        <s v="1585988763968118784"/>
        <s v="1599088650314477568"/>
        <s v="1489468139247005696"/>
        <s v="1585783430322696192"/>
        <s v="1506930674485317634"/>
        <s v="1580328561503703041"/>
        <s v="1511609780980359170"/>
        <s v="1564384502264504320"/>
        <s v="1583103600645263362"/>
        <s v="1498367184468381701"/>
        <s v="1559734772611842049"/>
        <s v="1496602664028753934"/>
        <s v="1598344754021941251"/>
        <s v="1512340401860096004"/>
        <s v="1586730315359440903"/>
        <s v="1546462632512733184"/>
        <s v="1587678061666992128"/>
        <s v="1539715487424098310"/>
        <s v="1552046523986223104"/>
        <s v="1491830624197308418"/>
        <s v="1565659553173327873"/>
        <s v="1537071256620638208"/>
        <s v="1573261417880629248"/>
        <s v="1555561026820644865"/>
        <s v="1601835222030598146"/>
        <s v="1545681797417435137"/>
        <s v="1520523891839356928"/>
        <s v="1539624345437437955"/>
        <s v="1600609472853975066"/>
        <s v="1572869349274173440"/>
        <s v="1555699523904741376"/>
        <s v="1605058768105926656"/>
        <s v="1534026716603043840"/>
        <s v="1581413544595103745"/>
        <s v="1557235743168221184"/>
        <s v="1578563413445599233"/>
        <s v="1565941501686755328"/>
        <s v="1537225341458317314"/>
        <s v="1489083512221310977"/>
        <s v="1560770144254713857"/>
        <s v="1519716847813242880"/>
        <s v="1530959139983310848"/>
        <s v="1574323486989979650"/>
      </sharedItems>
    </cacheField>
    <cacheField name="tweet text" numFmtId="0">
      <sharedItems>
        <s v="???.. maybe there's another &#10;???habit you could &#10;???pick up ? There's nicotine&#10;???gum —"/>
        <s v="@DrJavaidKhan1 Is Big Pharma targeting “children” by making flavored nicotine gum?&#10;The original nicotine gum didn’t taste very good, so now they make cherry flavor to increase uptake among adult smokers. Why are e-cigs any different?"/>
        <s v="??????…as someone who wears cargo pants I do have to laugh…not that anyone asked but with me it’s…headphones, spare charger, spare lighter, nicotine mints, Altoids (not a gum chewer) and a small note book with a pen…keys, wallet and phone go in the regula"/>
        <s v="@googleanii someone probably gave anti nicotine gums to them"/>
        <s v="Like a little sack?- Bella on nicotine gum"/>
        <s v="@D2Robot Mom used hypnosis and nicotine gum."/>
        <s v="Kids will now go back to smoking cigarettes if the only vape you can get is tobacco flavored.  I just don't see kids buying $60 a box of flavored nicotine gum as a viable alternative. Good job! ??  #BigPharma #johnsonandjohnson #phillipmorris #vaping #big"/>
        <s v="@Mrkoala_eth @valhalla Kevin is an Aussie who used to belong to the Dragon Triads but now is retired and teaching high school kids athletics. He chews nicotine gum to get rid of his smoking habit. ??&#10;&#10;8/10 - Clean tracksuit but a baseball bat would suit t"/>
        <s v="Is it unethical for nicotine gum companies to target teens?"/>
        <s v="@FDATobacco I quit smoking thanks to #vaping nicotine flavored ejuice! Not like your fruit flavored gum. That's not appealing to under age kids. Stop telling lies about vaping. Tell the truth! Harm reduction 95% safer. Adults need flavors to remain free f"/>
        <s v="@LandsharkRides it’s not uncommon for mathematicians to chew nicotine gum, as it allegedly improves shape rotation ability. &#10;&#10;Based on personal experience I’d agree with this also. &#10;&#10;I wonder if this is the mechanism …"/>
        <s v="@TheStalwart @WilliamTurton @bigblackjacobin Nicotine itself is pretty harmless, the only real exception is pregnancy. In a safe delivery (gum, lozenge) its far less harmful than tobacco or high fructose corn syrup"/>
        <s v="@glamourgirl35 isn’t that like what nicotine gum is"/>
        <s v="@Traveler919 @MalloryGates14 @BudFeather @gopaulblair Neither... when the alternative could be a much safer cotton candy bubble gum no-nicotine vape."/>
        <s v="when you’re dating someone new, start chewing nicotine gum. When they kiss you, they’ll taste the nicotine and think they are addicted to you."/>
        <s v="Me: mom can I have a nicotine gum &#10;&#10;Mom: you need it this early? &#10;&#10;Me: don’t know what else an inmate should do you won’t allow me to smoke more then three fucking times!"/>
        <s v="@Mrrohitofficial Try Nicotine gum"/>
        <s v="@gatorinlaw He’s probably chewing it. &#10;&#10;Think of it like chewing gum. But with the nicotine hit."/>
        <s v="Currently taking a deep dive into #poker space &amp; have come across a lot of people streaming #slots on twitch with big audiences. &#10;&#10;I don’t get it. Why spend time watching somebody rolling dice?&#10;&#10;My guess is it’s the #gambling equivalent of nicotine gum.&#10;&#10;"/>
        <s v="@Christopurr2 @NEWSMAX Flavors like cotton candy and and bubble gum aren’t targeting adults. The nicotine levels can be 3-5 times higher &amp; more addictive. While they might be great for adults who want to stop smoking, the companies have been targeting kid"/>
        <s v="just loving mr Robertson’s new hairdo. and the very obvious outline of nicotine gum in his shirt pocket https://t.co/3dXi6EGebW"/>
        <s v="There was this one kid, who got Nicotine Chewing Gum to propose his crush as he couldn't get Cadbury Silk."/>
        <s v="@CAPTAINKCX If you don't like chewing gum, try nicotine lozenges. They're like breath mints."/>
        <s v="@Stevwrig @againstgrmrs @shoe0nhead @PayPal I mean just per assumption maybe they think as long as they can have the dolls that no children would actually be harmed. Basically give them a cookie to stop them from preying on real children. Sort of like wit"/>
        <s v="@SICK6SIGMA @Xx17965797N Dr. Ardis said that the spike proteins weren’t able to bind to the nicotine receptors. I am a smoker and I didn’t get a severe case of Covid at all. It makes sense now. I hear that chewing nicotine gum can prevent it. Not sure if "/>
        <s v="nicotine gum and it's effects on covid.  FULL INTERVIEW Could Nicotine Gum be the answer to the Whole Covid Pandemic with Dr. Bryan Ardis https://t.co/hckZEq5a2d via @BitChute"/>
        <s v="Dr. &amp;apos;Bryan Ardis&amp;apos; &amp;quot;Nicotine Gum STOPS &amp;apos;Covid-19&amp;apos;, The Answer To The &amp;apos;Covid-19&amp;apos; Pandemic&amp;quot; https://t.co/PG5PMwzvYk"/>
        <s v="@michelletandler an example of harm reduction that has shown positive impacts is nicotine replacement therapy.  For instance, vaping  (as well as nicotine gum, mints, etc) are FDA approved, not abstinence based but are much less harmful.  Of course our Bo"/>
        <s v="i better be careful with this opinion. the next thing we know there's gonna be nicotine gum and toothpick stands in our offices if the execs get wind that they'll make us more productive"/>
        <s v="This is such a ridiculous thread…harm reduction would look more like government funded nicotine patches, gum, etc (currently funded by Medicaid), not criminalizing people who smoke (has never been criminalized), making sure people have access to the suppo"/>
        <s v="Saw an excellent point the other day that if the goal was to get people to quit smoking we'd offer subsidize free cessation programs, free nicotine gum/lozenges, free Chantix, etc. Instead, we mandate lowered nicotine cigs so folks will buy &amp; smoke more t"/>
        <s v="Me Waqar Ahmad Khan&#10;All the following therapies are approved as short-term nicotine replacement strategies:&#10;Nicotine gum&#10;Nicotine patches&#10;Nicotine inhaler&#10;That said, all of these options also carry the risk of side effects. &#10;#BanNicotinePouches &#10;#BanPoiso"/>
        <s v="@AmandaMilius That nicotine gum Tucker vid you posted got me to thinking of a policy suggestion. Outrageous pricing, that seems to always equate with cig prices, could be offset by a percentage of tobacco taxation plowed back into offsetting nic gum prici"/>
        <s v="The ALREADY DISCONTINUED gummies contained far less nicotine than FDA-approved gum/lozenges, but Comm'r Califf still called the product a &quot;public health crisis waiting to happen&quot; in a self-congratulatory tweet about the warning FDA sent to the company.&#10;&#10;h"/>
        <s v="@BubbaORiley4 Stopped smoking in 1990. Don’t even think about it anymore. BUT I made liberal use of nicotine gum when I quit the last time. Used it for 2 years and it did the trick. You can get past it."/>
        <s v="Y'all are right.&#10;&#10;Goal is the ban all vapes. Then to pass a nicotine-based tax so no-harm products like mints, gums, and pouches become prohibitively expense. Then, get all these teenagers/young-ppl vaping hooked to cigs. &#10;&#10;Cig Co's are super undervalued "/>
        <s v="@itsjayines @Kwite Why ban #snus, nicotine pouches and nicotine gum?  Zero effect on air quality.  Zero impact on other passengers.  No spitting.  You offer alcohol and coffee.  What's the difference?  You have an irrational policy that harms passengers w"/>
        <s v="Nicotine Gummies and Gums Market Size, New Opportunities, SWOT Analysis and Forecasts Analysis 2022-2028 https://t.co/J79CLXsaEL"/>
        <s v="@TheCoon128 @norbertoptland @hubermanlab @YellerAndOrange Dr. Huberman is saying that the substance it picked up matters and that the form of nicotine he is using has a different effect than the normal one you find in gums or cigarettes, I think."/>
        <s v="**We Heard that Chewing Nicotine Gum Daily will Restore/Prevent the Loss of Smell and Taste!!**"/>
        <s v="@Summerskies12 a very evil thing but there is a lot of info coming out about it and how it mimics snake venom so I'm hoping they are going to be able to pin point exactly how to treat each of the lasting effects. For breathing problems I was told a nicoti"/>
        <s v="@veronicamarzs @beanstewsupreme @param1099 @lilyrosefiles I mean like I already said I don't use nicotine lol. I'm all good either way I've just never seen any evidence showing vaping is more harmful than cigarettes, which was your claim. It's definitely "/>
        <s v="my grandpa just recommended i start chewing nicotine gum so i can bring back my smell and taste that i lost over a year ago"/>
        <s v="@coltybrah Prob with cigs is not the tobacco nor the smoking, it’s the additives.. Colty needs a pipe and organic tobacco, I could see it. Nicotine gums like lucy are probably healthyish"/>
        <s v="@justjoshinyou13 nicotine gum taste gross and kinda acidic to me, fair warning"/>
        <s v="@DerekJamesFrom The vax has snake venom. Look up Dr Bryan Ardis. You might get your hearing back by chewing nicotine gum as strange as it sounds and don't take anymore vaxes."/>
        <s v="@picaflo61272738 @P_McCulloughMD You know ironically Nicotine replaces spike protein on cell receptors. And can help people start detoxing. It's a start. Patch is gentler. Gum is quicker. All over the counter. The symptoms correlate to snake venom poisoni"/>
        <s v="@iamwotiam123 @LBC @SangitaMyska Smoking causes numerous diseases, vaping doesn't. Not the same at all.&#10;&#10;Vaping sometimes uses nicotine, the same nicotine in other cessation methods. Are you also against patches or gum?"/>
        <s v="Did you know that chewing just one piece of nicotine gum forces your body to incinerate stored body fat? https://t.co/QAH2ve5WxU #loseweight"/>
        <s v="@BarughTyrone Great question, depends on whether it still had the awful pepper taste that nicotine gum has"/>
        <s v="@lewis_goodall Oh is it Sunday? Been glued to various news channels since Wednesday. Too much coffee and nicotine gum."/>
        <s v="The way I was able to quit Juul'ing before was by playing Warzone, Id chew nicotine gum &amp; the vape became more of a distraction, I played so much I enjoyed the gum more &amp; It allowed me to focus even better than the vape &amp; My hands never left controller, N"/>
        <s v="Nicotine update: Continued to experiment w 4 mg gums. Works similar to Ritalin for us folks with attention problems, but doesn’t cause significant mental side effects. Just avoid any brand that adds pepper flavors! (Made me pray to the porcelain in the mo"/>
        <s v="&gt;Nicotine [...] is widely used recreationally as a stimulant and anxiolytic.&#10;&#10;&gt;Addiction to nicotine gum has never been described in never smokers or in never users of tobacco.&#10;&#10;&gt;Nicotine may increase attention and reduce hyperactivity and impulsivity [.."/>
        <s v="They should make nicotine gum with caffeine in it"/>
        <s v="@Desotapop Ahh well those I have not given up lol. I'm chewing nicotine gum right now. I'll never give up caffeine entirely."/>
        <s v="@MikePerryavatar Cecil was a smart SOB.  Deserved to have an MRE named after.  Nothing but instant coffee packets &amp; nicotine gum."/>
        <s v="@OverContentious @quatoria I really like the therapist I’m working with. And the neurologist I see for my migraines said she can prescribe for my ADHD as long as she has an official diagnosis. I do sometimes use nicotine gum if I’m having a hard time focu"/>
        <s v="I don't recommend just jumping on nicotine willy-nilly. &#10;&#10;Using it in one form can lead to using it in another (cigs).&#10;&#10;Keep the doses low: patches, lozenge, gum. Train your brain to associate the buzz with learning."/>
        <s v="@PruenRichard @StefanDidak We need to Create a new category for #SaferNicotine! There is NO TOBACCO  In vape. If Veggies are not included in TC than why vape? It's not Medical either. Same nicotine as in patches and gum, why are they Not treated the same?"/>
        <s v="@nicotinedata So snus?&#10;&#10;I’ve drastically decreased my vaping (it got pretty bad) and I’m coping with nicotine gum."/>
        <s v="@AddictionsPMC @AlexWodak @SandroDemaio @abcnews My question to @SandroDemaio is,&#10;Why are patches, gums and mouth sprays containing liquid nicotine freely available from supermarkets yet you believe smokers should not have the right to purchase the main i"/>
        <s v="@Wolveri838 @handle_anonymus Try snus instead I'm not a fan of the unnatural nicotine in the gum"/>
        <s v="Thinking about quitting #smoking? &#10;&#10;There are lots of different options available to you. On this page ?? https://t.co/7keHZ6SddF you can find summaries of the evidence about several options, from telephone counselling to nicotine replacement therapy (#NR"/>
        <s v="Also, why do we recommend nicotine gums to people quitting but not naswaar?&#10;Big pharma, anti nativity, or actual medical logic? Genuinely asking...&#10;#justasking"/>
        <s v="@RedfearnMike @ProfGlantz @FDATobacco @DrCaliff_FDA Most people (though not all) who quit smoking with a nicotine vape (&quot;e-cigarette&quot;) go through a dual use phase on their &quot;smoker's journey.&quot;&#10;&#10;Here's how 1,031 people say they made that transition.&#10;&#10;Note @"/>
        <s v="@GBPHS @worstall @mattwridley Nicotine separated from cigarettes IS NOT addictive. Gums, patches, lozenges, and inhalers are approved for long term use.&#10;&#10;But if nicotine was addictive would you rather tar, toxins, &amp; carcinogens from cigarettes go with it "/>
        <s v="Also marketed as Zyban, bupropion has also been shown to be an effective smoking cessation aid. Later trials have shown mixed results longitudinally, but it remains a favored adjunct treatment to nicotine replacement therapies like patches and gums.  http"/>
        <s v="@miyake_kiyoshi @gbiondizoccai And by the medical interventions I mean pharmaceutical nicotine replacement therapies (gums, lozenges, sprays, patches, inhalers etc) and medications like Chantix, Zyban etc."/>
        <s v="@gbiondizoccai One-sided.  Biased.  Pure propaganda.  Misses the point:&#10;&#10;Nicotine vapes are, without question, safer than smoking.  And they are, without question, more effective for smoking cessation than nicotine patches and nicotine gum."/>
        <s v="@CDCTobaccoFree @CDCMMWR So is &quot;Nicotine withdrawal&quot; or &quot;Nicotine use&quot; a &quot;commonly accompanied by symptoms of anxiety and depression.&quot;? It can`t be both!&#10;&#10;Why should people nut use things like Nicotine patches, Nicotine e-cigarettes or Nicotine gum to hel"/>
        <s v="Habitrol Nicotine Quit Smoking Gum, 2mg, Fruit flavor coated gum  96 pieces per box EGQRPVD&#10;&#10;https://t.co/N8uOJ8sapN https://t.co/qsTySYxI8a"/>
        <s v="Check out Rugby Nicotine Gum cinnamon sugar free 4mg 12 BOXES https://t.co/3x6ET0efYT #eBay via @eBay"/>
        <s v="Check out Nicotine Gum Rugby cinnamon sugar free ....  4mg https://t.co/umB70hrwOt #eBay via @eBay"/>
        <s v="Check out Nicotine Gum Rugby cinnamon sugar free ....12 Boxes  4mg https://t.co/wcR1dYl02f #eBay via @eBay"/>
        <s v="Nicorette Nicotine Gum 4 Milligram Stop Smoking Aid, Red, Cinnamon Surge, 100 Count [GN14T16]&#10;&#10;https://t.co/RWSARYriRa"/>
        <s v="Nicorette Nicotine Gum to Help Stop Smoking, 4 mg, Original Stop Smoking Aid - 170 Count [XWPDGW0]&#10;&#10;https://t.co/cSPIRMkg9Z"/>
        <s v="Check out Rugby Nicotine Gum cinnamon sugar free 4mg .....9 BOXES.... https://t.co/mYeEEfEWUr #eBay via @eBay"/>
        <s v="Check out this listing I just added to my #Poshmark closet: Nicotrol Nicotine Gum 105ct 4mg Classic Extra Strength 02/ 2023. https://t.co/Vz0ue0l2vm #shopmycloset @poshmarkapp"/>
        <s v="Check out Rugby Nicotine Gum cinnamon sugar free 4mg .....5 BOXES.... https://t.co/UUzn1zGxYz #eBay via @eBay"/>
        <s v="Rugby Sugar Free Nicotine Polacrilex Gum, 100 Count - 4 MG - COATED MINT Flavor - Stop Smoking Aid [09JYXGL]&#10;&#10;https://t.co/TewGaaxqA7"/>
        <s v="@Ioli_licker Can u post a pic of the equate brand nicotine gum prices 4mg specifically"/>
        <s v="Equate - Nicotine Gum Polacrilex 2 mg, Stop Smoking Aid, Original Flavor, 170 Pieces CNPJIKX&#10;&#10;https://t.co/g4XKpY0GZ9 https://t.co/8B9rsliM4r"/>
        <s v="Nicorette 4mg Nicotine Gum to Help Quit Smoking with Behavioral Support Program - White Ice Mint Flavored Stop Smoking Aid, 2 [G6Z8JGL]&#10;&#10;https://t.co/CmahUfX1tm"/>
        <s v="GoodSense Nicotine Polacrilex Uncoated Gum 4 mg (nicotine), Mint Flavor, Stop Smoking Aid; quit smoking with nicotine gum, 11 [JXHIIKV]&#10;&#10;https://t.co/B8tHqgbLKr"/>
        <s v="Kirkland Signature Quit Smoking Nicotine Gum, 4 mg (380 Pieces) [91AKZYI]&#10;&#10;https://t.co/y24ev4HUql"/>
        <s v="Check out Nicotine Gum Rugby cinnamon sugar free ....12 Boxes  4mg https://t.co/s6ThFn9e0V #eBay via @eBay"/>
        <s v="Check out Nicotine Gum Rugby cinnamon sugar free ....  4mg https://t.co/GJbSkh66pv #eBay via @eBay"/>
        <s v="Habitrol Nicotine Quit Smoking Gum, 2mg, Fruit flavor coated gum  96 pieces per box X92CUHF&#10;&#10;https://t.co/fLMo9oHomc https://t.co/lQQn8AjS4E"/>
        <s v="Check out Rugby Nicotine Gum cinnamon sugar free 4mg .....3 BOXES.... https://t.co/LOGdXd6RGp #eBay via @eBay"/>
        <s v="Nicorette 2 mg Nicotine Gum to Help Stop Smoking - Original Flavored Stop Smoking Aid, 170 Count [WS2QRMM]&#10;&#10;https://t.co/DMlZZnabVj"/>
        <s v="@kerryjohns18 @DrJavaidKhan1 Nicotine gum &amp; lozenges are, literally, candy.&#10;&#10;Fruit medley, mint and menthol flavors.  Big Pharma knows:  If they made these in tobacco flavor, no smoker who wants to quit would ever buy it.&#10;&#10;No matter how effective a health"/>
        <s v="Nicorette Nicotine Gum White Ice Mint 4mg 100ct Stop Quit Smoking Craving Aid DWSYZFS&#10;&#10;https://t.co/CEkagOoDdk https://t.co/UE7EZAoNSR"/>
        <s v="GoodSense Nicotine Polacrilex Gum 4mg, Original Flavor, 20-count, Stop Smoking Aid, GoodSense Smoking Cessation Products [95JNE45]&#10;&#10;https://t.co/m50m3gxXZf"/>
        <s v="Check out Nicotine Gum Rugby cinnamon sugar free ....  4mg https://t.co/I6v1vPkLlI #eBay via @eBay"/>
        <s v="@JJacobswrites I used to smoke 2.5 packs a day (&amp; was heading to 3). I just quit buying them…if you want to give me one I just might smoke it. But, I’m not gonna buy any more. After a couple months my friends got tired of supporting me. I was down to 5 ci"/>
        <s v="@livoswriting @LegacyFuel4Ever nicotine is corrosive. oral consumption erodes the gum line over time, not to mention artificial sweeteners etc in the chewing gums. smoking/vaping has obvious drawbacks. patch is superior because skin will recover quickly, "/>
        <s v="nicotine gum"/>
        <s v="@Acnh2Bean Proud of you!?? I did the same a few years back just cold turkey. I used gum or sunflower seeds as a replacement so I'd have something to do. When I really needed to smoke I just hit a dab pen or rolled something. I've been nicotine clean for a"/>
        <s v="@Maeillory Nicotine gum gay"/>
        <s v="@Theresaroets911 Nicotine gum most closely resembles the hit of calming alertness inhaling a cigarette delivers. And without smoke damage. Gum works. Spare your lungs."/>
        <s v="@funkytownprints Nicotine gum. If u don’t smoke, break it in half."/>
        <s v="@13runoooo nicotine gum then taper off, less mg then half pieces, I like to vape weed and that also helps the fixation"/>
        <s v="@terzy61 @SandroDemaio Especially the nicotine gums and lozenges? Maybe the addictiveness of nicotine is more complex than that."/>
        <s v="@violetsolos Hence the gum and nicotine addiction"/>
        <s v="@zu75317735 @mtndreamz Different methods work for different people.  The nicotine gum works for some, then just a matter to replace that with yet something else that you consider a 'treat' but won't be harmful, or fattening."/>
        <s v="@ElectionLegal Her BMI is low. It must be the nicotine gum."/>
        <s v="@keccers Smart. I know a guy who has been chewing nicotine gum for a decade lol"/>
        <s v="@WavyCapital If that were the case wouldn't something like Nicorette be more popular? Pouches are still tied to some pretty nasty gum/mouth diseases, vaping isn't combustion but still introducing crap into the lungs. If nicotine delivery is all you want.."/>
        <s v="@SunnySkysDaily If you are not already, I seriously suggest using patches or gum. Gum got me through, and I've been nicotine free for over a decade now."/>
        <s v="@TimothyStrang14 @mzzdefiant Nicotine gum and a lot of hiking worked for me (2 years with a couple of nights out I regret)."/>
        <s v="I have got one with “no nicotine “it’s citrus fresh - to back up my nicotine gum on those days when I am at risk of relapsing ,  nicotine is a serious drug"/>
        <s v="@DetElliotEdward oh, cold turkey is gonna be hard mode.&#10;&#10;try nicotine gum or the patch to help slowly taper off the nicotine.&#10;&#10;you might also feel the subconscious need to put something to your lips as if it were a smoke. carrying around some suckers will"/>
        <s v="@Eminem they give you nicotine gum!!! After 4 weeks I loved when they were helping"/>
        <s v="@ccp_destroyer @ElectionLegal As soon as I had my first piece of nicotine gum I knew I’d quit cigs. Bu far the optimal delivery system"/>
        <s v="Nice, I am making it to quit with Nicotine gum. Now is the time to change your health. After 30 years of up in smoke."/>
        <s v="To ease your discomfort, your doctor may recommend nicotine gum, a nicotine patch, or one of the other stop smoking aids."/>
        <s v="@hubermanlab What about the use of nicotine gum?"/>
        <s v="@elonmusk @pmarca Wellbutrin is a MIRACLE drug. It helped me quit smoking 3 years ago. I tried to quit with gum once and failed horribly. I really thought i would be hooked forever. Then i tried this and havent smoked since day 2. Chewed gum for a couple "/>
        <s v="Not nicotine gum just regular haha. Have a wonderful weekend"/>
        <s v="@steeny71 SAFER.  Not &quot;safe.&quot;&#10;&#10;Nicotine patches and nicotine gum have been available over-the-counter for 3 decades now.  They are relatively safe.  And often recommended for pregnant smokers who refuse to quit cold turkey."/>
        <s v="@melonalemonade someone gift him some nicotine gum"/>
        <s v="Giving up nicotine including gum this week gets me a week off of writing sorry I don’t make the rules."/>
        <s v="@wealth_director Nicotine gum prescribed by a doctor"/>
        <s v="I’m really tryna stop vaping and gum helps me . Nicotine addiction is so real and I hate the fact I got addicted to that shit !"/>
        <s v="@StayInTheKnow_ Gums also come in flavors. They have the same 'dangerous' nicotine. https://t.co/BX4I6OwEFA"/>
        <s v="where can i get nicotine gums?"/>
        <s v="i have a confession.. i was chewing nicotine gum or using the patch the whole time i was &quot;straight edge&quot; but it felt like it was fair bc at least i wasn't physically smoking anymore"/>
        <s v="@MaddogMcGraw517 Nicotine gum works really well for me. One day at a time or even one moment at a time. Gets easier and good to have gum on your person for emergencies even after you’ve got some weeks under your belt."/>
        <s v="For your best chance of stopping smoking for good: talk to Quitline (13 7848), use stop smoking medication like the nicotine patch and gum and speak with your GP. Wherever you are on your quitting journey, @quitvic is here to help: https://t.co/sDqmjNqIsR"/>
        <s v="swallowing some nicotine gum to make some juicy ween cum"/>
        <s v="@BuffaloBill95 Water, gum. I quit using nicotine lozenges when the cravings or withdrawing was too much."/>
        <s v="@deathbian @JDsBunker Nooooooo not the overwhelming levels of nicotine gum"/>
        <s v="@SymplicityTV @Im_Just_Nasty @hutchinson @PinePark Ew nicotine gum just makes me sick"/>
        <s v="as of today i officially haven’t smoked in a week and oh my fucking god it’s been awful lmao… i’ve been tearing this nicotine gum UP"/>
        <s v="@yungdiscodrip Lozenges or gum, nicotine is a handy stimulant"/>
        <s v="@ourrachblogs You need to want to stop, if you don't you'll never do it as I loved a smoke, was sick of wheezing so I used nicotine gum and just saved the money, it's all about willpower I'm afraid ??"/>
        <s v="@knrd_z If you consume too much nicotine by gum or lozenge, you can negate the satiation effect.&#10;&#10;That’s why I recommend sticking to the patch program steps. Limits your daily intake."/>
        <s v="@reality__gamer Nicotine gum and the pomodoro technique."/>
        <s v="I wonder if the nic gum gives the same tingle."/>
        <s v="I HATED that I did this so it's gone. All I did was swap out dopamine from nicotine gum w/ natural sources  - exercise, cold thermogenesis, sun exposure around the clock, herbs as needed. Nicotine craving registers on my radar as &quot;meh&quot;. I've been thru so "/>
        <s v="@JessMar57654996 I don’t smoke so I really felt the  nicotine gum!  &#10;&#10;I just took one piece, no need to continue to take it."/>
        <s v="@raptalksk You got this man, if it’s too hard for you, tell your doctor you need nicotine gum, they’ll get you a script for free"/>
        <s v="@Super70sSports The film of nicotine left by that cig will really gum up that VCR and tapes though!"/>
        <s v="@maryycherryy Have you ever tried nicotine gum! Nicotine is a naturally occurring substance in things like tomatoes and tobacco. It is a stress drug that helps you handle stress. When you start smoking your body stops making it. I found the gum helped."/>
        <s v="@patrick__conner The only thing that was able to work for me was nicotine gum but eventually I stopped chewing it and went back to smoking a few cigs a day. Im stuck on 6 cigs a day at the moment. I wish you the best of luck and hopefully you find somethi"/>
        <s v="@R_A_Rogers23 Nicotine gum here but quit 1,000,000 times b4 it stuck!!!!"/>
        <s v="@KatTimpf @gerardatar Congratulations ?? Kat!&#10;Nicotine gum, really is a life saver ????&#10;I started with the patch, followed the plan, and I am happy ?? to say I have been smoke free for 2 years!"/>
        <s v="@krlsdrm chewing gum (sorry kinda basic) or buy vapes that have less and less nicotine until u get ones that have 0 nicotine"/>
        <s v="bought nicotine gum whose proud of me"/>
        <s v="Any of y’all who’ve quit vaping/cigs have any tips? I’m getting gum and some nic patches but anything else?"/>
        <s v="@afrosabi Were you trying to quit? Quitting is the best thing for you. Your lungs actually heal. But it is very hard to quit.  Nicotine gum and other aids are not cheating...."/>
        <s v="I’m at like 15 hours without vaping. I’ve had one piece of nicotine gum. This is incredibly hard but mind over matter. I’ve failed many times, but not this time!!! Leaving vaping in 2022 and that’s a promise to myself ??"/>
        <s v="Oral nicotine pouches are the safest consumer nicotine product. They are very close to, or may even exceed, the safety of medical products such as nicotine patches and gum.  https://t.co/gmiMfRo1iS"/>
        <s v="do nicotine gums help not eating? heeelllppp"/>
        <s v="@inmortalcrypto I quit chewing with patches and gum. Gum will give you a headache after a while and its short lived. Get the patches. And start exercising. &#10;&#10;Took 3 months until cravings finally went away. &#10;&#10;No nicotine feels like a million bucks dude. Ma"/>
        <s v="I jug it more nicotine gum. I’m straight"/>
        <s v="I love this gum taste like nicotine gum so  yum"/>
        <s v="@GrizPabz I stopped smoking a decade ago &amp; switched to nicotine nasal spray - and I've been on that ever since! No vapes back then so only alternative was gum or patches - so it's a case of merely changing the delivery  system while still hooked. ??"/>
        <s v="@Doc_Harding I stopped smoking 12 years ago but am as addicted to nicotine (and as non-murdery, important) as I ever was thanks to mini-lozenge. It doesn’t distort speech the way bigger lozenges or gum (Eek!) do. I can put in a lozenge on a plane or indoo"/>
        <s v="Nicotine &amp; Bubble Gum"/>
        <s v="??? ??? nicotine gum ???? ???? ??????"/>
        <s v="@danshifackao Babe no get nicotine gum instead"/>
        <s v="my professor dropped smoking and is chewing bland ass nicotine gum"/>
        <s v="@LilSweetLin @schlacker_ @CultureCrave So clearly you've never looked into how much nicotine is in a pack of nicotine gum, then?&#10;&#10;You don't inhale the entire pod in one go, just like you don't consume the entire pack of gum in one sitting."/>
        <s v="@tech2378 @PaPaToakes I quit cigs in 15' Bought a vape used it for 2 years eventually worked my nicotine MG from 6 where I started down to 0. I tried cold turkey, tried gum. works for some people but I got crippling withdrawals so the vape for me worked r"/>
        <s v="@FemCondition I use nicotine gum and I still also snack like crazy!  Also, nerves, anxiety, stress, etc....my god."/>
        <s v="@NickThailand85 gratz, man. the nicotine gum really helped me through the last leg, but it sounds like youre in the clear. &#10;&#10;we're gonna include a ´slick nick's definitely-not-a-vape' trait in our upcoming collection to celebrate! https://t.co/JMBj7slkuq"/>
        <s v="Looks like I’m stuck on the nicotine gum I’m sick of being limited from my vape I need to move out."/>
        <s v="should i go back to shoppers drug mart and be like hey i already ran through that month of high dose nicotine gum designed for someone who smokes 2 packs a day, and i will need more now. and then simply live off that for a week"/>
        <s v="@Dhichkyaaon Haven't seen nicotine replacements being mentioned.&#10;As a addiction psychiatry trainee at present, I feel the need to bring nicotine gums, lozenges, patches into light. Also their are medications that help.&#10;Using help to quit by this way is pr"/>
        <s v="@DeviantRefugee @maloneyfiles You wouldn't have to just drop nicotine. You could continue to have as much nicotine as you like in less harmful forms (#ecigs, snus, oral pouches, nicotine gum etc)."/>
        <s v="@haaaaaaaaaaaley I stopped vaping with nicotine gum and I can’t believe how satisfying it is."/>
        <s v="@liminal_warmth Congrats! &#10;&#10;I'm doing nicotine gum right now. Switching to juicy fruit after the box is gone."/>
        <s v="@MedscapePeds Not really sure you're gonna find too much tobacco in a Vape!&#10;Oh, you mean nicotine.&#10;So, going by your logic there's tobacco in nicotine gum and patches? https://t.co/CkoUOik8GD"/>
        <s v="@florabittner15 yeah but most things related to smoke end up being an appetite suppressant cause either you get distracted and end up doing that or nicotine just does its work so it doesn’t matter that much &#10;gum also doesn’t matter that much but i just ne"/>
        <s v="play with me&#10;it is the gum i eat &#10;nicotine&#10;&#10;@RLGRIME"/>
        <s v="A lot of upgrades coming this week. A spare hat and nicotine gum too. ??????? I have a problem. ????????? https://t.co/ndM6rrTqiX"/>
        <s v="@SICK6SIGMA @Xx17965797N or chew nicotine gum."/>
        <s v="Chewing this awful nicotine gum https://t.co/0GOGcQlCaq"/>
        <s v="I used to #eschew #nicotine #gum. But now..."/>
        <s v="@aquariusth0t get lollipops &amp; jolly ranchers &amp; gum, trick your brain into thinking your mouth is busy and use candy or gum when you are craving the nicotine"/>
        <s v="im starting nicotine gum"/>
        <s v="I WAS A HEAVY SMOKER 2 PACKS A DAY, I WEENED MYSELF OFF OF BUTTS USING NICOTINE GUM AND THE NICOTINE PATCH (NOT AT THE SAME TIME)   IF I CAN QUIT ANYONE CAN.  ONE TIP, DONT EVEN TRY TO QUIT IF YOUR NOT READY, IT WONT WORK"/>
        <s v="@BuriedaIie Take a long walk/bath/go the movies/shopping!&#10;Watch out for nicotine gum, etc. it’ll hook you just as badly.&#10;Do you have something to do with your hands? Smoking is a hands on ritual that needs to be interrupted. https://t.co/EKnpHHB6cE"/>
        <s v="@mtaibbi You took Paxlovid???  Oh Matt.  Budesonide, ivermectin all the way.  Heck even nicotine gum, cat's claw, or a bowl of natto.  I feel a need to rescue the better minds out there from pharma injury/death."/>
        <s v="@stourmcrow @KatTimpf Me too. Over ten years cigarette free. I have no plans to quit vaping. Not so sure on the “great job” if you are subbing nicotine gum/lozenges you really haven’t given up much."/>
        <s v="@karebare1961 Outstanding. I chain chew nicotine gum and lapse now and the to smoke a cigarette. Hoping the vape stick replaces those lapses."/>
        <s v="good news: I got my nicotine patches in the mail and put one on today!!! I also started chewing nicotine gum gum, so I’m v hopeful that I can beat my silly nicotine addiction ??"/>
        <s v="Ok trying again for real this time. Today is my last day vaping. I am armed with so much nicotine gum and flavored toothpicks I cannot fail. No vaping once I'm out today. Enjoy my secret drug gum. I cannot be vaping when me and husband go on vacation. Too"/>
        <s v="@DoctorKarl See, most will agree nicotine in a cigarette is very addictive, but how addictive can it be if people quit using nicotine patches, gums, and inhalers all the time"/>
        <s v="@LoveBirds1861 Its bitter i occasionally chew on wood when i run out of nicotine gum at work"/>
        <s v="i thought switching to 2mg nicotine gum would let me chew with reckless abandon w/o consequence… but, alas, i am going to puke"/>
        <s v="@BelleStruts I reccomend MAT with nicotine or any addiction. Use a patch, gum, whatever and focus solely on getting used to the *habit breaking* stuff like not holding a cig while driving or after eating (or whatever) and in general etc. THEN once your he"/>
        <s v="@dawnposts i chewed so much gum (not nicotine gum, like orbit). i know it’s replacing one oral fixation with another but it helped a lot when i was quitting"/>
        <s v="they don't talk about us: the guys who got into smoking from chewing nicotine gum"/>
        <s v="weaning myself off nic bcs my vapes are dy1ng and man the amount of starbursts/gum i have chewed today should get me locked up."/>
        <s v="Nicotine gums are not doing the work at all"/>
        <s v="@PDebonnaire Buy nicotine chewing gum instead, it's useful. After using gum for a while, you can replace quit smoking with quit chewing gum. It becomes way easier."/>
        <s v="@NBTXN Nicorette and the store brand! Started with the gum then the lozenge!!! 15 years no cigs!! 5 years no nicotine!! Now a whole bunch of tic tac’s??!!"/>
        <s v="@wazxwskii No lol?? only that never give up, it will happen eventually. I smoked and tried quitting for 20years, then did but got hooked on nicotine gum, then hooked on regular gum, now I am still anxious(a bit) but getting better and stronger and not got"/>
        <s v="Thinking about quitting smoking? STOP on the Net is an online program to help you quit smoking. Free nicotine patches &amp; gum/lozenges mailed to you. More info: https://t.co/kqjBTjs0Gb https://t.co/fVkv8E6HpD"/>
        <s v="@GSmokesweed1 I quit 5 years ago and it was hard but worth it. I used nicotine gum. It works."/>
        <s v="@BowTiedGatorDDS Hey gator, does nicotine use, such as gum or pouches not smoking or snuff, contribute to gum recession?"/>
        <s v="@Mistie_Mo I also quit smoking after 16 yrs by taking wellbutrin and nicotine gum. It was freaking hard the first month. I also had to stop drinking coffee for a while cause those 2 things just go together. Take it day by day, try to keep stress down the "/>
        <s v="@ArtCrunchy The only thing that worked for me was somehow finding a desire to quit that was equal to the power of the addiction.&#10;I did a lot of that nicotine gum at one point."/>
        <s v="How’ve I went from never smoking, to addicted to vapes, to now having to buy nicotine gum to stop vaping??"/>
        <s v="@KnightAngel45 Well done ?? keep it up the nicotine leave your system in a matter of days from then on it’s psychological ?? I stopped 27 years ago after smoking a lot of years,no chewing gum or patches just got to the point I didn’t enjoy it anymore, I d"/>
        <s v="Effective in fighting exposure to the Bio weapon.. &#10;The takeaway from Episode 1: Ivermectin, Nicotine gum 2 MG, Melatonin, EDTA, NAC, Selenium, Glutathione, Omega 3, Nebulizer (for after effects, lung repair).&#10;#TranquilityNaturalHealing  #WasagaBeach #Uxb"/>
        <s v="@abettertake Nicotine gum every couple of weeks is nice to increase motivation to write. If you don't get addicted to it, IMO it can be a clear net positive."/>
        <s v="@RickGoose2 Hey friend, my suggestion is to start looking for a nicotine gum that you enjoy!"/>
        <s v="@GyllKing I can't vape (I tried 3 different types) then I read some scary stuff about vaping &amp; decided I'd be better to just &quot;do it&quot;&#10;I was so sceptical of patches, couldn't do the gum (yukky taste) But the patches, (against my preconceived ideas!) have wo"/>
        <s v="Accidentally swallowed a piece of nicotine gum - I'm unstoppable now"/>
        <s v="@rickitick43 @DejaRu22 That's true, but that's why you have to get rid of all processed food, eat clean, eat whole recognisable foods.   I'm still addicted to nicotine gum."/>
        <s v="Spitting nicotine gum in the water so some lucky fish can get schwacked out of his mind"/>
        <s v="nicotine gum?"/>
        <s v="@WanderingLeo If I can do it, you can do it. I was an extreme nicotine addict. Pack a day of cigs for more than 10 years, vaping obsessively for a few years (all the time) &amp; most recently chewed nic gum. I haven’t had nicotine since before October now. I "/>
        <s v="guy who acts like he ate an edible when he just had nicotine gum"/>
        <s v="@MagentaPurple2 Many, many, many attempts! LOL Pregnancy helped, cuz I stopped during each one, got out of the habit, by the time I returns after 2nd child, I was like, what am I doing? Then seeing my mum not being able to walk 10 steps, that was the clin"/>
        <s v="im gonna take nicotine gum, maybe thatll help"/>
        <s v="nicotine gum stresses me out so much that I mostly end up having a cigarette after it &gt;: ("/>
        <s v="the westoids are catching on quick hide your fortune-telling jawline nicotine gums"/>
        <s v="Day 6. No cigarettes. New patch applied. And I made it through my first cup of coffee without popping nicotine gum in my mouth. I &quot;chain chewed&quot; yesterday, which wasn't good; hopefully today will be better."/>
        <s v="&quot;What do you mean you don't want mRNA? We just had lunch with the 8 Pfizer mice and they're all feeling great.&quot; If one more person IRL asks me if Novavax is the new nicotine gum, I'ma scream."/>
        <s v="if they do this, smoking addiction aids (gum, patches, medicine, etc) need to be completely free. nicotine withdrawal is horrible to go through. people need to be able to get them anonymously too, since many teens addicted are hiding it and can’t just go "/>
        <s v="i ran out of nicotine lozenges n gum so I bought a disposable vape few days ago …… why do I feel like my addiction came back twice as hard like I can’t stop needing to grab my vape https://t.co/D2LPF06hFB"/>
        <s v="@defigir just chew nicotine gum forever"/>
        <s v="@wenche_flaata I smoked for years and eventually gave up using the nicotine patches and gum and a pencil to stop me fidgeting.  Just stop, the fear of stopping is much worse than the reality.  Never looked back????"/>
        <s v="@NBTXN Nicotine gum. Seriously it worked for me. Going on 3 years without a cigarette. I only used the gum for a few weeks."/>
        <s v="@HariSifar ?? I’m chewing sugar-free gums with nicotine patch for now. I spent 1.2k a month in buying Juul pods. So, I’m hoping I could quit it and spend the money elsewhere."/>
        <s v="Thinking about quitting smoking? STOP on the Net is an online program to help you quit smoking. Free nicotine patches &amp; gum/lozenges mailed to you. More info: https://t.co/kqjBTjs0Gb https://t.co/0rQ9M6GDMA"/>
        <s v="@wildenwibe I like the containers but dang, that's a lot (team nicotine gum)"/>
        <s v="BUY NICOTINE GUM???"/>
        <s v="@TiredM0use It seemed to for me but I was also on new anxiety meds at the time so I'm not sure which one was the cause. You might try nicotine gum or patches to try to mitigate it. I quit cold turkey which was probably not a great idea"/>
        <s v="@Harry047876 @barbour_mike @gbentley1 @WSJ Nice, so you just want a replacement for nicotine not the actual object in mouth. Just do patches or gum. Way better than inhaling stuff into your lungs"/>
        <s v="vs. a nicotine patch is inconclusive, with some showing it works, while others suggest gums &amp; patches are more efficacious in the short term. There have been case reports of vaping-related lung disease &amp; respiratory failure that hospitalized 2,000 people "/>
        <s v="@CuntySpaceAlien @DrChristinaG91 @RickFromLA1979 Weed, beer ,and nicotine gum."/>
        <s v="@dilanesper @asymmetricinfo I don't think it is nicotine. After all nicotine patches and gum are permitted and noncontroversial. The thing the anti-vapers hate is the similarity to smoking: the pleasure of inhaling a substance and watching as it is exhale"/>
        <s v="Getting all my nicotine fiend homies packs of Nicorette gum for Christmas"/>
        <s v="@BigFeet7503 @glennlewis35 My cousin called quit line and got free nicotine gum ??"/>
        <s v="@softtail65 Nicotine gum."/>
        <s v="@OmarAbbasHyat Keep some nicabate or one of those nicotine gums &#10;????"/>
        <s v="@CryptoFvcker Good luck brother.  Try nicotine gum imo to keep cravings at bay."/>
        <s v="@brickroad7 Probably start with absinthe, nicotine gum, and VR headset visit to some of the more weird Roblox worlds"/>
        <s v="finna eat a handful of nicotine gum just to feel something"/>
        <s v="@freda265 Nicotine gum and patches are at any good pharmacy"/>
        <s v="@gabehudson No idea what you are talking about. Where’s my nicotine gum?"/>
        <s v="I keep forgetting I hate nicotine gum"/>
        <s v="Nicotine gum? Eh, worth a shot.&#10;&#10;And as quick as the gum went into his mouth, he was essentially holding his hand out for another piece. &#10;&#10;&quot;Gonna need more than that, doc. This isn't touching shit.&quot;"/>
        <s v="Stoptober is back, and if you want to stop smoking, but you’re not sure what steps to take, talk to us – We can help you quit for good!&#10;&#10;We offer face-to-face support, LiveWell coaching, nicotine gum and patches, and if you’re eligible, a vape starter kit"/>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1" firstHeaderRow="0" firstDataRow="1" firstDataCol="1"/>
  <pivotFields>
    <pivotField name="category" axis="axisRow" compact="0" outline="0" multipleItemSelectionAllowed="1" showAll="0" sortType="ascending">
      <items>
        <item x="0"/>
        <item x="1"/>
        <item x="2"/>
        <item x="3"/>
        <item x="4"/>
        <item x="5"/>
        <item x="6"/>
        <item x="7"/>
        <item t="default"/>
      </items>
    </pivotField>
    <pivotField name="is_correct Trista" compact="0" outline="0" multipleItemSelectionAllowed="1" showAll="0">
      <items>
        <item x="0"/>
        <item x="1"/>
        <item t="default"/>
      </items>
    </pivotField>
    <pivotField name="is_correct Manan" axis="axisCol" dataField="1" compact="0" outline="0" multipleItemSelectionAllowed="1" showAll="0" sortType="ascending">
      <items>
        <item x="0"/>
        <item x="2"/>
        <item x="1"/>
        <item t="default"/>
      </items>
    </pivotField>
    <pivotField name="Disagreement" compact="0" outline="0" multipleItemSelectionAllowed="1" showAll="0">
      <items>
        <item x="0"/>
        <item x="1"/>
        <item t="default"/>
      </items>
    </pivotField>
    <pivotField name="Final Code" compact="0" outline="0" multipleItemSelectionAllowed="1" showAll="0">
      <items>
        <item x="0"/>
        <item x="1"/>
        <item t="default"/>
      </items>
    </pivotField>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tweet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s>
  <rowFields>
    <field x="0"/>
  </rowFields>
  <colFields>
    <field x="2"/>
  </colFields>
  <dataFields>
    <dataField name="COUNTA of is_correct Manan" fld="2" subtotal="count" baseField="0"/>
  </dataFields>
</pivotTableDefinition>
</file>

<file path=xl/pivotTables/pivotTable2.xml><?xml version="1.0" encoding="utf-8"?>
<pivotTableDefinition xmlns="http://schemas.openxmlformats.org/spreadsheetml/2006/main" name="Pivot Table 1 2" cacheId="0" dataCaption="" compact="0" compactData="0">
  <location ref="A14:D24" firstHeaderRow="0" firstDataRow="1" firstDataCol="1"/>
  <pivotFields>
    <pivotField name="category" axis="axisRow" compact="0" outline="0" multipleItemSelectionAllowed="1" showAll="0" sortType="ascending">
      <items>
        <item x="0"/>
        <item x="1"/>
        <item x="2"/>
        <item x="3"/>
        <item x="4"/>
        <item x="5"/>
        <item x="6"/>
        <item x="7"/>
        <item t="default"/>
      </items>
    </pivotField>
    <pivotField name="is_correct Trista" axis="axisCol" dataField="1" compact="0" outline="0" multipleItemSelectionAllowed="1" showAll="0" sortType="ascending">
      <items>
        <item x="0"/>
        <item x="1"/>
        <item t="default"/>
      </items>
    </pivotField>
    <pivotField name="is_correct Manan" compact="0" outline="0" multipleItemSelectionAllowed="1" showAll="0">
      <items>
        <item x="0"/>
        <item x="1"/>
        <item x="2"/>
        <item t="default"/>
      </items>
    </pivotField>
    <pivotField name="Disagreement" compact="0" outline="0" multipleItemSelectionAllowed="1" showAll="0">
      <items>
        <item x="0"/>
        <item x="1"/>
        <item t="default"/>
      </items>
    </pivotField>
    <pivotField name="Final Code" compact="0" outline="0" multipleItemSelectionAllowed="1" showAll="0">
      <items>
        <item x="0"/>
        <item x="1"/>
        <item t="default"/>
      </items>
    </pivotField>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tweet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s>
  <rowFields>
    <field x="0"/>
  </rowFields>
  <colFields>
    <field x="1"/>
  </colFields>
  <dataFields>
    <dataField name="COUNTA of is_correct Trista" fld="1" subtotal="count" baseField="0"/>
  </dataFields>
</pivotTableDefinition>
</file>

<file path=xl/pivotTables/pivotTable3.xml><?xml version="1.0" encoding="utf-8"?>
<pivotTableDefinition xmlns="http://schemas.openxmlformats.org/spreadsheetml/2006/main" name="Pivot Table 1 3" cacheId="0" dataCaption="" compact="0" compactData="0">
  <location ref="A26:D36" firstHeaderRow="0" firstDataRow="1" firstDataCol="1"/>
  <pivotFields>
    <pivotField name="category" axis="axisRow" compact="0" outline="0" multipleItemSelectionAllowed="1" showAll="0" sortType="ascending">
      <items>
        <item x="0"/>
        <item x="1"/>
        <item x="2"/>
        <item x="3"/>
        <item x="4"/>
        <item x="5"/>
        <item x="6"/>
        <item x="7"/>
        <item t="default"/>
      </items>
    </pivotField>
    <pivotField name="is_correct Trista" compact="0" outline="0" multipleItemSelectionAllowed="1" showAll="0">
      <items>
        <item x="0"/>
        <item x="1"/>
        <item t="default"/>
      </items>
    </pivotField>
    <pivotField name="is_correct Manan" compact="0" outline="0" multipleItemSelectionAllowed="1" showAll="0">
      <items>
        <item x="0"/>
        <item x="1"/>
        <item x="2"/>
        <item t="default"/>
      </items>
    </pivotField>
    <pivotField name="Disagreement" axis="axisCol" dataField="1" compact="0" outline="0" multipleItemSelectionAllowed="1" showAll="0" sortType="ascending">
      <items>
        <item x="0"/>
        <item x="1"/>
        <item t="default"/>
      </items>
    </pivotField>
    <pivotField name="Final Code" compact="0" outline="0" multipleItemSelectionAllowed="1" showAll="0">
      <items>
        <item x="0"/>
        <item x="1"/>
        <item t="default"/>
      </items>
    </pivotField>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tweet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s>
  <rowFields>
    <field x="0"/>
  </rowFields>
  <colFields>
    <field x="3"/>
  </colFields>
  <dataFields>
    <dataField name="COUNTA of Disagreement" fld="3" subtotal="count" baseField="0"/>
  </dataFields>
</pivotTableDefinition>
</file>

<file path=xl/pivotTables/pivotTable4.xml><?xml version="1.0" encoding="utf-8"?>
<pivotTableDefinition xmlns="http://schemas.openxmlformats.org/spreadsheetml/2006/main" name="Pivot Table 1 4" cacheId="0" dataCaption="" compact="0" compactData="0">
  <location ref="A38:D48" firstHeaderRow="0" firstDataRow="1" firstDataCol="1"/>
  <pivotFields>
    <pivotField name="category" axis="axisRow" compact="0" outline="0" multipleItemSelectionAllowed="1" showAll="0" sortType="ascending">
      <items>
        <item x="0"/>
        <item x="1"/>
        <item x="2"/>
        <item x="3"/>
        <item x="4"/>
        <item x="5"/>
        <item x="6"/>
        <item x="7"/>
        <item t="default"/>
      </items>
    </pivotField>
    <pivotField name="is_correct Trista" compact="0" outline="0" multipleItemSelectionAllowed="1" showAll="0">
      <items>
        <item x="0"/>
        <item x="1"/>
        <item t="default"/>
      </items>
    </pivotField>
    <pivotField name="is_correct Manan" compact="0" outline="0" multipleItemSelectionAllowed="1" showAll="0">
      <items>
        <item x="0"/>
        <item x="1"/>
        <item x="2"/>
        <item t="default"/>
      </items>
    </pivotField>
    <pivotField name="Disagreement" compact="0" outline="0" multipleItemSelectionAllowed="1" showAll="0">
      <items>
        <item x="0"/>
        <item x="1"/>
        <item t="default"/>
      </items>
    </pivotField>
    <pivotField name="Final Code" axis="axisCol" dataField="1" compact="0" outline="0" multipleItemSelectionAllowed="1" showAll="0" sortType="ascending">
      <items>
        <item x="0"/>
        <item x="1"/>
        <item t="default"/>
      </items>
    </pivotField>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tweet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s>
  <rowFields>
    <field x="0"/>
  </rowFields>
  <colFields>
    <field x="4"/>
  </colFields>
  <dataFields>
    <dataField name="COUNTA of Final Code" fld="4"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mbiyani@usc.edu" TargetMode="External"/><Relationship Id="rId2" Type="http://schemas.openxmlformats.org/officeDocument/2006/relationships/hyperlink" Target="mailto:tbeard@usc.edu"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13"/>
    <col customWidth="1" min="2" max="2" width="13.0"/>
    <col customWidth="1" min="3" max="3" width="14.25"/>
    <col customWidth="1" min="5" max="5" width="12.75"/>
    <col customWidth="1" min="7" max="7" width="114.0"/>
  </cols>
  <sheetData>
    <row r="1">
      <c r="A1" s="1" t="s">
        <v>0</v>
      </c>
      <c r="B1" s="2" t="s">
        <v>1</v>
      </c>
      <c r="C1" s="2" t="s">
        <v>2</v>
      </c>
      <c r="D1" s="2" t="s">
        <v>3</v>
      </c>
      <c r="E1" s="2" t="s">
        <v>4</v>
      </c>
      <c r="F1" s="3" t="s">
        <v>5</v>
      </c>
      <c r="G1" s="3" t="s">
        <v>6</v>
      </c>
    </row>
    <row r="2" hidden="1">
      <c r="A2" s="4" t="s">
        <v>7</v>
      </c>
      <c r="B2" s="5" t="s">
        <v>8</v>
      </c>
      <c r="C2" s="6" t="str">
        <f>IFERROR(__xludf.DUMMYFUNCTION("IMPORTRANGE(""https://docs.google.com/spreadsheets/d/1pJEVgotsfshRYHjGZulRN41C9I0adTcXnbbDp6dgdSA/edit#gid=867257943"",""B2:B251"")"),"Correct")</f>
        <v>Correct</v>
      </c>
      <c r="D2" s="7" t="str">
        <f t="shared" ref="D2:D251" si="1">IF(OR(B2=C2,AND(B2="Incorrect",C2="Unsure"),AND(C2="Incorrect",B2="Unsure")),"No","Yes")</f>
        <v>No</v>
      </c>
      <c r="E2" s="7" t="str">
        <f t="shared" ref="E2:E6" si="2">IF(D2="No",B2,"Pending")</f>
        <v>Correct</v>
      </c>
      <c r="F2" s="8" t="s">
        <v>9</v>
      </c>
      <c r="G2" s="8" t="s">
        <v>10</v>
      </c>
    </row>
    <row r="3" hidden="1">
      <c r="A3" s="4" t="s">
        <v>7</v>
      </c>
      <c r="B3" s="7" t="s">
        <v>8</v>
      </c>
      <c r="C3" s="7" t="str">
        <f>IFERROR(__xludf.DUMMYFUNCTION("""COMPUTED_VALUE"""),"Correct")</f>
        <v>Correct</v>
      </c>
      <c r="D3" s="7" t="str">
        <f t="shared" si="1"/>
        <v>No</v>
      </c>
      <c r="E3" s="7" t="str">
        <f t="shared" si="2"/>
        <v>Correct</v>
      </c>
      <c r="F3" s="8" t="s">
        <v>11</v>
      </c>
      <c r="G3" s="9" t="s">
        <v>12</v>
      </c>
    </row>
    <row r="4" hidden="1">
      <c r="A4" s="4" t="s">
        <v>7</v>
      </c>
      <c r="B4" s="7" t="s">
        <v>13</v>
      </c>
      <c r="C4" s="7" t="str">
        <f>IFERROR(__xludf.DUMMYFUNCTION("""COMPUTED_VALUE"""),"Unsure")</f>
        <v>Unsure</v>
      </c>
      <c r="D4" s="7" t="str">
        <f t="shared" si="1"/>
        <v>No</v>
      </c>
      <c r="E4" s="7" t="str">
        <f t="shared" si="2"/>
        <v>Incorrect</v>
      </c>
      <c r="F4" s="8" t="s">
        <v>14</v>
      </c>
      <c r="G4" s="9" t="s">
        <v>15</v>
      </c>
    </row>
    <row r="5" hidden="1">
      <c r="A5" s="4" t="s">
        <v>7</v>
      </c>
      <c r="B5" s="7" t="s">
        <v>13</v>
      </c>
      <c r="C5" s="7" t="str">
        <f>IFERROR(__xludf.DUMMYFUNCTION("""COMPUTED_VALUE"""),"Incorrect")</f>
        <v>Incorrect</v>
      </c>
      <c r="D5" s="7" t="str">
        <f t="shared" si="1"/>
        <v>No</v>
      </c>
      <c r="E5" s="7" t="str">
        <f t="shared" si="2"/>
        <v>Incorrect</v>
      </c>
      <c r="F5" s="8" t="s">
        <v>16</v>
      </c>
      <c r="G5" s="8" t="s">
        <v>17</v>
      </c>
    </row>
    <row r="6" hidden="1">
      <c r="A6" s="4" t="s">
        <v>7</v>
      </c>
      <c r="B6" s="7" t="s">
        <v>13</v>
      </c>
      <c r="C6" s="7" t="str">
        <f>IFERROR(__xludf.DUMMYFUNCTION("""COMPUTED_VALUE"""),"Incorrect")</f>
        <v>Incorrect</v>
      </c>
      <c r="D6" s="7" t="str">
        <f t="shared" si="1"/>
        <v>No</v>
      </c>
      <c r="E6" s="7" t="str">
        <f t="shared" si="2"/>
        <v>Incorrect</v>
      </c>
      <c r="F6" s="8" t="s">
        <v>18</v>
      </c>
      <c r="G6" s="8" t="s">
        <v>19</v>
      </c>
    </row>
    <row r="7">
      <c r="A7" s="4" t="s">
        <v>7</v>
      </c>
      <c r="B7" s="7" t="s">
        <v>8</v>
      </c>
      <c r="C7" s="7" t="str">
        <f>IFERROR(__xludf.DUMMYFUNCTION("""COMPUTED_VALUE"""),"Incorrect")</f>
        <v>Incorrect</v>
      </c>
      <c r="D7" s="7" t="str">
        <f t="shared" si="1"/>
        <v>Yes</v>
      </c>
      <c r="E7" s="10" t="s">
        <v>8</v>
      </c>
      <c r="F7" s="8" t="s">
        <v>20</v>
      </c>
      <c r="G7" s="8" t="s">
        <v>21</v>
      </c>
    </row>
    <row r="8" hidden="1">
      <c r="A8" s="4" t="s">
        <v>7</v>
      </c>
      <c r="B8" s="7" t="s">
        <v>8</v>
      </c>
      <c r="C8" s="7" t="str">
        <f>IFERROR(__xludf.DUMMYFUNCTION("""COMPUTED_VALUE"""),"Correct")</f>
        <v>Correct</v>
      </c>
      <c r="D8" s="7" t="str">
        <f t="shared" si="1"/>
        <v>No</v>
      </c>
      <c r="E8" s="7" t="str">
        <f>IF(D8="No",B8,"Pending")</f>
        <v>Correct</v>
      </c>
      <c r="F8" s="8" t="s">
        <v>22</v>
      </c>
      <c r="G8" s="9" t="s">
        <v>23</v>
      </c>
    </row>
    <row r="9">
      <c r="A9" s="4" t="s">
        <v>7</v>
      </c>
      <c r="B9" s="7" t="s">
        <v>8</v>
      </c>
      <c r="C9" s="7" t="str">
        <f>IFERROR(__xludf.DUMMYFUNCTION("""COMPUTED_VALUE"""),"Unsure")</f>
        <v>Unsure</v>
      </c>
      <c r="D9" s="7" t="str">
        <f t="shared" si="1"/>
        <v>Yes</v>
      </c>
      <c r="E9" s="10" t="s">
        <v>8</v>
      </c>
      <c r="F9" s="8" t="s">
        <v>24</v>
      </c>
      <c r="G9" s="9" t="s">
        <v>25</v>
      </c>
    </row>
    <row r="10" hidden="1">
      <c r="A10" s="4" t="s">
        <v>7</v>
      </c>
      <c r="B10" s="7" t="s">
        <v>8</v>
      </c>
      <c r="C10" s="7" t="str">
        <f>IFERROR(__xludf.DUMMYFUNCTION("""COMPUTED_VALUE"""),"Correct")</f>
        <v>Correct</v>
      </c>
      <c r="D10" s="7" t="str">
        <f t="shared" si="1"/>
        <v>No</v>
      </c>
      <c r="E10" s="7" t="str">
        <f t="shared" ref="E10:E20" si="3">IF(D10="No",B10,"Pending")</f>
        <v>Correct</v>
      </c>
      <c r="F10" s="8" t="s">
        <v>26</v>
      </c>
      <c r="G10" s="8" t="s">
        <v>27</v>
      </c>
    </row>
    <row r="11" hidden="1">
      <c r="A11" s="4" t="s">
        <v>7</v>
      </c>
      <c r="B11" s="7" t="s">
        <v>8</v>
      </c>
      <c r="C11" s="7" t="str">
        <f>IFERROR(__xludf.DUMMYFUNCTION("""COMPUTED_VALUE"""),"Correct")</f>
        <v>Correct</v>
      </c>
      <c r="D11" s="7" t="str">
        <f t="shared" si="1"/>
        <v>No</v>
      </c>
      <c r="E11" s="7" t="str">
        <f t="shared" si="3"/>
        <v>Correct</v>
      </c>
      <c r="F11" s="8" t="s">
        <v>28</v>
      </c>
      <c r="G11" s="9" t="s">
        <v>29</v>
      </c>
    </row>
    <row r="12" hidden="1">
      <c r="A12" s="4" t="s">
        <v>7</v>
      </c>
      <c r="B12" s="7" t="s">
        <v>8</v>
      </c>
      <c r="C12" s="7" t="str">
        <f>IFERROR(__xludf.DUMMYFUNCTION("""COMPUTED_VALUE"""),"Correct")</f>
        <v>Correct</v>
      </c>
      <c r="D12" s="7" t="str">
        <f t="shared" si="1"/>
        <v>No</v>
      </c>
      <c r="E12" s="7" t="str">
        <f t="shared" si="3"/>
        <v>Correct</v>
      </c>
      <c r="F12" s="8" t="s">
        <v>30</v>
      </c>
      <c r="G12" s="9" t="s">
        <v>31</v>
      </c>
    </row>
    <row r="13" hidden="1">
      <c r="A13" s="4" t="s">
        <v>7</v>
      </c>
      <c r="B13" s="7" t="s">
        <v>8</v>
      </c>
      <c r="C13" s="7" t="str">
        <f>IFERROR(__xludf.DUMMYFUNCTION("""COMPUTED_VALUE"""),"Correct")</f>
        <v>Correct</v>
      </c>
      <c r="D13" s="7" t="str">
        <f t="shared" si="1"/>
        <v>No</v>
      </c>
      <c r="E13" s="7" t="str">
        <f t="shared" si="3"/>
        <v>Correct</v>
      </c>
      <c r="F13" s="8" t="s">
        <v>32</v>
      </c>
      <c r="G13" s="9" t="s">
        <v>33</v>
      </c>
    </row>
    <row r="14" hidden="1">
      <c r="A14" s="4" t="s">
        <v>7</v>
      </c>
      <c r="B14" s="7" t="s">
        <v>13</v>
      </c>
      <c r="C14" s="7" t="str">
        <f>IFERROR(__xludf.DUMMYFUNCTION("""COMPUTED_VALUE"""),"Incorrect")</f>
        <v>Incorrect</v>
      </c>
      <c r="D14" s="7" t="str">
        <f t="shared" si="1"/>
        <v>No</v>
      </c>
      <c r="E14" s="7" t="str">
        <f t="shared" si="3"/>
        <v>Incorrect</v>
      </c>
      <c r="F14" s="8" t="s">
        <v>34</v>
      </c>
      <c r="G14" s="8" t="s">
        <v>35</v>
      </c>
    </row>
    <row r="15" hidden="1">
      <c r="A15" s="4" t="s">
        <v>7</v>
      </c>
      <c r="B15" s="7" t="s">
        <v>13</v>
      </c>
      <c r="C15" s="7" t="str">
        <f>IFERROR(__xludf.DUMMYFUNCTION("""COMPUTED_VALUE"""),"Incorrect")</f>
        <v>Incorrect</v>
      </c>
      <c r="D15" s="7" t="str">
        <f t="shared" si="1"/>
        <v>No</v>
      </c>
      <c r="E15" s="7" t="str">
        <f t="shared" si="3"/>
        <v>Incorrect</v>
      </c>
      <c r="F15" s="8" t="s">
        <v>36</v>
      </c>
      <c r="G15" s="9" t="s">
        <v>37</v>
      </c>
    </row>
    <row r="16" hidden="1">
      <c r="A16" s="4" t="s">
        <v>7</v>
      </c>
      <c r="B16" s="7" t="s">
        <v>8</v>
      </c>
      <c r="C16" s="7" t="str">
        <f>IFERROR(__xludf.DUMMYFUNCTION("""COMPUTED_VALUE"""),"Correct")</f>
        <v>Correct</v>
      </c>
      <c r="D16" s="7" t="str">
        <f t="shared" si="1"/>
        <v>No</v>
      </c>
      <c r="E16" s="7" t="str">
        <f t="shared" si="3"/>
        <v>Correct</v>
      </c>
      <c r="F16" s="8" t="s">
        <v>38</v>
      </c>
      <c r="G16" s="9" t="s">
        <v>39</v>
      </c>
    </row>
    <row r="17" hidden="1">
      <c r="A17" s="4" t="s">
        <v>7</v>
      </c>
      <c r="B17" s="7" t="s">
        <v>8</v>
      </c>
      <c r="C17" s="7" t="str">
        <f>IFERROR(__xludf.DUMMYFUNCTION("""COMPUTED_VALUE"""),"Correct")</f>
        <v>Correct</v>
      </c>
      <c r="D17" s="7" t="str">
        <f t="shared" si="1"/>
        <v>No</v>
      </c>
      <c r="E17" s="7" t="str">
        <f t="shared" si="3"/>
        <v>Correct</v>
      </c>
      <c r="F17" s="8" t="s">
        <v>40</v>
      </c>
      <c r="G17" s="9" t="s">
        <v>41</v>
      </c>
    </row>
    <row r="18" hidden="1">
      <c r="A18" s="4" t="s">
        <v>7</v>
      </c>
      <c r="B18" s="7" t="s">
        <v>8</v>
      </c>
      <c r="C18" s="7" t="str">
        <f>IFERROR(__xludf.DUMMYFUNCTION("""COMPUTED_VALUE"""),"Correct")</f>
        <v>Correct</v>
      </c>
      <c r="D18" s="7" t="str">
        <f t="shared" si="1"/>
        <v>No</v>
      </c>
      <c r="E18" s="7" t="str">
        <f t="shared" si="3"/>
        <v>Correct</v>
      </c>
      <c r="F18" s="8" t="s">
        <v>42</v>
      </c>
      <c r="G18" s="8" t="s">
        <v>43</v>
      </c>
    </row>
    <row r="19" hidden="1">
      <c r="A19" s="4" t="s">
        <v>7</v>
      </c>
      <c r="B19" s="7" t="s">
        <v>8</v>
      </c>
      <c r="C19" s="7" t="str">
        <f>IFERROR(__xludf.DUMMYFUNCTION("""COMPUTED_VALUE"""),"Correct")</f>
        <v>Correct</v>
      </c>
      <c r="D19" s="7" t="str">
        <f t="shared" si="1"/>
        <v>No</v>
      </c>
      <c r="E19" s="7" t="str">
        <f t="shared" si="3"/>
        <v>Correct</v>
      </c>
      <c r="F19" s="8" t="s">
        <v>44</v>
      </c>
      <c r="G19" s="8" t="s">
        <v>45</v>
      </c>
    </row>
    <row r="20" hidden="1">
      <c r="A20" s="4" t="s">
        <v>7</v>
      </c>
      <c r="B20" s="7" t="s">
        <v>8</v>
      </c>
      <c r="C20" s="7" t="str">
        <f>IFERROR(__xludf.DUMMYFUNCTION("""COMPUTED_VALUE"""),"Correct")</f>
        <v>Correct</v>
      </c>
      <c r="D20" s="7" t="str">
        <f t="shared" si="1"/>
        <v>No</v>
      </c>
      <c r="E20" s="7" t="str">
        <f t="shared" si="3"/>
        <v>Correct</v>
      </c>
      <c r="F20" s="8" t="s">
        <v>46</v>
      </c>
      <c r="G20" s="9" t="s">
        <v>47</v>
      </c>
    </row>
    <row r="21">
      <c r="A21" s="4" t="s">
        <v>7</v>
      </c>
      <c r="B21" s="7" t="s">
        <v>8</v>
      </c>
      <c r="C21" s="7" t="str">
        <f>IFERROR(__xludf.DUMMYFUNCTION("""COMPUTED_VALUE"""),"Unsure")</f>
        <v>Unsure</v>
      </c>
      <c r="D21" s="7" t="str">
        <f t="shared" si="1"/>
        <v>Yes</v>
      </c>
      <c r="E21" s="10" t="s">
        <v>13</v>
      </c>
      <c r="F21" s="8" t="s">
        <v>48</v>
      </c>
      <c r="G21" s="9" t="s">
        <v>49</v>
      </c>
    </row>
    <row r="22" hidden="1">
      <c r="A22" s="4" t="s">
        <v>7</v>
      </c>
      <c r="B22" s="7" t="s">
        <v>8</v>
      </c>
      <c r="C22" s="7" t="str">
        <f>IFERROR(__xludf.DUMMYFUNCTION("""COMPUTED_VALUE"""),"Correct")</f>
        <v>Correct</v>
      </c>
      <c r="D22" s="7" t="str">
        <f t="shared" si="1"/>
        <v>No</v>
      </c>
      <c r="E22" s="7" t="str">
        <f t="shared" ref="E22:E24" si="4">IF(D22="No",B22,"Pending")</f>
        <v>Correct</v>
      </c>
      <c r="F22" s="8" t="s">
        <v>50</v>
      </c>
      <c r="G22" s="9" t="s">
        <v>51</v>
      </c>
    </row>
    <row r="23" hidden="1">
      <c r="A23" s="4" t="s">
        <v>7</v>
      </c>
      <c r="B23" s="7" t="s">
        <v>8</v>
      </c>
      <c r="C23" s="7" t="str">
        <f>IFERROR(__xludf.DUMMYFUNCTION("""COMPUTED_VALUE"""),"Correct")</f>
        <v>Correct</v>
      </c>
      <c r="D23" s="7" t="str">
        <f t="shared" si="1"/>
        <v>No</v>
      </c>
      <c r="E23" s="7" t="str">
        <f t="shared" si="4"/>
        <v>Correct</v>
      </c>
      <c r="F23" s="8" t="s">
        <v>52</v>
      </c>
      <c r="G23" s="9" t="s">
        <v>53</v>
      </c>
    </row>
    <row r="24" hidden="1">
      <c r="A24" s="4" t="s">
        <v>7</v>
      </c>
      <c r="B24" s="7" t="s">
        <v>8</v>
      </c>
      <c r="C24" s="7" t="str">
        <f>IFERROR(__xludf.DUMMYFUNCTION("""COMPUTED_VALUE"""),"Correct")</f>
        <v>Correct</v>
      </c>
      <c r="D24" s="7" t="str">
        <f t="shared" si="1"/>
        <v>No</v>
      </c>
      <c r="E24" s="7" t="str">
        <f t="shared" si="4"/>
        <v>Correct</v>
      </c>
      <c r="F24" s="8" t="s">
        <v>54</v>
      </c>
      <c r="G24" s="8" t="s">
        <v>55</v>
      </c>
    </row>
    <row r="25">
      <c r="A25" s="4" t="s">
        <v>7</v>
      </c>
      <c r="B25" s="7" t="s">
        <v>13</v>
      </c>
      <c r="C25" s="7" t="str">
        <f>IFERROR(__xludf.DUMMYFUNCTION("""COMPUTED_VALUE"""),"Correct")</f>
        <v>Correct</v>
      </c>
      <c r="D25" s="7" t="str">
        <f t="shared" si="1"/>
        <v>Yes</v>
      </c>
      <c r="E25" s="10" t="s">
        <v>8</v>
      </c>
      <c r="F25" s="8" t="s">
        <v>56</v>
      </c>
      <c r="G25" s="9" t="s">
        <v>57</v>
      </c>
    </row>
    <row r="26" hidden="1">
      <c r="A26" s="4" t="s">
        <v>58</v>
      </c>
      <c r="B26" s="7" t="s">
        <v>8</v>
      </c>
      <c r="C26" s="7" t="str">
        <f>IFERROR(__xludf.DUMMYFUNCTION("""COMPUTED_VALUE"""),"Correct")</f>
        <v>Correct</v>
      </c>
      <c r="D26" s="7" t="str">
        <f t="shared" si="1"/>
        <v>No</v>
      </c>
      <c r="E26" s="7" t="str">
        <f t="shared" ref="E26:E29" si="5">IF(D26="No",B26,"Pending")</f>
        <v>Correct</v>
      </c>
      <c r="F26" s="8" t="s">
        <v>59</v>
      </c>
      <c r="G26" s="9" t="s">
        <v>60</v>
      </c>
    </row>
    <row r="27" hidden="1">
      <c r="A27" s="4" t="s">
        <v>58</v>
      </c>
      <c r="B27" s="7" t="s">
        <v>8</v>
      </c>
      <c r="C27" s="7" t="str">
        <f>IFERROR(__xludf.DUMMYFUNCTION("""COMPUTED_VALUE"""),"Correct")</f>
        <v>Correct</v>
      </c>
      <c r="D27" s="7" t="str">
        <f t="shared" si="1"/>
        <v>No</v>
      </c>
      <c r="E27" s="7" t="str">
        <f t="shared" si="5"/>
        <v>Correct</v>
      </c>
      <c r="F27" s="8" t="s">
        <v>61</v>
      </c>
      <c r="G27" s="9" t="s">
        <v>62</v>
      </c>
    </row>
    <row r="28" hidden="1">
      <c r="A28" s="4" t="s">
        <v>58</v>
      </c>
      <c r="B28" s="7" t="s">
        <v>8</v>
      </c>
      <c r="C28" s="7" t="str">
        <f>IFERROR(__xludf.DUMMYFUNCTION("""COMPUTED_VALUE"""),"Correct")</f>
        <v>Correct</v>
      </c>
      <c r="D28" s="7" t="str">
        <f t="shared" si="1"/>
        <v>No</v>
      </c>
      <c r="E28" s="7" t="str">
        <f t="shared" si="5"/>
        <v>Correct</v>
      </c>
      <c r="F28" s="8" t="s">
        <v>63</v>
      </c>
      <c r="G28" s="9" t="s">
        <v>64</v>
      </c>
    </row>
    <row r="29" hidden="1">
      <c r="A29" s="4" t="s">
        <v>65</v>
      </c>
      <c r="B29" s="7" t="s">
        <v>8</v>
      </c>
      <c r="C29" s="7" t="str">
        <f>IFERROR(__xludf.DUMMYFUNCTION("""COMPUTED_VALUE"""),"Correct")</f>
        <v>Correct</v>
      </c>
      <c r="D29" s="7" t="str">
        <f t="shared" si="1"/>
        <v>No</v>
      </c>
      <c r="E29" s="7" t="str">
        <f t="shared" si="5"/>
        <v>Correct</v>
      </c>
      <c r="F29" s="8" t="s">
        <v>66</v>
      </c>
      <c r="G29" s="9" t="s">
        <v>67</v>
      </c>
    </row>
    <row r="30">
      <c r="A30" s="4" t="s">
        <v>65</v>
      </c>
      <c r="B30" s="7" t="s">
        <v>13</v>
      </c>
      <c r="C30" s="7" t="str">
        <f>IFERROR(__xludf.DUMMYFUNCTION("""COMPUTED_VALUE"""),"Correct")</f>
        <v>Correct</v>
      </c>
      <c r="D30" s="7" t="str">
        <f t="shared" si="1"/>
        <v>Yes</v>
      </c>
      <c r="E30" s="10" t="s">
        <v>13</v>
      </c>
      <c r="F30" s="8" t="s">
        <v>68</v>
      </c>
      <c r="G30" s="9" t="s">
        <v>69</v>
      </c>
    </row>
    <row r="31" hidden="1">
      <c r="A31" s="4" t="s">
        <v>65</v>
      </c>
      <c r="B31" s="7" t="s">
        <v>8</v>
      </c>
      <c r="C31" s="7" t="str">
        <f>IFERROR(__xludf.DUMMYFUNCTION("""COMPUTED_VALUE"""),"Correct")</f>
        <v>Correct</v>
      </c>
      <c r="D31" s="7" t="str">
        <f t="shared" si="1"/>
        <v>No</v>
      </c>
      <c r="E31" s="7" t="str">
        <f t="shared" ref="E31:E39" si="6">IF(D31="No",B31,"Pending")</f>
        <v>Correct</v>
      </c>
      <c r="F31" s="8" t="s">
        <v>70</v>
      </c>
      <c r="G31" s="9" t="s">
        <v>71</v>
      </c>
    </row>
    <row r="32" hidden="1">
      <c r="A32" s="4" t="s">
        <v>65</v>
      </c>
      <c r="B32" s="7" t="s">
        <v>8</v>
      </c>
      <c r="C32" s="7" t="str">
        <f>IFERROR(__xludf.DUMMYFUNCTION("""COMPUTED_VALUE"""),"Correct")</f>
        <v>Correct</v>
      </c>
      <c r="D32" s="7" t="str">
        <f t="shared" si="1"/>
        <v>No</v>
      </c>
      <c r="E32" s="7" t="str">
        <f t="shared" si="6"/>
        <v>Correct</v>
      </c>
      <c r="F32" s="8" t="s">
        <v>72</v>
      </c>
      <c r="G32" s="9" t="s">
        <v>73</v>
      </c>
    </row>
    <row r="33" hidden="1">
      <c r="A33" s="4" t="s">
        <v>65</v>
      </c>
      <c r="B33" s="7" t="s">
        <v>8</v>
      </c>
      <c r="C33" s="7" t="str">
        <f>IFERROR(__xludf.DUMMYFUNCTION("""COMPUTED_VALUE"""),"Correct")</f>
        <v>Correct</v>
      </c>
      <c r="D33" s="7" t="str">
        <f t="shared" si="1"/>
        <v>No</v>
      </c>
      <c r="E33" s="7" t="str">
        <f t="shared" si="6"/>
        <v>Correct</v>
      </c>
      <c r="F33" s="8" t="s">
        <v>74</v>
      </c>
      <c r="G33" s="8" t="s">
        <v>75</v>
      </c>
    </row>
    <row r="34" hidden="1">
      <c r="A34" s="4" t="s">
        <v>65</v>
      </c>
      <c r="B34" s="7" t="s">
        <v>8</v>
      </c>
      <c r="C34" s="7" t="str">
        <f>IFERROR(__xludf.DUMMYFUNCTION("""COMPUTED_VALUE"""),"Correct")</f>
        <v>Correct</v>
      </c>
      <c r="D34" s="7" t="str">
        <f t="shared" si="1"/>
        <v>No</v>
      </c>
      <c r="E34" s="7" t="str">
        <f t="shared" si="6"/>
        <v>Correct</v>
      </c>
      <c r="F34" s="8" t="s">
        <v>76</v>
      </c>
      <c r="G34" s="9" t="s">
        <v>77</v>
      </c>
    </row>
    <row r="35" hidden="1">
      <c r="A35" s="4" t="s">
        <v>65</v>
      </c>
      <c r="B35" s="7" t="s">
        <v>8</v>
      </c>
      <c r="C35" s="7" t="str">
        <f>IFERROR(__xludf.DUMMYFUNCTION("""COMPUTED_VALUE"""),"Correct")</f>
        <v>Correct</v>
      </c>
      <c r="D35" s="7" t="str">
        <f t="shared" si="1"/>
        <v>No</v>
      </c>
      <c r="E35" s="7" t="str">
        <f t="shared" si="6"/>
        <v>Correct</v>
      </c>
      <c r="F35" s="8" t="s">
        <v>78</v>
      </c>
      <c r="G35" s="9" t="s">
        <v>79</v>
      </c>
    </row>
    <row r="36" hidden="1">
      <c r="A36" s="4" t="s">
        <v>65</v>
      </c>
      <c r="B36" s="7" t="s">
        <v>13</v>
      </c>
      <c r="C36" s="7" t="str">
        <f>IFERROR(__xludf.DUMMYFUNCTION("""COMPUTED_VALUE"""),"Incorrect")</f>
        <v>Incorrect</v>
      </c>
      <c r="D36" s="7" t="str">
        <f t="shared" si="1"/>
        <v>No</v>
      </c>
      <c r="E36" s="7" t="str">
        <f t="shared" si="6"/>
        <v>Incorrect</v>
      </c>
      <c r="F36" s="8" t="s">
        <v>80</v>
      </c>
      <c r="G36" s="9" t="s">
        <v>81</v>
      </c>
    </row>
    <row r="37" hidden="1">
      <c r="A37" s="4" t="s">
        <v>65</v>
      </c>
      <c r="B37" s="7" t="s">
        <v>8</v>
      </c>
      <c r="C37" s="7" t="str">
        <f>IFERROR(__xludf.DUMMYFUNCTION("""COMPUTED_VALUE"""),"Correct")</f>
        <v>Correct</v>
      </c>
      <c r="D37" s="7" t="str">
        <f t="shared" si="1"/>
        <v>No</v>
      </c>
      <c r="E37" s="7" t="str">
        <f t="shared" si="6"/>
        <v>Correct</v>
      </c>
      <c r="F37" s="8" t="s">
        <v>82</v>
      </c>
      <c r="G37" s="9" t="s">
        <v>83</v>
      </c>
    </row>
    <row r="38" hidden="1">
      <c r="A38" s="4" t="s">
        <v>65</v>
      </c>
      <c r="B38" s="7" t="s">
        <v>8</v>
      </c>
      <c r="C38" s="7" t="str">
        <f>IFERROR(__xludf.DUMMYFUNCTION("""COMPUTED_VALUE"""),"Correct")</f>
        <v>Correct</v>
      </c>
      <c r="D38" s="7" t="str">
        <f t="shared" si="1"/>
        <v>No</v>
      </c>
      <c r="E38" s="7" t="str">
        <f t="shared" si="6"/>
        <v>Correct</v>
      </c>
      <c r="F38" s="8" t="s">
        <v>84</v>
      </c>
      <c r="G38" s="9" t="s">
        <v>85</v>
      </c>
    </row>
    <row r="39" hidden="1">
      <c r="A39" s="4" t="s">
        <v>65</v>
      </c>
      <c r="B39" s="7" t="s">
        <v>13</v>
      </c>
      <c r="C39" s="7" t="str">
        <f>IFERROR(__xludf.DUMMYFUNCTION("""COMPUTED_VALUE"""),"Unsure")</f>
        <v>Unsure</v>
      </c>
      <c r="D39" s="7" t="str">
        <f t="shared" si="1"/>
        <v>No</v>
      </c>
      <c r="E39" s="7" t="str">
        <f t="shared" si="6"/>
        <v>Incorrect</v>
      </c>
      <c r="F39" s="8" t="s">
        <v>86</v>
      </c>
      <c r="G39" s="9" t="s">
        <v>87</v>
      </c>
    </row>
    <row r="40">
      <c r="A40" s="4" t="s">
        <v>88</v>
      </c>
      <c r="B40" s="7" t="s">
        <v>13</v>
      </c>
      <c r="C40" s="7" t="str">
        <f>IFERROR(__xludf.DUMMYFUNCTION("""COMPUTED_VALUE"""),"Correct")</f>
        <v>Correct</v>
      </c>
      <c r="D40" s="7" t="str">
        <f t="shared" si="1"/>
        <v>Yes</v>
      </c>
      <c r="E40" s="10" t="s">
        <v>13</v>
      </c>
      <c r="F40" s="8" t="s">
        <v>89</v>
      </c>
      <c r="G40" s="9" t="s">
        <v>90</v>
      </c>
    </row>
    <row r="41" hidden="1">
      <c r="A41" s="4" t="s">
        <v>88</v>
      </c>
      <c r="B41" s="7" t="s">
        <v>8</v>
      </c>
      <c r="C41" s="7" t="str">
        <f>IFERROR(__xludf.DUMMYFUNCTION("""COMPUTED_VALUE"""),"Correct")</f>
        <v>Correct</v>
      </c>
      <c r="D41" s="7" t="str">
        <f t="shared" si="1"/>
        <v>No</v>
      </c>
      <c r="E41" s="7" t="str">
        <f t="shared" ref="E41:E42" si="7">IF(D41="No",B41,"Pending")</f>
        <v>Correct</v>
      </c>
      <c r="F41" s="8" t="s">
        <v>91</v>
      </c>
      <c r="G41" s="9" t="s">
        <v>92</v>
      </c>
    </row>
    <row r="42" hidden="1">
      <c r="A42" s="4" t="s">
        <v>88</v>
      </c>
      <c r="B42" s="7" t="s">
        <v>8</v>
      </c>
      <c r="C42" s="7" t="str">
        <f>IFERROR(__xludf.DUMMYFUNCTION("""COMPUTED_VALUE"""),"Correct")</f>
        <v>Correct</v>
      </c>
      <c r="D42" s="7" t="str">
        <f t="shared" si="1"/>
        <v>No</v>
      </c>
      <c r="E42" s="7" t="str">
        <f t="shared" si="7"/>
        <v>Correct</v>
      </c>
      <c r="F42" s="8" t="s">
        <v>93</v>
      </c>
      <c r="G42" s="9" t="s">
        <v>94</v>
      </c>
    </row>
    <row r="43">
      <c r="A43" s="4" t="s">
        <v>88</v>
      </c>
      <c r="B43" s="7" t="s">
        <v>13</v>
      </c>
      <c r="C43" s="7" t="str">
        <f>IFERROR(__xludf.DUMMYFUNCTION("""COMPUTED_VALUE"""),"Correct")</f>
        <v>Correct</v>
      </c>
      <c r="D43" s="7" t="str">
        <f t="shared" si="1"/>
        <v>Yes</v>
      </c>
      <c r="E43" s="10" t="s">
        <v>13</v>
      </c>
      <c r="F43" s="8" t="s">
        <v>95</v>
      </c>
      <c r="G43" s="9" t="s">
        <v>96</v>
      </c>
    </row>
    <row r="44" hidden="1">
      <c r="A44" s="4" t="s">
        <v>88</v>
      </c>
      <c r="B44" s="7" t="s">
        <v>8</v>
      </c>
      <c r="C44" s="7" t="str">
        <f>IFERROR(__xludf.DUMMYFUNCTION("""COMPUTED_VALUE"""),"Correct")</f>
        <v>Correct</v>
      </c>
      <c r="D44" s="7" t="str">
        <f t="shared" si="1"/>
        <v>No</v>
      </c>
      <c r="E44" s="7" t="str">
        <f>IF(D44="No",B44,"Pending")</f>
        <v>Correct</v>
      </c>
      <c r="F44" s="8" t="s">
        <v>97</v>
      </c>
      <c r="G44" s="9" t="s">
        <v>98</v>
      </c>
    </row>
    <row r="45">
      <c r="A45" s="4" t="s">
        <v>88</v>
      </c>
      <c r="B45" s="7" t="s">
        <v>13</v>
      </c>
      <c r="C45" s="7" t="str">
        <f>IFERROR(__xludf.DUMMYFUNCTION("""COMPUTED_VALUE"""),"Correct")</f>
        <v>Correct</v>
      </c>
      <c r="D45" s="7" t="str">
        <f t="shared" si="1"/>
        <v>Yes</v>
      </c>
      <c r="E45" s="10" t="s">
        <v>8</v>
      </c>
      <c r="F45" s="8" t="s">
        <v>99</v>
      </c>
      <c r="G45" s="9" t="s">
        <v>100</v>
      </c>
    </row>
    <row r="46">
      <c r="A46" s="4" t="s">
        <v>88</v>
      </c>
      <c r="B46" s="7" t="s">
        <v>13</v>
      </c>
      <c r="C46" s="7" t="str">
        <f>IFERROR(__xludf.DUMMYFUNCTION("""COMPUTED_VALUE"""),"Correct")</f>
        <v>Correct</v>
      </c>
      <c r="D46" s="7" t="str">
        <f t="shared" si="1"/>
        <v>Yes</v>
      </c>
      <c r="E46" s="10" t="s">
        <v>8</v>
      </c>
      <c r="F46" s="8" t="s">
        <v>101</v>
      </c>
      <c r="G46" s="8" t="s">
        <v>102</v>
      </c>
    </row>
    <row r="47" hidden="1">
      <c r="A47" s="4" t="s">
        <v>88</v>
      </c>
      <c r="B47" s="7" t="s">
        <v>8</v>
      </c>
      <c r="C47" s="7" t="str">
        <f>IFERROR(__xludf.DUMMYFUNCTION("""COMPUTED_VALUE"""),"Correct")</f>
        <v>Correct</v>
      </c>
      <c r="D47" s="7" t="str">
        <f t="shared" si="1"/>
        <v>No</v>
      </c>
      <c r="E47" s="7" t="str">
        <f t="shared" ref="E47:E48" si="8">IF(D47="No",B47,"Pending")</f>
        <v>Correct</v>
      </c>
      <c r="F47" s="8" t="s">
        <v>103</v>
      </c>
      <c r="G47" s="9" t="s">
        <v>104</v>
      </c>
    </row>
    <row r="48" hidden="1">
      <c r="A48" s="4" t="s">
        <v>88</v>
      </c>
      <c r="B48" s="7" t="s">
        <v>8</v>
      </c>
      <c r="C48" s="7" t="str">
        <f>IFERROR(__xludf.DUMMYFUNCTION("""COMPUTED_VALUE"""),"Correct")</f>
        <v>Correct</v>
      </c>
      <c r="D48" s="7" t="str">
        <f t="shared" si="1"/>
        <v>No</v>
      </c>
      <c r="E48" s="7" t="str">
        <f t="shared" si="8"/>
        <v>Correct</v>
      </c>
      <c r="F48" s="8" t="s">
        <v>105</v>
      </c>
      <c r="G48" s="9" t="s">
        <v>106</v>
      </c>
    </row>
    <row r="49">
      <c r="A49" s="4" t="s">
        <v>88</v>
      </c>
      <c r="B49" s="7" t="s">
        <v>13</v>
      </c>
      <c r="C49" s="7" t="str">
        <f>IFERROR(__xludf.DUMMYFUNCTION("""COMPUTED_VALUE"""),"Correct")</f>
        <v>Correct</v>
      </c>
      <c r="D49" s="7" t="str">
        <f t="shared" si="1"/>
        <v>Yes</v>
      </c>
      <c r="E49" s="10" t="s">
        <v>13</v>
      </c>
      <c r="F49" s="8" t="s">
        <v>107</v>
      </c>
      <c r="G49" s="9" t="s">
        <v>108</v>
      </c>
    </row>
    <row r="50" hidden="1">
      <c r="A50" s="4" t="s">
        <v>109</v>
      </c>
      <c r="B50" s="7" t="s">
        <v>8</v>
      </c>
      <c r="C50" s="7" t="str">
        <f>IFERROR(__xludf.DUMMYFUNCTION("""COMPUTED_VALUE"""),"Correct")</f>
        <v>Correct</v>
      </c>
      <c r="D50" s="7" t="str">
        <f t="shared" si="1"/>
        <v>No</v>
      </c>
      <c r="E50" s="7" t="str">
        <f t="shared" ref="E50:E55" si="9">IF(D50="No",B50,"Pending")</f>
        <v>Correct</v>
      </c>
      <c r="F50" s="8" t="s">
        <v>110</v>
      </c>
      <c r="G50" s="9" t="s">
        <v>111</v>
      </c>
    </row>
    <row r="51" hidden="1">
      <c r="A51" s="4" t="s">
        <v>109</v>
      </c>
      <c r="B51" s="7" t="s">
        <v>13</v>
      </c>
      <c r="C51" s="7" t="str">
        <f>IFERROR(__xludf.DUMMYFUNCTION("""COMPUTED_VALUE"""),"Unsure")</f>
        <v>Unsure</v>
      </c>
      <c r="D51" s="7" t="str">
        <f t="shared" si="1"/>
        <v>No</v>
      </c>
      <c r="E51" s="7" t="str">
        <f t="shared" si="9"/>
        <v>Incorrect</v>
      </c>
      <c r="F51" s="8" t="s">
        <v>112</v>
      </c>
      <c r="G51" s="9" t="s">
        <v>113</v>
      </c>
    </row>
    <row r="52" hidden="1">
      <c r="A52" s="4" t="s">
        <v>109</v>
      </c>
      <c r="B52" s="7" t="s">
        <v>8</v>
      </c>
      <c r="C52" s="7" t="str">
        <f>IFERROR(__xludf.DUMMYFUNCTION("""COMPUTED_VALUE"""),"Correct")</f>
        <v>Correct</v>
      </c>
      <c r="D52" s="7" t="str">
        <f t="shared" si="1"/>
        <v>No</v>
      </c>
      <c r="E52" s="7" t="str">
        <f t="shared" si="9"/>
        <v>Correct</v>
      </c>
      <c r="F52" s="8" t="s">
        <v>114</v>
      </c>
      <c r="G52" s="9" t="s">
        <v>115</v>
      </c>
    </row>
    <row r="53" hidden="1">
      <c r="A53" s="4" t="s">
        <v>109</v>
      </c>
      <c r="B53" s="7" t="s">
        <v>8</v>
      </c>
      <c r="C53" s="7" t="str">
        <f>IFERROR(__xludf.DUMMYFUNCTION("""COMPUTED_VALUE"""),"Correct")</f>
        <v>Correct</v>
      </c>
      <c r="D53" s="7" t="str">
        <f t="shared" si="1"/>
        <v>No</v>
      </c>
      <c r="E53" s="7" t="str">
        <f t="shared" si="9"/>
        <v>Correct</v>
      </c>
      <c r="F53" s="8" t="s">
        <v>116</v>
      </c>
      <c r="G53" s="9" t="s">
        <v>117</v>
      </c>
    </row>
    <row r="54" hidden="1">
      <c r="A54" s="4" t="s">
        <v>109</v>
      </c>
      <c r="B54" s="7" t="s">
        <v>8</v>
      </c>
      <c r="C54" s="7" t="str">
        <f>IFERROR(__xludf.DUMMYFUNCTION("""COMPUTED_VALUE"""),"Correct")</f>
        <v>Correct</v>
      </c>
      <c r="D54" s="7" t="str">
        <f t="shared" si="1"/>
        <v>No</v>
      </c>
      <c r="E54" s="7" t="str">
        <f t="shared" si="9"/>
        <v>Correct</v>
      </c>
      <c r="F54" s="8" t="s">
        <v>118</v>
      </c>
      <c r="G54" s="9" t="s">
        <v>119</v>
      </c>
    </row>
    <row r="55" hidden="1">
      <c r="A55" s="4" t="s">
        <v>109</v>
      </c>
      <c r="B55" s="7" t="s">
        <v>8</v>
      </c>
      <c r="C55" s="7" t="str">
        <f>IFERROR(__xludf.DUMMYFUNCTION("""COMPUTED_VALUE"""),"Correct")</f>
        <v>Correct</v>
      </c>
      <c r="D55" s="7" t="str">
        <f t="shared" si="1"/>
        <v>No</v>
      </c>
      <c r="E55" s="7" t="str">
        <f t="shared" si="9"/>
        <v>Correct</v>
      </c>
      <c r="F55" s="8" t="s">
        <v>120</v>
      </c>
      <c r="G55" s="9" t="s">
        <v>121</v>
      </c>
    </row>
    <row r="56">
      <c r="A56" s="4" t="s">
        <v>109</v>
      </c>
      <c r="B56" s="7" t="s">
        <v>13</v>
      </c>
      <c r="C56" s="7" t="str">
        <f>IFERROR(__xludf.DUMMYFUNCTION("""COMPUTED_VALUE"""),"Correct")</f>
        <v>Correct</v>
      </c>
      <c r="D56" s="7" t="str">
        <f t="shared" si="1"/>
        <v>Yes</v>
      </c>
      <c r="E56" s="10" t="s">
        <v>8</v>
      </c>
      <c r="F56" s="8" t="s">
        <v>122</v>
      </c>
      <c r="G56" s="8" t="s">
        <v>123</v>
      </c>
    </row>
    <row r="57">
      <c r="A57" s="4" t="s">
        <v>109</v>
      </c>
      <c r="B57" s="7" t="s">
        <v>13</v>
      </c>
      <c r="C57" s="7" t="str">
        <f>IFERROR(__xludf.DUMMYFUNCTION("""COMPUTED_VALUE"""),"Correct")</f>
        <v>Correct</v>
      </c>
      <c r="D57" s="7" t="str">
        <f t="shared" si="1"/>
        <v>Yes</v>
      </c>
      <c r="E57" s="10" t="s">
        <v>13</v>
      </c>
      <c r="F57" s="8" t="s">
        <v>124</v>
      </c>
      <c r="G57" s="9" t="s">
        <v>125</v>
      </c>
    </row>
    <row r="58" hidden="1">
      <c r="A58" s="4" t="s">
        <v>109</v>
      </c>
      <c r="B58" s="7" t="s">
        <v>13</v>
      </c>
      <c r="C58" s="7" t="str">
        <f>IFERROR(__xludf.DUMMYFUNCTION("""COMPUTED_VALUE"""),"Unsure")</f>
        <v>Unsure</v>
      </c>
      <c r="D58" s="7" t="str">
        <f t="shared" si="1"/>
        <v>No</v>
      </c>
      <c r="E58" s="7" t="str">
        <f t="shared" ref="E58:E69" si="10">IF(D58="No",B58,"Pending")</f>
        <v>Incorrect</v>
      </c>
      <c r="F58" s="8" t="s">
        <v>126</v>
      </c>
      <c r="G58" s="9" t="s">
        <v>127</v>
      </c>
    </row>
    <row r="59" hidden="1">
      <c r="A59" s="4" t="s">
        <v>109</v>
      </c>
      <c r="B59" s="7" t="s">
        <v>8</v>
      </c>
      <c r="C59" s="7" t="str">
        <f>IFERROR(__xludf.DUMMYFUNCTION("""COMPUTED_VALUE"""),"Correct")</f>
        <v>Correct</v>
      </c>
      <c r="D59" s="7" t="str">
        <f t="shared" si="1"/>
        <v>No</v>
      </c>
      <c r="E59" s="7" t="str">
        <f t="shared" si="10"/>
        <v>Correct</v>
      </c>
      <c r="F59" s="8" t="s">
        <v>128</v>
      </c>
      <c r="G59" s="9" t="s">
        <v>129</v>
      </c>
    </row>
    <row r="60" hidden="1">
      <c r="A60" s="4" t="s">
        <v>109</v>
      </c>
      <c r="B60" s="7" t="s">
        <v>8</v>
      </c>
      <c r="C60" s="7" t="str">
        <f>IFERROR(__xludf.DUMMYFUNCTION("""COMPUTED_VALUE"""),"Correct")</f>
        <v>Correct</v>
      </c>
      <c r="D60" s="7" t="str">
        <f t="shared" si="1"/>
        <v>No</v>
      </c>
      <c r="E60" s="7" t="str">
        <f t="shared" si="10"/>
        <v>Correct</v>
      </c>
      <c r="F60" s="8" t="s">
        <v>130</v>
      </c>
      <c r="G60" s="9" t="s">
        <v>131</v>
      </c>
    </row>
    <row r="61" hidden="1">
      <c r="A61" s="4" t="s">
        <v>132</v>
      </c>
      <c r="B61" s="7" t="s">
        <v>8</v>
      </c>
      <c r="C61" s="7" t="str">
        <f>IFERROR(__xludf.DUMMYFUNCTION("""COMPUTED_VALUE"""),"Correct")</f>
        <v>Correct</v>
      </c>
      <c r="D61" s="7" t="str">
        <f t="shared" si="1"/>
        <v>No</v>
      </c>
      <c r="E61" s="7" t="str">
        <f t="shared" si="10"/>
        <v>Correct</v>
      </c>
      <c r="F61" s="8" t="s">
        <v>133</v>
      </c>
      <c r="G61" s="9" t="s">
        <v>134</v>
      </c>
    </row>
    <row r="62" hidden="1">
      <c r="A62" s="4" t="s">
        <v>132</v>
      </c>
      <c r="B62" s="7" t="s">
        <v>8</v>
      </c>
      <c r="C62" s="7" t="str">
        <f>IFERROR(__xludf.DUMMYFUNCTION("""COMPUTED_VALUE"""),"Correct")</f>
        <v>Correct</v>
      </c>
      <c r="D62" s="7" t="str">
        <f t="shared" si="1"/>
        <v>No</v>
      </c>
      <c r="E62" s="7" t="str">
        <f t="shared" si="10"/>
        <v>Correct</v>
      </c>
      <c r="F62" s="8" t="s">
        <v>135</v>
      </c>
      <c r="G62" s="8" t="s">
        <v>136</v>
      </c>
    </row>
    <row r="63" hidden="1">
      <c r="A63" s="4" t="s">
        <v>132</v>
      </c>
      <c r="B63" s="7" t="s">
        <v>8</v>
      </c>
      <c r="C63" s="7" t="str">
        <f>IFERROR(__xludf.DUMMYFUNCTION("""COMPUTED_VALUE"""),"Correct")</f>
        <v>Correct</v>
      </c>
      <c r="D63" s="7" t="str">
        <f t="shared" si="1"/>
        <v>No</v>
      </c>
      <c r="E63" s="7" t="str">
        <f t="shared" si="10"/>
        <v>Correct</v>
      </c>
      <c r="F63" s="8" t="s">
        <v>137</v>
      </c>
      <c r="G63" s="9" t="s">
        <v>138</v>
      </c>
    </row>
    <row r="64" hidden="1">
      <c r="A64" s="4" t="s">
        <v>132</v>
      </c>
      <c r="B64" s="7" t="s">
        <v>8</v>
      </c>
      <c r="C64" s="7" t="str">
        <f>IFERROR(__xludf.DUMMYFUNCTION("""COMPUTED_VALUE"""),"Correct")</f>
        <v>Correct</v>
      </c>
      <c r="D64" s="7" t="str">
        <f t="shared" si="1"/>
        <v>No</v>
      </c>
      <c r="E64" s="7" t="str">
        <f t="shared" si="10"/>
        <v>Correct</v>
      </c>
      <c r="F64" s="8" t="s">
        <v>139</v>
      </c>
      <c r="G64" s="9" t="s">
        <v>140</v>
      </c>
    </row>
    <row r="65" hidden="1">
      <c r="A65" s="4" t="s">
        <v>132</v>
      </c>
      <c r="B65" s="7" t="s">
        <v>8</v>
      </c>
      <c r="C65" s="7" t="str">
        <f>IFERROR(__xludf.DUMMYFUNCTION("""COMPUTED_VALUE"""),"Correct")</f>
        <v>Correct</v>
      </c>
      <c r="D65" s="7" t="str">
        <f t="shared" si="1"/>
        <v>No</v>
      </c>
      <c r="E65" s="7" t="str">
        <f t="shared" si="10"/>
        <v>Correct</v>
      </c>
      <c r="F65" s="8" t="s">
        <v>141</v>
      </c>
      <c r="G65" s="9" t="s">
        <v>142</v>
      </c>
    </row>
    <row r="66" hidden="1">
      <c r="A66" s="4" t="s">
        <v>132</v>
      </c>
      <c r="B66" s="7" t="s">
        <v>8</v>
      </c>
      <c r="C66" s="7" t="str">
        <f>IFERROR(__xludf.DUMMYFUNCTION("""COMPUTED_VALUE"""),"Correct")</f>
        <v>Correct</v>
      </c>
      <c r="D66" s="7" t="str">
        <f t="shared" si="1"/>
        <v>No</v>
      </c>
      <c r="E66" s="7" t="str">
        <f t="shared" si="10"/>
        <v>Correct</v>
      </c>
      <c r="F66" s="8" t="s">
        <v>143</v>
      </c>
      <c r="G66" s="8" t="s">
        <v>144</v>
      </c>
    </row>
    <row r="67" hidden="1">
      <c r="A67" s="4" t="s">
        <v>132</v>
      </c>
      <c r="B67" s="7" t="s">
        <v>8</v>
      </c>
      <c r="C67" s="7" t="str">
        <f>IFERROR(__xludf.DUMMYFUNCTION("""COMPUTED_VALUE"""),"Correct")</f>
        <v>Correct</v>
      </c>
      <c r="D67" s="7" t="str">
        <f t="shared" si="1"/>
        <v>No</v>
      </c>
      <c r="E67" s="7" t="str">
        <f t="shared" si="10"/>
        <v>Correct</v>
      </c>
      <c r="F67" s="8" t="s">
        <v>145</v>
      </c>
      <c r="G67" s="9" t="s">
        <v>146</v>
      </c>
    </row>
    <row r="68" hidden="1">
      <c r="A68" s="4" t="s">
        <v>132</v>
      </c>
      <c r="B68" s="7" t="s">
        <v>8</v>
      </c>
      <c r="C68" s="7" t="str">
        <f>IFERROR(__xludf.DUMMYFUNCTION("""COMPUTED_VALUE"""),"Correct")</f>
        <v>Correct</v>
      </c>
      <c r="D68" s="7" t="str">
        <f t="shared" si="1"/>
        <v>No</v>
      </c>
      <c r="E68" s="7" t="str">
        <f t="shared" si="10"/>
        <v>Correct</v>
      </c>
      <c r="F68" s="8" t="s">
        <v>147</v>
      </c>
      <c r="G68" s="9" t="s">
        <v>148</v>
      </c>
    </row>
    <row r="69" hidden="1">
      <c r="A69" s="4" t="s">
        <v>132</v>
      </c>
      <c r="B69" s="7" t="s">
        <v>8</v>
      </c>
      <c r="C69" s="7" t="str">
        <f>IFERROR(__xludf.DUMMYFUNCTION("""COMPUTED_VALUE"""),"Correct")</f>
        <v>Correct</v>
      </c>
      <c r="D69" s="7" t="str">
        <f t="shared" si="1"/>
        <v>No</v>
      </c>
      <c r="E69" s="7" t="str">
        <f t="shared" si="10"/>
        <v>Correct</v>
      </c>
      <c r="F69" s="8" t="s">
        <v>149</v>
      </c>
      <c r="G69" s="9" t="s">
        <v>150</v>
      </c>
    </row>
    <row r="70">
      <c r="A70" s="4" t="s">
        <v>132</v>
      </c>
      <c r="B70" s="7" t="s">
        <v>8</v>
      </c>
      <c r="C70" s="7" t="str">
        <f>IFERROR(__xludf.DUMMYFUNCTION("""COMPUTED_VALUE"""),"Unsure")</f>
        <v>Unsure</v>
      </c>
      <c r="D70" s="7" t="str">
        <f t="shared" si="1"/>
        <v>Yes</v>
      </c>
      <c r="E70" s="10" t="s">
        <v>8</v>
      </c>
      <c r="F70" s="8" t="s">
        <v>151</v>
      </c>
      <c r="G70" s="9" t="s">
        <v>152</v>
      </c>
    </row>
    <row r="71" hidden="1">
      <c r="A71" s="4" t="s">
        <v>132</v>
      </c>
      <c r="B71" s="7" t="s">
        <v>8</v>
      </c>
      <c r="C71" s="7" t="str">
        <f>IFERROR(__xludf.DUMMYFUNCTION("""COMPUTED_VALUE"""),"Correct")</f>
        <v>Correct</v>
      </c>
      <c r="D71" s="7" t="str">
        <f t="shared" si="1"/>
        <v>No</v>
      </c>
      <c r="E71" s="7" t="str">
        <f t="shared" ref="E71:E99" si="11">IF(D71="No",B71,"Pending")</f>
        <v>Correct</v>
      </c>
      <c r="F71" s="8" t="s">
        <v>153</v>
      </c>
      <c r="G71" s="9" t="s">
        <v>154</v>
      </c>
    </row>
    <row r="72" hidden="1">
      <c r="A72" s="4" t="s">
        <v>132</v>
      </c>
      <c r="B72" s="7" t="s">
        <v>8</v>
      </c>
      <c r="C72" s="7" t="str">
        <f>IFERROR(__xludf.DUMMYFUNCTION("""COMPUTED_VALUE"""),"Correct")</f>
        <v>Correct</v>
      </c>
      <c r="D72" s="7" t="str">
        <f t="shared" si="1"/>
        <v>No</v>
      </c>
      <c r="E72" s="7" t="str">
        <f t="shared" si="11"/>
        <v>Correct</v>
      </c>
      <c r="F72" s="8" t="s">
        <v>155</v>
      </c>
      <c r="G72" s="9" t="s">
        <v>156</v>
      </c>
    </row>
    <row r="73" hidden="1">
      <c r="A73" s="4" t="s">
        <v>157</v>
      </c>
      <c r="B73" s="7" t="s">
        <v>8</v>
      </c>
      <c r="C73" s="7" t="str">
        <f>IFERROR(__xludf.DUMMYFUNCTION("""COMPUTED_VALUE"""),"Correct")</f>
        <v>Correct</v>
      </c>
      <c r="D73" s="7" t="str">
        <f t="shared" si="1"/>
        <v>No</v>
      </c>
      <c r="E73" s="7" t="str">
        <f t="shared" si="11"/>
        <v>Correct</v>
      </c>
      <c r="F73" s="8" t="s">
        <v>158</v>
      </c>
      <c r="G73" s="9" t="s">
        <v>159</v>
      </c>
    </row>
    <row r="74" hidden="1">
      <c r="A74" s="4" t="s">
        <v>157</v>
      </c>
      <c r="B74" s="7" t="s">
        <v>8</v>
      </c>
      <c r="C74" s="7" t="str">
        <f>IFERROR(__xludf.DUMMYFUNCTION("""COMPUTED_VALUE"""),"Correct")</f>
        <v>Correct</v>
      </c>
      <c r="D74" s="7" t="str">
        <f t="shared" si="1"/>
        <v>No</v>
      </c>
      <c r="E74" s="7" t="str">
        <f t="shared" si="11"/>
        <v>Correct</v>
      </c>
      <c r="F74" s="8" t="s">
        <v>160</v>
      </c>
      <c r="G74" s="9" t="s">
        <v>161</v>
      </c>
    </row>
    <row r="75" hidden="1">
      <c r="A75" s="4" t="s">
        <v>157</v>
      </c>
      <c r="B75" s="7" t="s">
        <v>8</v>
      </c>
      <c r="C75" s="7" t="str">
        <f>IFERROR(__xludf.DUMMYFUNCTION("""COMPUTED_VALUE"""),"Correct")</f>
        <v>Correct</v>
      </c>
      <c r="D75" s="7" t="str">
        <f t="shared" si="1"/>
        <v>No</v>
      </c>
      <c r="E75" s="7" t="str">
        <f t="shared" si="11"/>
        <v>Correct</v>
      </c>
      <c r="F75" s="8" t="s">
        <v>162</v>
      </c>
      <c r="G75" s="9" t="s">
        <v>163</v>
      </c>
    </row>
    <row r="76" hidden="1">
      <c r="A76" s="4" t="s">
        <v>157</v>
      </c>
      <c r="B76" s="7" t="s">
        <v>8</v>
      </c>
      <c r="C76" s="7" t="str">
        <f>IFERROR(__xludf.DUMMYFUNCTION("""COMPUTED_VALUE"""),"Correct")</f>
        <v>Correct</v>
      </c>
      <c r="D76" s="7" t="str">
        <f t="shared" si="1"/>
        <v>No</v>
      </c>
      <c r="E76" s="7" t="str">
        <f t="shared" si="11"/>
        <v>Correct</v>
      </c>
      <c r="F76" s="8" t="s">
        <v>164</v>
      </c>
      <c r="G76" s="9" t="s">
        <v>165</v>
      </c>
    </row>
    <row r="77" hidden="1">
      <c r="A77" s="4" t="s">
        <v>157</v>
      </c>
      <c r="B77" s="7" t="s">
        <v>8</v>
      </c>
      <c r="C77" s="7" t="str">
        <f>IFERROR(__xludf.DUMMYFUNCTION("""COMPUTED_VALUE"""),"Correct")</f>
        <v>Correct</v>
      </c>
      <c r="D77" s="7" t="str">
        <f t="shared" si="1"/>
        <v>No</v>
      </c>
      <c r="E77" s="7" t="str">
        <f t="shared" si="11"/>
        <v>Correct</v>
      </c>
      <c r="F77" s="8" t="s">
        <v>166</v>
      </c>
      <c r="G77" s="9" t="s">
        <v>167</v>
      </c>
    </row>
    <row r="78" hidden="1">
      <c r="A78" s="4" t="s">
        <v>157</v>
      </c>
      <c r="B78" s="7" t="s">
        <v>8</v>
      </c>
      <c r="C78" s="7" t="str">
        <f>IFERROR(__xludf.DUMMYFUNCTION("""COMPUTED_VALUE"""),"Correct")</f>
        <v>Correct</v>
      </c>
      <c r="D78" s="7" t="str">
        <f t="shared" si="1"/>
        <v>No</v>
      </c>
      <c r="E78" s="7" t="str">
        <f t="shared" si="11"/>
        <v>Correct</v>
      </c>
      <c r="F78" s="8" t="s">
        <v>168</v>
      </c>
      <c r="G78" s="9" t="s">
        <v>169</v>
      </c>
    </row>
    <row r="79" hidden="1">
      <c r="A79" s="4" t="s">
        <v>157</v>
      </c>
      <c r="B79" s="7" t="s">
        <v>8</v>
      </c>
      <c r="C79" s="7" t="str">
        <f>IFERROR(__xludf.DUMMYFUNCTION("""COMPUTED_VALUE"""),"Correct")</f>
        <v>Correct</v>
      </c>
      <c r="D79" s="7" t="str">
        <f t="shared" si="1"/>
        <v>No</v>
      </c>
      <c r="E79" s="7" t="str">
        <f t="shared" si="11"/>
        <v>Correct</v>
      </c>
      <c r="F79" s="8" t="s">
        <v>170</v>
      </c>
      <c r="G79" s="9" t="s">
        <v>171</v>
      </c>
    </row>
    <row r="80" hidden="1">
      <c r="A80" s="4" t="s">
        <v>157</v>
      </c>
      <c r="B80" s="7" t="s">
        <v>8</v>
      </c>
      <c r="C80" s="7" t="str">
        <f>IFERROR(__xludf.DUMMYFUNCTION("""COMPUTED_VALUE"""),"Correct")</f>
        <v>Correct</v>
      </c>
      <c r="D80" s="7" t="str">
        <f t="shared" si="1"/>
        <v>No</v>
      </c>
      <c r="E80" s="7" t="str">
        <f t="shared" si="11"/>
        <v>Correct</v>
      </c>
      <c r="F80" s="8" t="s">
        <v>172</v>
      </c>
      <c r="G80" s="9" t="s">
        <v>173</v>
      </c>
    </row>
    <row r="81" hidden="1">
      <c r="A81" s="4" t="s">
        <v>157</v>
      </c>
      <c r="B81" s="7" t="s">
        <v>8</v>
      </c>
      <c r="C81" s="7" t="str">
        <f>IFERROR(__xludf.DUMMYFUNCTION("""COMPUTED_VALUE"""),"Correct")</f>
        <v>Correct</v>
      </c>
      <c r="D81" s="7" t="str">
        <f t="shared" si="1"/>
        <v>No</v>
      </c>
      <c r="E81" s="7" t="str">
        <f t="shared" si="11"/>
        <v>Correct</v>
      </c>
      <c r="F81" s="8" t="s">
        <v>174</v>
      </c>
      <c r="G81" s="9" t="s">
        <v>175</v>
      </c>
    </row>
    <row r="82" hidden="1">
      <c r="A82" s="4" t="s">
        <v>157</v>
      </c>
      <c r="B82" s="7" t="s">
        <v>8</v>
      </c>
      <c r="C82" s="7" t="str">
        <f>IFERROR(__xludf.DUMMYFUNCTION("""COMPUTED_VALUE"""),"Correct")</f>
        <v>Correct</v>
      </c>
      <c r="D82" s="7" t="str">
        <f t="shared" si="1"/>
        <v>No</v>
      </c>
      <c r="E82" s="7" t="str">
        <f t="shared" si="11"/>
        <v>Correct</v>
      </c>
      <c r="F82" s="8" t="s">
        <v>176</v>
      </c>
      <c r="G82" s="9" t="s">
        <v>177</v>
      </c>
    </row>
    <row r="83" hidden="1">
      <c r="A83" s="4" t="s">
        <v>157</v>
      </c>
      <c r="B83" s="7" t="s">
        <v>8</v>
      </c>
      <c r="C83" s="7" t="str">
        <f>IFERROR(__xludf.DUMMYFUNCTION("""COMPUTED_VALUE"""),"Correct")</f>
        <v>Correct</v>
      </c>
      <c r="D83" s="7" t="str">
        <f t="shared" si="1"/>
        <v>No</v>
      </c>
      <c r="E83" s="7" t="str">
        <f t="shared" si="11"/>
        <v>Correct</v>
      </c>
      <c r="F83" s="8" t="s">
        <v>178</v>
      </c>
      <c r="G83" s="8" t="s">
        <v>179</v>
      </c>
    </row>
    <row r="84" hidden="1">
      <c r="A84" s="4" t="s">
        <v>157</v>
      </c>
      <c r="B84" s="7" t="s">
        <v>8</v>
      </c>
      <c r="C84" s="7" t="str">
        <f>IFERROR(__xludf.DUMMYFUNCTION("""COMPUTED_VALUE"""),"Correct")</f>
        <v>Correct</v>
      </c>
      <c r="D84" s="7" t="str">
        <f t="shared" si="1"/>
        <v>No</v>
      </c>
      <c r="E84" s="7" t="str">
        <f t="shared" si="11"/>
        <v>Correct</v>
      </c>
      <c r="F84" s="8" t="s">
        <v>180</v>
      </c>
      <c r="G84" s="8" t="s">
        <v>181</v>
      </c>
    </row>
    <row r="85" hidden="1">
      <c r="A85" s="4" t="s">
        <v>157</v>
      </c>
      <c r="B85" s="7" t="s">
        <v>8</v>
      </c>
      <c r="C85" s="7" t="str">
        <f>IFERROR(__xludf.DUMMYFUNCTION("""COMPUTED_VALUE"""),"Correct")</f>
        <v>Correct</v>
      </c>
      <c r="D85" s="7" t="str">
        <f t="shared" si="1"/>
        <v>No</v>
      </c>
      <c r="E85" s="7" t="str">
        <f t="shared" si="11"/>
        <v>Correct</v>
      </c>
      <c r="F85" s="8" t="s">
        <v>182</v>
      </c>
      <c r="G85" s="9" t="s">
        <v>183</v>
      </c>
    </row>
    <row r="86" hidden="1">
      <c r="A86" s="4" t="s">
        <v>157</v>
      </c>
      <c r="B86" s="7" t="s">
        <v>8</v>
      </c>
      <c r="C86" s="7" t="str">
        <f>IFERROR(__xludf.DUMMYFUNCTION("""COMPUTED_VALUE"""),"Correct")</f>
        <v>Correct</v>
      </c>
      <c r="D86" s="7" t="str">
        <f t="shared" si="1"/>
        <v>No</v>
      </c>
      <c r="E86" s="7" t="str">
        <f t="shared" si="11"/>
        <v>Correct</v>
      </c>
      <c r="F86" s="8" t="s">
        <v>184</v>
      </c>
      <c r="G86" s="9" t="s">
        <v>185</v>
      </c>
    </row>
    <row r="87" hidden="1">
      <c r="A87" s="4" t="s">
        <v>157</v>
      </c>
      <c r="B87" s="7" t="s">
        <v>8</v>
      </c>
      <c r="C87" s="7" t="str">
        <f>IFERROR(__xludf.DUMMYFUNCTION("""COMPUTED_VALUE"""),"Correct")</f>
        <v>Correct</v>
      </c>
      <c r="D87" s="7" t="str">
        <f t="shared" si="1"/>
        <v>No</v>
      </c>
      <c r="E87" s="7" t="str">
        <f t="shared" si="11"/>
        <v>Correct</v>
      </c>
      <c r="F87" s="8" t="s">
        <v>186</v>
      </c>
      <c r="G87" s="8" t="s">
        <v>187</v>
      </c>
    </row>
    <row r="88" hidden="1">
      <c r="A88" s="4" t="s">
        <v>157</v>
      </c>
      <c r="B88" s="7" t="s">
        <v>8</v>
      </c>
      <c r="C88" s="7" t="str">
        <f>IFERROR(__xludf.DUMMYFUNCTION("""COMPUTED_VALUE"""),"Correct")</f>
        <v>Correct</v>
      </c>
      <c r="D88" s="7" t="str">
        <f t="shared" si="1"/>
        <v>No</v>
      </c>
      <c r="E88" s="7" t="str">
        <f t="shared" si="11"/>
        <v>Correct</v>
      </c>
      <c r="F88" s="8" t="s">
        <v>188</v>
      </c>
      <c r="G88" s="9" t="s">
        <v>189</v>
      </c>
    </row>
    <row r="89" hidden="1">
      <c r="A89" s="4" t="s">
        <v>157</v>
      </c>
      <c r="B89" s="7" t="s">
        <v>8</v>
      </c>
      <c r="C89" s="7" t="str">
        <f>IFERROR(__xludf.DUMMYFUNCTION("""COMPUTED_VALUE"""),"Correct")</f>
        <v>Correct</v>
      </c>
      <c r="D89" s="7" t="str">
        <f t="shared" si="1"/>
        <v>No</v>
      </c>
      <c r="E89" s="7" t="str">
        <f t="shared" si="11"/>
        <v>Correct</v>
      </c>
      <c r="F89" s="8" t="s">
        <v>190</v>
      </c>
      <c r="G89" s="9" t="s">
        <v>191</v>
      </c>
    </row>
    <row r="90" hidden="1">
      <c r="A90" s="4" t="s">
        <v>157</v>
      </c>
      <c r="B90" s="7" t="s">
        <v>8</v>
      </c>
      <c r="C90" s="7" t="str">
        <f>IFERROR(__xludf.DUMMYFUNCTION("""COMPUTED_VALUE"""),"Correct")</f>
        <v>Correct</v>
      </c>
      <c r="D90" s="7" t="str">
        <f t="shared" si="1"/>
        <v>No</v>
      </c>
      <c r="E90" s="7" t="str">
        <f t="shared" si="11"/>
        <v>Correct</v>
      </c>
      <c r="F90" s="8" t="s">
        <v>192</v>
      </c>
      <c r="G90" s="9" t="s">
        <v>193</v>
      </c>
    </row>
    <row r="91" hidden="1">
      <c r="A91" s="4" t="s">
        <v>157</v>
      </c>
      <c r="B91" s="7" t="s">
        <v>8</v>
      </c>
      <c r="C91" s="7" t="str">
        <f>IFERROR(__xludf.DUMMYFUNCTION("""COMPUTED_VALUE"""),"Correct")</f>
        <v>Correct</v>
      </c>
      <c r="D91" s="7" t="str">
        <f t="shared" si="1"/>
        <v>No</v>
      </c>
      <c r="E91" s="7" t="str">
        <f t="shared" si="11"/>
        <v>Correct</v>
      </c>
      <c r="F91" s="8" t="s">
        <v>194</v>
      </c>
      <c r="G91" s="9" t="s">
        <v>195</v>
      </c>
    </row>
    <row r="92" hidden="1">
      <c r="A92" s="4" t="s">
        <v>157</v>
      </c>
      <c r="B92" s="7" t="s">
        <v>8</v>
      </c>
      <c r="C92" s="7" t="str">
        <f>IFERROR(__xludf.DUMMYFUNCTION("""COMPUTED_VALUE"""),"Correct")</f>
        <v>Correct</v>
      </c>
      <c r="D92" s="7" t="str">
        <f t="shared" si="1"/>
        <v>No</v>
      </c>
      <c r="E92" s="7" t="str">
        <f t="shared" si="11"/>
        <v>Correct</v>
      </c>
      <c r="F92" s="8" t="s">
        <v>196</v>
      </c>
      <c r="G92" s="9" t="s">
        <v>197</v>
      </c>
    </row>
    <row r="93" hidden="1">
      <c r="A93" s="4" t="s">
        <v>157</v>
      </c>
      <c r="B93" s="7" t="s">
        <v>13</v>
      </c>
      <c r="C93" s="7" t="str">
        <f>IFERROR(__xludf.DUMMYFUNCTION("""COMPUTED_VALUE"""),"Incorrect")</f>
        <v>Incorrect</v>
      </c>
      <c r="D93" s="7" t="str">
        <f t="shared" si="1"/>
        <v>No</v>
      </c>
      <c r="E93" s="7" t="str">
        <f t="shared" si="11"/>
        <v>Incorrect</v>
      </c>
      <c r="F93" s="8" t="s">
        <v>198</v>
      </c>
      <c r="G93" s="9" t="s">
        <v>199</v>
      </c>
    </row>
    <row r="94" hidden="1">
      <c r="A94" s="4" t="s">
        <v>157</v>
      </c>
      <c r="B94" s="7" t="s">
        <v>8</v>
      </c>
      <c r="C94" s="7" t="str">
        <f>IFERROR(__xludf.DUMMYFUNCTION("""COMPUTED_VALUE"""),"Correct")</f>
        <v>Correct</v>
      </c>
      <c r="D94" s="7" t="str">
        <f t="shared" si="1"/>
        <v>No</v>
      </c>
      <c r="E94" s="7" t="str">
        <f t="shared" si="11"/>
        <v>Correct</v>
      </c>
      <c r="F94" s="8" t="s">
        <v>200</v>
      </c>
      <c r="G94" s="8" t="s">
        <v>201</v>
      </c>
    </row>
    <row r="95" hidden="1">
      <c r="A95" s="4" t="s">
        <v>157</v>
      </c>
      <c r="B95" s="7" t="s">
        <v>8</v>
      </c>
      <c r="C95" s="7" t="str">
        <f>IFERROR(__xludf.DUMMYFUNCTION("""COMPUTED_VALUE"""),"Correct")</f>
        <v>Correct</v>
      </c>
      <c r="D95" s="7" t="str">
        <f t="shared" si="1"/>
        <v>No</v>
      </c>
      <c r="E95" s="7" t="str">
        <f t="shared" si="11"/>
        <v>Correct</v>
      </c>
      <c r="F95" s="8" t="s">
        <v>202</v>
      </c>
      <c r="G95" s="9" t="s">
        <v>203</v>
      </c>
    </row>
    <row r="96" hidden="1">
      <c r="A96" s="4" t="s">
        <v>157</v>
      </c>
      <c r="B96" s="7" t="s">
        <v>8</v>
      </c>
      <c r="C96" s="7" t="str">
        <f>IFERROR(__xludf.DUMMYFUNCTION("""COMPUTED_VALUE"""),"Correct")</f>
        <v>Correct</v>
      </c>
      <c r="D96" s="7" t="str">
        <f t="shared" si="1"/>
        <v>No</v>
      </c>
      <c r="E96" s="7" t="str">
        <f t="shared" si="11"/>
        <v>Correct</v>
      </c>
      <c r="F96" s="8" t="s">
        <v>204</v>
      </c>
      <c r="G96" s="9" t="s">
        <v>205</v>
      </c>
    </row>
    <row r="97" hidden="1">
      <c r="A97" s="4" t="s">
        <v>206</v>
      </c>
      <c r="B97" s="7" t="s">
        <v>8</v>
      </c>
      <c r="C97" s="7" t="str">
        <f>IFERROR(__xludf.DUMMYFUNCTION("""COMPUTED_VALUE"""),"Correct")</f>
        <v>Correct</v>
      </c>
      <c r="D97" s="7" t="str">
        <f t="shared" si="1"/>
        <v>No</v>
      </c>
      <c r="E97" s="7" t="str">
        <f t="shared" si="11"/>
        <v>Correct</v>
      </c>
      <c r="F97" s="8" t="s">
        <v>207</v>
      </c>
      <c r="G97" s="9" t="s">
        <v>208</v>
      </c>
    </row>
    <row r="98" hidden="1">
      <c r="A98" s="4" t="s">
        <v>206</v>
      </c>
      <c r="B98" s="7" t="s">
        <v>8</v>
      </c>
      <c r="C98" s="7" t="str">
        <f>IFERROR(__xludf.DUMMYFUNCTION("""COMPUTED_VALUE"""),"Correct")</f>
        <v>Correct</v>
      </c>
      <c r="D98" s="7" t="str">
        <f t="shared" si="1"/>
        <v>No</v>
      </c>
      <c r="E98" s="7" t="str">
        <f t="shared" si="11"/>
        <v>Correct</v>
      </c>
      <c r="F98" s="8" t="s">
        <v>209</v>
      </c>
      <c r="G98" s="9" t="s">
        <v>210</v>
      </c>
    </row>
    <row r="99" hidden="1">
      <c r="A99" s="4" t="s">
        <v>206</v>
      </c>
      <c r="B99" s="7" t="s">
        <v>13</v>
      </c>
      <c r="C99" s="7" t="str">
        <f>IFERROR(__xludf.DUMMYFUNCTION("""COMPUTED_VALUE"""),"Incorrect")</f>
        <v>Incorrect</v>
      </c>
      <c r="D99" s="7" t="str">
        <f t="shared" si="1"/>
        <v>No</v>
      </c>
      <c r="E99" s="7" t="str">
        <f t="shared" si="11"/>
        <v>Incorrect</v>
      </c>
      <c r="F99" s="8" t="s">
        <v>211</v>
      </c>
      <c r="G99" s="8" t="s">
        <v>212</v>
      </c>
    </row>
    <row r="100">
      <c r="A100" s="4" t="s">
        <v>206</v>
      </c>
      <c r="B100" s="7" t="s">
        <v>8</v>
      </c>
      <c r="C100" s="7" t="str">
        <f>IFERROR(__xludf.DUMMYFUNCTION("""COMPUTED_VALUE"""),"Incorrect")</f>
        <v>Incorrect</v>
      </c>
      <c r="D100" s="7" t="str">
        <f t="shared" si="1"/>
        <v>Yes</v>
      </c>
      <c r="E100" s="10" t="s">
        <v>13</v>
      </c>
      <c r="F100" s="8" t="s">
        <v>213</v>
      </c>
      <c r="G100" s="9" t="s">
        <v>214</v>
      </c>
    </row>
    <row r="101" hidden="1">
      <c r="A101" s="4" t="s">
        <v>206</v>
      </c>
      <c r="B101" s="7" t="s">
        <v>13</v>
      </c>
      <c r="C101" s="7" t="str">
        <f>IFERROR(__xludf.DUMMYFUNCTION("""COMPUTED_VALUE"""),"Incorrect")</f>
        <v>Incorrect</v>
      </c>
      <c r="D101" s="7" t="str">
        <f t="shared" si="1"/>
        <v>No</v>
      </c>
      <c r="E101" s="7" t="str">
        <f t="shared" ref="E101:E102" si="12">IF(D101="No",B101,"Pending")</f>
        <v>Incorrect</v>
      </c>
      <c r="F101" s="8" t="s">
        <v>215</v>
      </c>
      <c r="G101" s="8" t="s">
        <v>216</v>
      </c>
    </row>
    <row r="102" hidden="1">
      <c r="A102" s="4" t="s">
        <v>206</v>
      </c>
      <c r="B102" s="7" t="s">
        <v>8</v>
      </c>
      <c r="C102" s="7" t="str">
        <f>IFERROR(__xludf.DUMMYFUNCTION("""COMPUTED_VALUE"""),"Correct")</f>
        <v>Correct</v>
      </c>
      <c r="D102" s="7" t="str">
        <f t="shared" si="1"/>
        <v>No</v>
      </c>
      <c r="E102" s="7" t="str">
        <f t="shared" si="12"/>
        <v>Correct</v>
      </c>
      <c r="F102" s="8" t="s">
        <v>217</v>
      </c>
      <c r="G102" s="9" t="s">
        <v>218</v>
      </c>
    </row>
    <row r="103">
      <c r="A103" s="4" t="s">
        <v>206</v>
      </c>
      <c r="B103" s="7" t="s">
        <v>13</v>
      </c>
      <c r="C103" s="7" t="str">
        <f>IFERROR(__xludf.DUMMYFUNCTION("""COMPUTED_VALUE"""),"Correct")</f>
        <v>Correct</v>
      </c>
      <c r="D103" s="7" t="str">
        <f t="shared" si="1"/>
        <v>Yes</v>
      </c>
      <c r="E103" s="10" t="s">
        <v>13</v>
      </c>
      <c r="F103" s="8" t="s">
        <v>219</v>
      </c>
      <c r="G103" s="8" t="s">
        <v>220</v>
      </c>
    </row>
    <row r="104" hidden="1">
      <c r="A104" s="4" t="s">
        <v>206</v>
      </c>
      <c r="B104" s="7" t="s">
        <v>8</v>
      </c>
      <c r="C104" s="7" t="str">
        <f>IFERROR(__xludf.DUMMYFUNCTION("""COMPUTED_VALUE"""),"Correct")</f>
        <v>Correct</v>
      </c>
      <c r="D104" s="7" t="str">
        <f t="shared" si="1"/>
        <v>No</v>
      </c>
      <c r="E104" s="7" t="str">
        <f t="shared" ref="E104:E107" si="13">IF(D104="No",B104,"Pending")</f>
        <v>Correct</v>
      </c>
      <c r="F104" s="8" t="s">
        <v>221</v>
      </c>
      <c r="G104" s="9" t="s">
        <v>222</v>
      </c>
    </row>
    <row r="105" hidden="1">
      <c r="A105" s="4" t="s">
        <v>206</v>
      </c>
      <c r="B105" s="7" t="s">
        <v>8</v>
      </c>
      <c r="C105" s="7" t="str">
        <f>IFERROR(__xludf.DUMMYFUNCTION("""COMPUTED_VALUE"""),"Correct")</f>
        <v>Correct</v>
      </c>
      <c r="D105" s="7" t="str">
        <f t="shared" si="1"/>
        <v>No</v>
      </c>
      <c r="E105" s="7" t="str">
        <f t="shared" si="13"/>
        <v>Correct</v>
      </c>
      <c r="F105" s="8" t="s">
        <v>223</v>
      </c>
      <c r="G105" s="9" t="s">
        <v>224</v>
      </c>
    </row>
    <row r="106" hidden="1">
      <c r="A106" s="4" t="s">
        <v>206</v>
      </c>
      <c r="B106" s="7" t="s">
        <v>13</v>
      </c>
      <c r="C106" s="7" t="str">
        <f>IFERROR(__xludf.DUMMYFUNCTION("""COMPUTED_VALUE"""),"Incorrect")</f>
        <v>Incorrect</v>
      </c>
      <c r="D106" s="7" t="str">
        <f t="shared" si="1"/>
        <v>No</v>
      </c>
      <c r="E106" s="7" t="str">
        <f t="shared" si="13"/>
        <v>Incorrect</v>
      </c>
      <c r="F106" s="8" t="s">
        <v>225</v>
      </c>
      <c r="G106" s="8" t="s">
        <v>226</v>
      </c>
    </row>
    <row r="107" hidden="1">
      <c r="A107" s="4" t="s">
        <v>206</v>
      </c>
      <c r="B107" s="7" t="s">
        <v>8</v>
      </c>
      <c r="C107" s="7" t="str">
        <f>IFERROR(__xludf.DUMMYFUNCTION("""COMPUTED_VALUE"""),"Correct")</f>
        <v>Correct</v>
      </c>
      <c r="D107" s="7" t="str">
        <f t="shared" si="1"/>
        <v>No</v>
      </c>
      <c r="E107" s="7" t="str">
        <f t="shared" si="13"/>
        <v>Correct</v>
      </c>
      <c r="F107" s="8" t="s">
        <v>227</v>
      </c>
      <c r="G107" s="9" t="s">
        <v>228</v>
      </c>
    </row>
    <row r="108">
      <c r="A108" s="4" t="s">
        <v>206</v>
      </c>
      <c r="B108" s="7" t="s">
        <v>13</v>
      </c>
      <c r="C108" s="7" t="str">
        <f>IFERROR(__xludf.DUMMYFUNCTION("""COMPUTED_VALUE"""),"Correct")</f>
        <v>Correct</v>
      </c>
      <c r="D108" s="7" t="str">
        <f t="shared" si="1"/>
        <v>Yes</v>
      </c>
      <c r="E108" s="10" t="s">
        <v>13</v>
      </c>
      <c r="F108" s="8" t="s">
        <v>229</v>
      </c>
      <c r="G108" s="8" t="s">
        <v>230</v>
      </c>
    </row>
    <row r="109" hidden="1">
      <c r="A109" s="4" t="s">
        <v>206</v>
      </c>
      <c r="B109" s="7" t="s">
        <v>13</v>
      </c>
      <c r="C109" s="7" t="str">
        <f>IFERROR(__xludf.DUMMYFUNCTION("""COMPUTED_VALUE"""),"Unsure")</f>
        <v>Unsure</v>
      </c>
      <c r="D109" s="7" t="str">
        <f t="shared" si="1"/>
        <v>No</v>
      </c>
      <c r="E109" s="7" t="str">
        <f>IF(D109="No",B109,"Pending")</f>
        <v>Incorrect</v>
      </c>
      <c r="F109" s="8" t="s">
        <v>231</v>
      </c>
      <c r="G109" s="8" t="s">
        <v>232</v>
      </c>
    </row>
    <row r="110">
      <c r="A110" s="4" t="s">
        <v>206</v>
      </c>
      <c r="B110" s="7" t="s">
        <v>13</v>
      </c>
      <c r="C110" s="7" t="str">
        <f>IFERROR(__xludf.DUMMYFUNCTION("""COMPUTED_VALUE"""),"Correct")</f>
        <v>Correct</v>
      </c>
      <c r="D110" s="7" t="str">
        <f t="shared" si="1"/>
        <v>Yes</v>
      </c>
      <c r="E110" s="10" t="s">
        <v>8</v>
      </c>
      <c r="F110" s="8" t="s">
        <v>233</v>
      </c>
      <c r="G110" s="9" t="s">
        <v>234</v>
      </c>
    </row>
    <row r="111" hidden="1">
      <c r="A111" s="4" t="s">
        <v>206</v>
      </c>
      <c r="B111" s="7" t="s">
        <v>8</v>
      </c>
      <c r="C111" s="7" t="str">
        <f>IFERROR(__xludf.DUMMYFUNCTION("""COMPUTED_VALUE"""),"Correct")</f>
        <v>Correct</v>
      </c>
      <c r="D111" s="7" t="str">
        <f t="shared" si="1"/>
        <v>No</v>
      </c>
      <c r="E111" s="7" t="str">
        <f t="shared" ref="E111:E119" si="14">IF(D111="No",B111,"Pending")</f>
        <v>Correct</v>
      </c>
      <c r="F111" s="8" t="s">
        <v>235</v>
      </c>
      <c r="G111" s="9" t="s">
        <v>236</v>
      </c>
    </row>
    <row r="112" hidden="1">
      <c r="A112" s="4" t="s">
        <v>206</v>
      </c>
      <c r="B112" s="7" t="s">
        <v>8</v>
      </c>
      <c r="C112" s="7" t="str">
        <f>IFERROR(__xludf.DUMMYFUNCTION("""COMPUTED_VALUE"""),"Correct")</f>
        <v>Correct</v>
      </c>
      <c r="D112" s="7" t="str">
        <f t="shared" si="1"/>
        <v>No</v>
      </c>
      <c r="E112" s="7" t="str">
        <f t="shared" si="14"/>
        <v>Correct</v>
      </c>
      <c r="F112" s="8" t="s">
        <v>237</v>
      </c>
      <c r="G112" s="9" t="s">
        <v>238</v>
      </c>
    </row>
    <row r="113" hidden="1">
      <c r="A113" s="4" t="s">
        <v>206</v>
      </c>
      <c r="B113" s="7" t="s">
        <v>8</v>
      </c>
      <c r="C113" s="7" t="str">
        <f>IFERROR(__xludf.DUMMYFUNCTION("""COMPUTED_VALUE"""),"Correct")</f>
        <v>Correct</v>
      </c>
      <c r="D113" s="7" t="str">
        <f t="shared" si="1"/>
        <v>No</v>
      </c>
      <c r="E113" s="7" t="str">
        <f t="shared" si="14"/>
        <v>Correct</v>
      </c>
      <c r="F113" s="8" t="s">
        <v>239</v>
      </c>
      <c r="G113" s="9" t="s">
        <v>240</v>
      </c>
    </row>
    <row r="114" hidden="1">
      <c r="A114" s="4" t="s">
        <v>206</v>
      </c>
      <c r="B114" s="7" t="s">
        <v>8</v>
      </c>
      <c r="C114" s="7" t="str">
        <f>IFERROR(__xludf.DUMMYFUNCTION("""COMPUTED_VALUE"""),"Correct")</f>
        <v>Correct</v>
      </c>
      <c r="D114" s="7" t="str">
        <f t="shared" si="1"/>
        <v>No</v>
      </c>
      <c r="E114" s="7" t="str">
        <f t="shared" si="14"/>
        <v>Correct</v>
      </c>
      <c r="F114" s="8" t="s">
        <v>241</v>
      </c>
      <c r="G114" s="9" t="s">
        <v>242</v>
      </c>
    </row>
    <row r="115" hidden="1">
      <c r="A115" s="4" t="s">
        <v>206</v>
      </c>
      <c r="B115" s="7" t="s">
        <v>8</v>
      </c>
      <c r="C115" s="7" t="str">
        <f>IFERROR(__xludf.DUMMYFUNCTION("""COMPUTED_VALUE"""),"Correct")</f>
        <v>Correct</v>
      </c>
      <c r="D115" s="7" t="str">
        <f t="shared" si="1"/>
        <v>No</v>
      </c>
      <c r="E115" s="7" t="str">
        <f t="shared" si="14"/>
        <v>Correct</v>
      </c>
      <c r="F115" s="8" t="s">
        <v>243</v>
      </c>
      <c r="G115" s="8" t="s">
        <v>244</v>
      </c>
    </row>
    <row r="116" hidden="1">
      <c r="A116" s="4" t="s">
        <v>206</v>
      </c>
      <c r="B116" s="7" t="s">
        <v>8</v>
      </c>
      <c r="C116" s="7" t="str">
        <f>IFERROR(__xludf.DUMMYFUNCTION("""COMPUTED_VALUE"""),"Correct")</f>
        <v>Correct</v>
      </c>
      <c r="D116" s="7" t="str">
        <f t="shared" si="1"/>
        <v>No</v>
      </c>
      <c r="E116" s="7" t="str">
        <f t="shared" si="14"/>
        <v>Correct</v>
      </c>
      <c r="F116" s="8" t="s">
        <v>245</v>
      </c>
      <c r="G116" s="9" t="s">
        <v>246</v>
      </c>
    </row>
    <row r="117" hidden="1">
      <c r="A117" s="4" t="s">
        <v>206</v>
      </c>
      <c r="B117" s="7" t="s">
        <v>8</v>
      </c>
      <c r="C117" s="7" t="str">
        <f>IFERROR(__xludf.DUMMYFUNCTION("""COMPUTED_VALUE"""),"Correct")</f>
        <v>Correct</v>
      </c>
      <c r="D117" s="7" t="str">
        <f t="shared" si="1"/>
        <v>No</v>
      </c>
      <c r="E117" s="7" t="str">
        <f t="shared" si="14"/>
        <v>Correct</v>
      </c>
      <c r="F117" s="8" t="s">
        <v>247</v>
      </c>
      <c r="G117" s="9" t="s">
        <v>248</v>
      </c>
    </row>
    <row r="118" hidden="1">
      <c r="A118" s="4" t="s">
        <v>206</v>
      </c>
      <c r="B118" s="7" t="s">
        <v>8</v>
      </c>
      <c r="C118" s="7" t="str">
        <f>IFERROR(__xludf.DUMMYFUNCTION("""COMPUTED_VALUE"""),"Correct")</f>
        <v>Correct</v>
      </c>
      <c r="D118" s="7" t="str">
        <f t="shared" si="1"/>
        <v>No</v>
      </c>
      <c r="E118" s="7" t="str">
        <f t="shared" si="14"/>
        <v>Correct</v>
      </c>
      <c r="F118" s="8" t="s">
        <v>249</v>
      </c>
      <c r="G118" s="9" t="s">
        <v>250</v>
      </c>
    </row>
    <row r="119" hidden="1">
      <c r="A119" s="4" t="s">
        <v>206</v>
      </c>
      <c r="B119" s="7" t="s">
        <v>13</v>
      </c>
      <c r="C119" s="7" t="str">
        <f>IFERROR(__xludf.DUMMYFUNCTION("""COMPUTED_VALUE"""),"Unsure")</f>
        <v>Unsure</v>
      </c>
      <c r="D119" s="7" t="str">
        <f t="shared" si="1"/>
        <v>No</v>
      </c>
      <c r="E119" s="7" t="str">
        <f t="shared" si="14"/>
        <v>Incorrect</v>
      </c>
      <c r="F119" s="8" t="s">
        <v>251</v>
      </c>
      <c r="G119" s="8" t="s">
        <v>252</v>
      </c>
    </row>
    <row r="120">
      <c r="A120" s="4" t="s">
        <v>206</v>
      </c>
      <c r="B120" s="7" t="s">
        <v>8</v>
      </c>
      <c r="C120" s="7" t="str">
        <f>IFERROR(__xludf.DUMMYFUNCTION("""COMPUTED_VALUE"""),"Unsure")</f>
        <v>Unsure</v>
      </c>
      <c r="D120" s="7" t="str">
        <f t="shared" si="1"/>
        <v>Yes</v>
      </c>
      <c r="E120" s="10" t="s">
        <v>8</v>
      </c>
      <c r="F120" s="8" t="s">
        <v>253</v>
      </c>
      <c r="G120" s="9" t="s">
        <v>254</v>
      </c>
    </row>
    <row r="121">
      <c r="A121" s="4" t="s">
        <v>206</v>
      </c>
      <c r="B121" s="7" t="s">
        <v>13</v>
      </c>
      <c r="C121" s="7" t="str">
        <f>IFERROR(__xludf.DUMMYFUNCTION("""COMPUTED_VALUE"""),"Correct")</f>
        <v>Correct</v>
      </c>
      <c r="D121" s="7" t="str">
        <f t="shared" si="1"/>
        <v>Yes</v>
      </c>
      <c r="E121" s="10" t="s">
        <v>13</v>
      </c>
      <c r="F121" s="8" t="s">
        <v>255</v>
      </c>
      <c r="G121" s="8" t="s">
        <v>256</v>
      </c>
    </row>
    <row r="122" hidden="1">
      <c r="A122" s="4" t="s">
        <v>206</v>
      </c>
      <c r="B122" s="7" t="s">
        <v>8</v>
      </c>
      <c r="C122" s="7" t="str">
        <f>IFERROR(__xludf.DUMMYFUNCTION("""COMPUTED_VALUE"""),"Correct")</f>
        <v>Correct</v>
      </c>
      <c r="D122" s="7" t="str">
        <f t="shared" si="1"/>
        <v>No</v>
      </c>
      <c r="E122" s="7" t="str">
        <f t="shared" ref="E122:E123" si="15">IF(D122="No",B122,"Pending")</f>
        <v>Correct</v>
      </c>
      <c r="F122" s="8" t="s">
        <v>257</v>
      </c>
      <c r="G122" s="9" t="s">
        <v>258</v>
      </c>
    </row>
    <row r="123" hidden="1">
      <c r="A123" s="4" t="s">
        <v>206</v>
      </c>
      <c r="B123" s="7" t="s">
        <v>13</v>
      </c>
      <c r="C123" s="7" t="str">
        <f>IFERROR(__xludf.DUMMYFUNCTION("""COMPUTED_VALUE"""),"Unsure")</f>
        <v>Unsure</v>
      </c>
      <c r="D123" s="7" t="str">
        <f t="shared" si="1"/>
        <v>No</v>
      </c>
      <c r="E123" s="7" t="str">
        <f t="shared" si="15"/>
        <v>Incorrect</v>
      </c>
      <c r="F123" s="8" t="s">
        <v>259</v>
      </c>
      <c r="G123" s="8" t="s">
        <v>260</v>
      </c>
    </row>
    <row r="124">
      <c r="A124" s="4" t="s">
        <v>206</v>
      </c>
      <c r="B124" s="7" t="s">
        <v>13</v>
      </c>
      <c r="C124" s="7" t="str">
        <f>IFERROR(__xludf.DUMMYFUNCTION("""COMPUTED_VALUE"""),"Correct")</f>
        <v>Correct</v>
      </c>
      <c r="D124" s="7" t="str">
        <f t="shared" si="1"/>
        <v>Yes</v>
      </c>
      <c r="E124" s="10" t="s">
        <v>8</v>
      </c>
      <c r="F124" s="8" t="s">
        <v>261</v>
      </c>
      <c r="G124" s="9" t="s">
        <v>262</v>
      </c>
    </row>
    <row r="125">
      <c r="A125" s="4" t="s">
        <v>206</v>
      </c>
      <c r="B125" s="7" t="s">
        <v>8</v>
      </c>
      <c r="C125" s="7" t="str">
        <f>IFERROR(__xludf.DUMMYFUNCTION("""COMPUTED_VALUE"""),"Unsure")</f>
        <v>Unsure</v>
      </c>
      <c r="D125" s="7" t="str">
        <f t="shared" si="1"/>
        <v>Yes</v>
      </c>
      <c r="E125" s="10" t="s">
        <v>8</v>
      </c>
      <c r="F125" s="8" t="s">
        <v>263</v>
      </c>
      <c r="G125" s="8" t="s">
        <v>264</v>
      </c>
    </row>
    <row r="126" hidden="1">
      <c r="A126" s="4" t="s">
        <v>206</v>
      </c>
      <c r="B126" s="7" t="s">
        <v>8</v>
      </c>
      <c r="C126" s="7" t="str">
        <f>IFERROR(__xludf.DUMMYFUNCTION("""COMPUTED_VALUE"""),"Correct")</f>
        <v>Correct</v>
      </c>
      <c r="D126" s="7" t="str">
        <f t="shared" si="1"/>
        <v>No</v>
      </c>
      <c r="E126" s="7" t="str">
        <f t="shared" ref="E126:E139" si="16">IF(D126="No",B126,"Pending")</f>
        <v>Correct</v>
      </c>
      <c r="F126" s="8" t="s">
        <v>265</v>
      </c>
      <c r="G126" s="9" t="s">
        <v>266</v>
      </c>
    </row>
    <row r="127" hidden="1">
      <c r="A127" s="4" t="s">
        <v>206</v>
      </c>
      <c r="B127" s="7" t="s">
        <v>8</v>
      </c>
      <c r="C127" s="7" t="str">
        <f>IFERROR(__xludf.DUMMYFUNCTION("""COMPUTED_VALUE"""),"Correct")</f>
        <v>Correct</v>
      </c>
      <c r="D127" s="7" t="str">
        <f t="shared" si="1"/>
        <v>No</v>
      </c>
      <c r="E127" s="7" t="str">
        <f t="shared" si="16"/>
        <v>Correct</v>
      </c>
      <c r="F127" s="8" t="s">
        <v>267</v>
      </c>
      <c r="G127" s="9" t="s">
        <v>268</v>
      </c>
    </row>
    <row r="128" hidden="1">
      <c r="A128" s="4" t="s">
        <v>206</v>
      </c>
      <c r="B128" s="7" t="s">
        <v>13</v>
      </c>
      <c r="C128" s="7" t="str">
        <f>IFERROR(__xludf.DUMMYFUNCTION("""COMPUTED_VALUE"""),"Incorrect")</f>
        <v>Incorrect</v>
      </c>
      <c r="D128" s="7" t="str">
        <f t="shared" si="1"/>
        <v>No</v>
      </c>
      <c r="E128" s="7" t="str">
        <f t="shared" si="16"/>
        <v>Incorrect</v>
      </c>
      <c r="F128" s="8" t="s">
        <v>269</v>
      </c>
      <c r="G128" s="8" t="s">
        <v>270</v>
      </c>
    </row>
    <row r="129" hidden="1">
      <c r="A129" s="4" t="s">
        <v>206</v>
      </c>
      <c r="B129" s="7" t="s">
        <v>8</v>
      </c>
      <c r="C129" s="7" t="str">
        <f>IFERROR(__xludf.DUMMYFUNCTION("""COMPUTED_VALUE"""),"Correct")</f>
        <v>Correct</v>
      </c>
      <c r="D129" s="7" t="str">
        <f t="shared" si="1"/>
        <v>No</v>
      </c>
      <c r="E129" s="7" t="str">
        <f t="shared" si="16"/>
        <v>Correct</v>
      </c>
      <c r="F129" s="8" t="s">
        <v>271</v>
      </c>
      <c r="G129" s="9" t="s">
        <v>272</v>
      </c>
    </row>
    <row r="130" hidden="1">
      <c r="A130" s="4" t="s">
        <v>206</v>
      </c>
      <c r="B130" s="7" t="s">
        <v>8</v>
      </c>
      <c r="C130" s="7" t="str">
        <f>IFERROR(__xludf.DUMMYFUNCTION("""COMPUTED_VALUE"""),"Correct")</f>
        <v>Correct</v>
      </c>
      <c r="D130" s="7" t="str">
        <f t="shared" si="1"/>
        <v>No</v>
      </c>
      <c r="E130" s="7" t="str">
        <f t="shared" si="16"/>
        <v>Correct</v>
      </c>
      <c r="F130" s="8" t="s">
        <v>273</v>
      </c>
      <c r="G130" s="9" t="s">
        <v>274</v>
      </c>
    </row>
    <row r="131" hidden="1">
      <c r="A131" s="4" t="s">
        <v>206</v>
      </c>
      <c r="B131" s="7" t="s">
        <v>8</v>
      </c>
      <c r="C131" s="7" t="str">
        <f>IFERROR(__xludf.DUMMYFUNCTION("""COMPUTED_VALUE"""),"Correct")</f>
        <v>Correct</v>
      </c>
      <c r="D131" s="7" t="str">
        <f t="shared" si="1"/>
        <v>No</v>
      </c>
      <c r="E131" s="7" t="str">
        <f t="shared" si="16"/>
        <v>Correct</v>
      </c>
      <c r="F131" s="8" t="s">
        <v>275</v>
      </c>
      <c r="G131" s="9" t="s">
        <v>276</v>
      </c>
    </row>
    <row r="132" hidden="1">
      <c r="A132" s="4" t="s">
        <v>206</v>
      </c>
      <c r="B132" s="7" t="s">
        <v>13</v>
      </c>
      <c r="C132" s="7" t="str">
        <f>IFERROR(__xludf.DUMMYFUNCTION("""COMPUTED_VALUE"""),"Incorrect")</f>
        <v>Incorrect</v>
      </c>
      <c r="D132" s="7" t="str">
        <f t="shared" si="1"/>
        <v>No</v>
      </c>
      <c r="E132" s="7" t="str">
        <f t="shared" si="16"/>
        <v>Incorrect</v>
      </c>
      <c r="F132" s="8" t="s">
        <v>277</v>
      </c>
      <c r="G132" s="8" t="s">
        <v>278</v>
      </c>
    </row>
    <row r="133" hidden="1">
      <c r="A133" s="4" t="s">
        <v>206</v>
      </c>
      <c r="B133" s="7" t="s">
        <v>13</v>
      </c>
      <c r="C133" s="7" t="str">
        <f>IFERROR(__xludf.DUMMYFUNCTION("""COMPUTED_VALUE"""),"Unsure")</f>
        <v>Unsure</v>
      </c>
      <c r="D133" s="7" t="str">
        <f t="shared" si="1"/>
        <v>No</v>
      </c>
      <c r="E133" s="7" t="str">
        <f t="shared" si="16"/>
        <v>Incorrect</v>
      </c>
      <c r="F133" s="8" t="s">
        <v>279</v>
      </c>
      <c r="G133" s="9" t="s">
        <v>280</v>
      </c>
    </row>
    <row r="134" hidden="1">
      <c r="A134" s="4" t="s">
        <v>206</v>
      </c>
      <c r="B134" s="7" t="s">
        <v>13</v>
      </c>
      <c r="C134" s="7" t="str">
        <f>IFERROR(__xludf.DUMMYFUNCTION("""COMPUTED_VALUE"""),"Unsure")</f>
        <v>Unsure</v>
      </c>
      <c r="D134" s="7" t="str">
        <f t="shared" si="1"/>
        <v>No</v>
      </c>
      <c r="E134" s="7" t="str">
        <f t="shared" si="16"/>
        <v>Incorrect</v>
      </c>
      <c r="F134" s="8" t="s">
        <v>281</v>
      </c>
      <c r="G134" s="8" t="s">
        <v>282</v>
      </c>
    </row>
    <row r="135" hidden="1">
      <c r="A135" s="4" t="s">
        <v>206</v>
      </c>
      <c r="B135" s="7" t="s">
        <v>8</v>
      </c>
      <c r="C135" s="7" t="str">
        <f>IFERROR(__xludf.DUMMYFUNCTION("""COMPUTED_VALUE"""),"Correct")</f>
        <v>Correct</v>
      </c>
      <c r="D135" s="7" t="str">
        <f t="shared" si="1"/>
        <v>No</v>
      </c>
      <c r="E135" s="7" t="str">
        <f t="shared" si="16"/>
        <v>Correct</v>
      </c>
      <c r="F135" s="8" t="s">
        <v>283</v>
      </c>
      <c r="G135" s="9" t="s">
        <v>284</v>
      </c>
    </row>
    <row r="136" hidden="1">
      <c r="A136" s="4" t="s">
        <v>206</v>
      </c>
      <c r="B136" s="7" t="s">
        <v>8</v>
      </c>
      <c r="C136" s="7" t="str">
        <f>IFERROR(__xludf.DUMMYFUNCTION("""COMPUTED_VALUE"""),"Correct")</f>
        <v>Correct</v>
      </c>
      <c r="D136" s="7" t="str">
        <f t="shared" si="1"/>
        <v>No</v>
      </c>
      <c r="E136" s="7" t="str">
        <f t="shared" si="16"/>
        <v>Correct</v>
      </c>
      <c r="F136" s="8" t="s">
        <v>285</v>
      </c>
      <c r="G136" s="9" t="s">
        <v>286</v>
      </c>
    </row>
    <row r="137" hidden="1">
      <c r="A137" s="4" t="s">
        <v>206</v>
      </c>
      <c r="B137" s="7" t="s">
        <v>8</v>
      </c>
      <c r="C137" s="7" t="str">
        <f>IFERROR(__xludf.DUMMYFUNCTION("""COMPUTED_VALUE"""),"Correct")</f>
        <v>Correct</v>
      </c>
      <c r="D137" s="7" t="str">
        <f t="shared" si="1"/>
        <v>No</v>
      </c>
      <c r="E137" s="7" t="str">
        <f t="shared" si="16"/>
        <v>Correct</v>
      </c>
      <c r="F137" s="8" t="s">
        <v>287</v>
      </c>
      <c r="G137" s="8" t="s">
        <v>288</v>
      </c>
    </row>
    <row r="138" hidden="1">
      <c r="A138" s="4" t="s">
        <v>206</v>
      </c>
      <c r="B138" s="7" t="s">
        <v>8</v>
      </c>
      <c r="C138" s="7" t="str">
        <f>IFERROR(__xludf.DUMMYFUNCTION("""COMPUTED_VALUE"""),"Correct")</f>
        <v>Correct</v>
      </c>
      <c r="D138" s="7" t="str">
        <f t="shared" si="1"/>
        <v>No</v>
      </c>
      <c r="E138" s="7" t="str">
        <f t="shared" si="16"/>
        <v>Correct</v>
      </c>
      <c r="F138" s="8" t="s">
        <v>289</v>
      </c>
      <c r="G138" s="9" t="s">
        <v>290</v>
      </c>
    </row>
    <row r="139" hidden="1">
      <c r="A139" s="4" t="s">
        <v>206</v>
      </c>
      <c r="B139" s="7" t="s">
        <v>8</v>
      </c>
      <c r="C139" s="7" t="str">
        <f>IFERROR(__xludf.DUMMYFUNCTION("""COMPUTED_VALUE"""),"Correct")</f>
        <v>Correct</v>
      </c>
      <c r="D139" s="7" t="str">
        <f t="shared" si="1"/>
        <v>No</v>
      </c>
      <c r="E139" s="7" t="str">
        <f t="shared" si="16"/>
        <v>Correct</v>
      </c>
      <c r="F139" s="8" t="s">
        <v>291</v>
      </c>
      <c r="G139" s="9" t="s">
        <v>292</v>
      </c>
    </row>
    <row r="140">
      <c r="A140" s="4" t="s">
        <v>206</v>
      </c>
      <c r="B140" s="7" t="s">
        <v>13</v>
      </c>
      <c r="C140" s="7" t="str">
        <f>IFERROR(__xludf.DUMMYFUNCTION("""COMPUTED_VALUE"""),"Correct")</f>
        <v>Correct</v>
      </c>
      <c r="D140" s="7" t="str">
        <f t="shared" si="1"/>
        <v>Yes</v>
      </c>
      <c r="E140" s="10" t="s">
        <v>13</v>
      </c>
      <c r="F140" s="8" t="s">
        <v>293</v>
      </c>
      <c r="G140" s="8" t="s">
        <v>294</v>
      </c>
    </row>
    <row r="141" hidden="1">
      <c r="A141" s="4" t="s">
        <v>206</v>
      </c>
      <c r="B141" s="7" t="s">
        <v>8</v>
      </c>
      <c r="C141" s="7" t="str">
        <f>IFERROR(__xludf.DUMMYFUNCTION("""COMPUTED_VALUE"""),"Correct")</f>
        <v>Correct</v>
      </c>
      <c r="D141" s="7" t="str">
        <f t="shared" si="1"/>
        <v>No</v>
      </c>
      <c r="E141" s="7" t="str">
        <f t="shared" ref="E141:E142" si="17">IF(D141="No",B141,"Pending")</f>
        <v>Correct</v>
      </c>
      <c r="F141" s="8" t="s">
        <v>295</v>
      </c>
      <c r="G141" s="8" t="s">
        <v>296</v>
      </c>
    </row>
    <row r="142" hidden="1">
      <c r="A142" s="4" t="s">
        <v>206</v>
      </c>
      <c r="B142" s="7" t="s">
        <v>8</v>
      </c>
      <c r="C142" s="7" t="str">
        <f>IFERROR(__xludf.DUMMYFUNCTION("""COMPUTED_VALUE"""),"Correct")</f>
        <v>Correct</v>
      </c>
      <c r="D142" s="7" t="str">
        <f t="shared" si="1"/>
        <v>No</v>
      </c>
      <c r="E142" s="7" t="str">
        <f t="shared" si="17"/>
        <v>Correct</v>
      </c>
      <c r="F142" s="8" t="s">
        <v>297</v>
      </c>
      <c r="G142" s="9" t="s">
        <v>298</v>
      </c>
    </row>
    <row r="143">
      <c r="A143" s="4" t="s">
        <v>206</v>
      </c>
      <c r="B143" s="7" t="s">
        <v>13</v>
      </c>
      <c r="C143" s="7" t="str">
        <f>IFERROR(__xludf.DUMMYFUNCTION("""COMPUTED_VALUE"""),"Correct")</f>
        <v>Correct</v>
      </c>
      <c r="D143" s="7" t="str">
        <f t="shared" si="1"/>
        <v>Yes</v>
      </c>
      <c r="E143" s="10" t="s">
        <v>13</v>
      </c>
      <c r="F143" s="8" t="s">
        <v>299</v>
      </c>
      <c r="G143" s="8" t="s">
        <v>300</v>
      </c>
    </row>
    <row r="144" hidden="1">
      <c r="A144" s="4" t="s">
        <v>206</v>
      </c>
      <c r="B144" s="7" t="s">
        <v>8</v>
      </c>
      <c r="C144" s="7" t="str">
        <f>IFERROR(__xludf.DUMMYFUNCTION("""COMPUTED_VALUE"""),"Correct")</f>
        <v>Correct</v>
      </c>
      <c r="D144" s="7" t="str">
        <f t="shared" si="1"/>
        <v>No</v>
      </c>
      <c r="E144" s="7" t="str">
        <f t="shared" ref="E144:E145" si="18">IF(D144="No",B144,"Pending")</f>
        <v>Correct</v>
      </c>
      <c r="F144" s="8" t="s">
        <v>301</v>
      </c>
      <c r="G144" s="9" t="s">
        <v>302</v>
      </c>
    </row>
    <row r="145" hidden="1">
      <c r="A145" s="4" t="s">
        <v>206</v>
      </c>
      <c r="B145" s="7" t="s">
        <v>13</v>
      </c>
      <c r="C145" s="7" t="str">
        <f>IFERROR(__xludf.DUMMYFUNCTION("""COMPUTED_VALUE"""),"Incorrect")</f>
        <v>Incorrect</v>
      </c>
      <c r="D145" s="7" t="str">
        <f t="shared" si="1"/>
        <v>No</v>
      </c>
      <c r="E145" s="7" t="str">
        <f t="shared" si="18"/>
        <v>Incorrect</v>
      </c>
      <c r="F145" s="8" t="s">
        <v>303</v>
      </c>
      <c r="G145" s="9" t="s">
        <v>304</v>
      </c>
    </row>
    <row r="146">
      <c r="A146" s="4" t="s">
        <v>206</v>
      </c>
      <c r="B146" s="7" t="s">
        <v>13</v>
      </c>
      <c r="C146" s="7" t="str">
        <f>IFERROR(__xludf.DUMMYFUNCTION("""COMPUTED_VALUE"""),"Correct")</f>
        <v>Correct</v>
      </c>
      <c r="D146" s="7" t="str">
        <f t="shared" si="1"/>
        <v>Yes</v>
      </c>
      <c r="E146" s="10" t="s">
        <v>8</v>
      </c>
      <c r="F146" s="8" t="s">
        <v>305</v>
      </c>
      <c r="G146" s="9" t="s">
        <v>306</v>
      </c>
    </row>
    <row r="147" hidden="1">
      <c r="A147" s="4" t="s">
        <v>206</v>
      </c>
      <c r="B147" s="7" t="s">
        <v>8</v>
      </c>
      <c r="C147" s="7" t="str">
        <f>IFERROR(__xludf.DUMMYFUNCTION("""COMPUTED_VALUE"""),"Correct")</f>
        <v>Correct</v>
      </c>
      <c r="D147" s="7" t="str">
        <f t="shared" si="1"/>
        <v>No</v>
      </c>
      <c r="E147" s="7" t="str">
        <f t="shared" ref="E147:E154" si="19">IF(D147="No",B147,"Pending")</f>
        <v>Correct</v>
      </c>
      <c r="F147" s="8" t="s">
        <v>307</v>
      </c>
      <c r="G147" s="9" t="s">
        <v>308</v>
      </c>
    </row>
    <row r="148" hidden="1">
      <c r="A148" s="4" t="s">
        <v>206</v>
      </c>
      <c r="B148" s="7" t="s">
        <v>8</v>
      </c>
      <c r="C148" s="7" t="str">
        <f>IFERROR(__xludf.DUMMYFUNCTION("""COMPUTED_VALUE"""),"Correct")</f>
        <v>Correct</v>
      </c>
      <c r="D148" s="7" t="str">
        <f t="shared" si="1"/>
        <v>No</v>
      </c>
      <c r="E148" s="7" t="str">
        <f t="shared" si="19"/>
        <v>Correct</v>
      </c>
      <c r="F148" s="8" t="s">
        <v>309</v>
      </c>
      <c r="G148" s="8" t="s">
        <v>310</v>
      </c>
    </row>
    <row r="149" hidden="1">
      <c r="A149" s="4" t="s">
        <v>206</v>
      </c>
      <c r="B149" s="7" t="s">
        <v>8</v>
      </c>
      <c r="C149" s="7" t="str">
        <f>IFERROR(__xludf.DUMMYFUNCTION("""COMPUTED_VALUE"""),"Correct")</f>
        <v>Correct</v>
      </c>
      <c r="D149" s="7" t="str">
        <f t="shared" si="1"/>
        <v>No</v>
      </c>
      <c r="E149" s="7" t="str">
        <f t="shared" si="19"/>
        <v>Correct</v>
      </c>
      <c r="F149" s="8" t="s">
        <v>311</v>
      </c>
      <c r="G149" s="9" t="s">
        <v>312</v>
      </c>
    </row>
    <row r="150" hidden="1">
      <c r="A150" s="4" t="s">
        <v>206</v>
      </c>
      <c r="B150" s="7" t="s">
        <v>8</v>
      </c>
      <c r="C150" s="7" t="str">
        <f>IFERROR(__xludf.DUMMYFUNCTION("""COMPUTED_VALUE"""),"Correct")</f>
        <v>Correct</v>
      </c>
      <c r="D150" s="7" t="str">
        <f t="shared" si="1"/>
        <v>No</v>
      </c>
      <c r="E150" s="7" t="str">
        <f t="shared" si="19"/>
        <v>Correct</v>
      </c>
      <c r="F150" s="8" t="s">
        <v>313</v>
      </c>
      <c r="G150" s="9" t="s">
        <v>314</v>
      </c>
    </row>
    <row r="151" hidden="1">
      <c r="A151" s="4" t="s">
        <v>206</v>
      </c>
      <c r="B151" s="7" t="s">
        <v>8</v>
      </c>
      <c r="C151" s="7" t="str">
        <f>IFERROR(__xludf.DUMMYFUNCTION("""COMPUTED_VALUE"""),"Correct")</f>
        <v>Correct</v>
      </c>
      <c r="D151" s="7" t="str">
        <f t="shared" si="1"/>
        <v>No</v>
      </c>
      <c r="E151" s="7" t="str">
        <f t="shared" si="19"/>
        <v>Correct</v>
      </c>
      <c r="F151" s="8" t="s">
        <v>315</v>
      </c>
      <c r="G151" s="8" t="s">
        <v>316</v>
      </c>
    </row>
    <row r="152" hidden="1">
      <c r="A152" s="4" t="s">
        <v>206</v>
      </c>
      <c r="B152" s="7" t="s">
        <v>8</v>
      </c>
      <c r="C152" s="7" t="str">
        <f>IFERROR(__xludf.DUMMYFUNCTION("""COMPUTED_VALUE"""),"Correct")</f>
        <v>Correct</v>
      </c>
      <c r="D152" s="7" t="str">
        <f t="shared" si="1"/>
        <v>No</v>
      </c>
      <c r="E152" s="7" t="str">
        <f t="shared" si="19"/>
        <v>Correct</v>
      </c>
      <c r="F152" s="8" t="s">
        <v>317</v>
      </c>
      <c r="G152" s="9" t="s">
        <v>318</v>
      </c>
    </row>
    <row r="153" hidden="1">
      <c r="A153" s="4" t="s">
        <v>206</v>
      </c>
      <c r="B153" s="7" t="s">
        <v>8</v>
      </c>
      <c r="C153" s="7" t="str">
        <f>IFERROR(__xludf.DUMMYFUNCTION("""COMPUTED_VALUE"""),"Correct")</f>
        <v>Correct</v>
      </c>
      <c r="D153" s="7" t="str">
        <f t="shared" si="1"/>
        <v>No</v>
      </c>
      <c r="E153" s="7" t="str">
        <f t="shared" si="19"/>
        <v>Correct</v>
      </c>
      <c r="F153" s="8" t="s">
        <v>319</v>
      </c>
      <c r="G153" s="9" t="s">
        <v>320</v>
      </c>
    </row>
    <row r="154" hidden="1">
      <c r="A154" s="4" t="s">
        <v>206</v>
      </c>
      <c r="B154" s="7" t="s">
        <v>8</v>
      </c>
      <c r="C154" s="7" t="str">
        <f>IFERROR(__xludf.DUMMYFUNCTION("""COMPUTED_VALUE"""),"Correct")</f>
        <v>Correct</v>
      </c>
      <c r="D154" s="7" t="str">
        <f t="shared" si="1"/>
        <v>No</v>
      </c>
      <c r="E154" s="7" t="str">
        <f t="shared" si="19"/>
        <v>Correct</v>
      </c>
      <c r="F154" s="8" t="s">
        <v>321</v>
      </c>
      <c r="G154" s="9" t="s">
        <v>322</v>
      </c>
    </row>
    <row r="155">
      <c r="A155" s="4" t="s">
        <v>206</v>
      </c>
      <c r="B155" s="7" t="s">
        <v>13</v>
      </c>
      <c r="C155" s="7" t="str">
        <f>IFERROR(__xludf.DUMMYFUNCTION("""COMPUTED_VALUE"""),"Correct")</f>
        <v>Correct</v>
      </c>
      <c r="D155" s="7" t="str">
        <f t="shared" si="1"/>
        <v>Yes</v>
      </c>
      <c r="E155" s="10" t="s">
        <v>8</v>
      </c>
      <c r="F155" s="8" t="s">
        <v>323</v>
      </c>
      <c r="G155" s="9" t="s">
        <v>324</v>
      </c>
    </row>
    <row r="156" hidden="1">
      <c r="A156" s="4" t="s">
        <v>206</v>
      </c>
      <c r="B156" s="7" t="s">
        <v>13</v>
      </c>
      <c r="C156" s="7" t="str">
        <f>IFERROR(__xludf.DUMMYFUNCTION("""COMPUTED_VALUE"""),"Incorrect")</f>
        <v>Incorrect</v>
      </c>
      <c r="D156" s="7" t="str">
        <f t="shared" si="1"/>
        <v>No</v>
      </c>
      <c r="E156" s="7" t="str">
        <f t="shared" ref="E156:E163" si="20">IF(D156="No",B156,"Pending")</f>
        <v>Incorrect</v>
      </c>
      <c r="F156" s="8" t="s">
        <v>325</v>
      </c>
      <c r="G156" s="8" t="s">
        <v>326</v>
      </c>
    </row>
    <row r="157" hidden="1">
      <c r="A157" s="4" t="s">
        <v>206</v>
      </c>
      <c r="B157" s="7" t="s">
        <v>8</v>
      </c>
      <c r="C157" s="7" t="str">
        <f>IFERROR(__xludf.DUMMYFUNCTION("""COMPUTED_VALUE"""),"Correct")</f>
        <v>Correct</v>
      </c>
      <c r="D157" s="7" t="str">
        <f t="shared" si="1"/>
        <v>No</v>
      </c>
      <c r="E157" s="7" t="str">
        <f t="shared" si="20"/>
        <v>Correct</v>
      </c>
      <c r="F157" s="8" t="s">
        <v>327</v>
      </c>
      <c r="G157" s="9" t="s">
        <v>328</v>
      </c>
    </row>
    <row r="158" hidden="1">
      <c r="A158" s="4" t="s">
        <v>206</v>
      </c>
      <c r="B158" s="7" t="s">
        <v>13</v>
      </c>
      <c r="C158" s="7" t="str">
        <f>IFERROR(__xludf.DUMMYFUNCTION("""COMPUTED_VALUE"""),"Incorrect")</f>
        <v>Incorrect</v>
      </c>
      <c r="D158" s="7" t="str">
        <f t="shared" si="1"/>
        <v>No</v>
      </c>
      <c r="E158" s="7" t="str">
        <f t="shared" si="20"/>
        <v>Incorrect</v>
      </c>
      <c r="F158" s="8" t="s">
        <v>329</v>
      </c>
      <c r="G158" s="8" t="s">
        <v>330</v>
      </c>
    </row>
    <row r="159" hidden="1">
      <c r="A159" s="4" t="s">
        <v>206</v>
      </c>
      <c r="B159" s="7" t="s">
        <v>13</v>
      </c>
      <c r="C159" s="7" t="str">
        <f>IFERROR(__xludf.DUMMYFUNCTION("""COMPUTED_VALUE"""),"Incorrect")</f>
        <v>Incorrect</v>
      </c>
      <c r="D159" s="7" t="str">
        <f t="shared" si="1"/>
        <v>No</v>
      </c>
      <c r="E159" s="7" t="str">
        <f t="shared" si="20"/>
        <v>Incorrect</v>
      </c>
      <c r="F159" s="8" t="s">
        <v>331</v>
      </c>
      <c r="G159" s="8" t="s">
        <v>332</v>
      </c>
    </row>
    <row r="160" hidden="1">
      <c r="A160" s="4" t="s">
        <v>206</v>
      </c>
      <c r="B160" s="7" t="s">
        <v>8</v>
      </c>
      <c r="C160" s="7" t="str">
        <f>IFERROR(__xludf.DUMMYFUNCTION("""COMPUTED_VALUE"""),"Correct")</f>
        <v>Correct</v>
      </c>
      <c r="D160" s="7" t="str">
        <f t="shared" si="1"/>
        <v>No</v>
      </c>
      <c r="E160" s="7" t="str">
        <f t="shared" si="20"/>
        <v>Correct</v>
      </c>
      <c r="F160" s="8" t="s">
        <v>333</v>
      </c>
      <c r="G160" s="9" t="s">
        <v>334</v>
      </c>
    </row>
    <row r="161" hidden="1">
      <c r="A161" s="4" t="s">
        <v>206</v>
      </c>
      <c r="B161" s="7" t="s">
        <v>8</v>
      </c>
      <c r="C161" s="7" t="str">
        <f>IFERROR(__xludf.DUMMYFUNCTION("""COMPUTED_VALUE"""),"Correct")</f>
        <v>Correct</v>
      </c>
      <c r="D161" s="7" t="str">
        <f t="shared" si="1"/>
        <v>No</v>
      </c>
      <c r="E161" s="7" t="str">
        <f t="shared" si="20"/>
        <v>Correct</v>
      </c>
      <c r="F161" s="8" t="s">
        <v>335</v>
      </c>
      <c r="G161" s="9" t="s">
        <v>336</v>
      </c>
    </row>
    <row r="162" hidden="1">
      <c r="A162" s="4" t="s">
        <v>206</v>
      </c>
      <c r="B162" s="7" t="s">
        <v>13</v>
      </c>
      <c r="C162" s="7" t="str">
        <f>IFERROR(__xludf.DUMMYFUNCTION("""COMPUTED_VALUE"""),"Incorrect")</f>
        <v>Incorrect</v>
      </c>
      <c r="D162" s="7" t="str">
        <f t="shared" si="1"/>
        <v>No</v>
      </c>
      <c r="E162" s="7" t="str">
        <f t="shared" si="20"/>
        <v>Incorrect</v>
      </c>
      <c r="F162" s="8" t="s">
        <v>337</v>
      </c>
      <c r="G162" s="8" t="s">
        <v>338</v>
      </c>
    </row>
    <row r="163" hidden="1">
      <c r="A163" s="4" t="s">
        <v>206</v>
      </c>
      <c r="B163" s="7" t="s">
        <v>13</v>
      </c>
      <c r="C163" s="7" t="str">
        <f>IFERROR(__xludf.DUMMYFUNCTION("""COMPUTED_VALUE"""),"Incorrect")</f>
        <v>Incorrect</v>
      </c>
      <c r="D163" s="7" t="str">
        <f t="shared" si="1"/>
        <v>No</v>
      </c>
      <c r="E163" s="7" t="str">
        <f t="shared" si="20"/>
        <v>Incorrect</v>
      </c>
      <c r="F163" s="8" t="s">
        <v>339</v>
      </c>
      <c r="G163" s="8" t="s">
        <v>340</v>
      </c>
    </row>
    <row r="164">
      <c r="A164" s="4" t="s">
        <v>206</v>
      </c>
      <c r="B164" s="7" t="s">
        <v>13</v>
      </c>
      <c r="C164" s="7" t="str">
        <f>IFERROR(__xludf.DUMMYFUNCTION("""COMPUTED_VALUE"""),"Correct")</f>
        <v>Correct</v>
      </c>
      <c r="D164" s="7" t="str">
        <f t="shared" si="1"/>
        <v>Yes</v>
      </c>
      <c r="E164" s="10" t="s">
        <v>13</v>
      </c>
      <c r="F164" s="8" t="s">
        <v>341</v>
      </c>
      <c r="G164" s="8" t="s">
        <v>342</v>
      </c>
    </row>
    <row r="165" hidden="1">
      <c r="A165" s="4" t="s">
        <v>206</v>
      </c>
      <c r="B165" s="7" t="s">
        <v>8</v>
      </c>
      <c r="C165" s="7" t="str">
        <f>IFERROR(__xludf.DUMMYFUNCTION("""COMPUTED_VALUE"""),"Correct")</f>
        <v>Correct</v>
      </c>
      <c r="D165" s="7" t="str">
        <f t="shared" si="1"/>
        <v>No</v>
      </c>
      <c r="E165" s="7" t="str">
        <f t="shared" ref="E165:E167" si="21">IF(D165="No",B165,"Pending")</f>
        <v>Correct</v>
      </c>
      <c r="F165" s="8" t="s">
        <v>343</v>
      </c>
      <c r="G165" s="8" t="s">
        <v>344</v>
      </c>
    </row>
    <row r="166" hidden="1">
      <c r="A166" s="4" t="s">
        <v>206</v>
      </c>
      <c r="B166" s="7" t="s">
        <v>8</v>
      </c>
      <c r="C166" s="7" t="str">
        <f>IFERROR(__xludf.DUMMYFUNCTION("""COMPUTED_VALUE"""),"Correct")</f>
        <v>Correct</v>
      </c>
      <c r="D166" s="7" t="str">
        <f t="shared" si="1"/>
        <v>No</v>
      </c>
      <c r="E166" s="7" t="str">
        <f t="shared" si="21"/>
        <v>Correct</v>
      </c>
      <c r="F166" s="8" t="s">
        <v>345</v>
      </c>
      <c r="G166" s="9" t="s">
        <v>346</v>
      </c>
    </row>
    <row r="167" hidden="1">
      <c r="A167" s="4" t="s">
        <v>206</v>
      </c>
      <c r="B167" s="7" t="s">
        <v>8</v>
      </c>
      <c r="C167" s="7" t="str">
        <f>IFERROR(__xludf.DUMMYFUNCTION("""COMPUTED_VALUE"""),"Correct")</f>
        <v>Correct</v>
      </c>
      <c r="D167" s="7" t="str">
        <f t="shared" si="1"/>
        <v>No</v>
      </c>
      <c r="E167" s="7" t="str">
        <f t="shared" si="21"/>
        <v>Correct</v>
      </c>
      <c r="F167" s="8" t="s">
        <v>347</v>
      </c>
      <c r="G167" s="9" t="s">
        <v>348</v>
      </c>
    </row>
    <row r="168">
      <c r="A168" s="4" t="s">
        <v>206</v>
      </c>
      <c r="B168" s="7" t="s">
        <v>13</v>
      </c>
      <c r="C168" s="7" t="str">
        <f>IFERROR(__xludf.DUMMYFUNCTION("""COMPUTED_VALUE"""),"Correct")</f>
        <v>Correct</v>
      </c>
      <c r="D168" s="7" t="str">
        <f t="shared" si="1"/>
        <v>Yes</v>
      </c>
      <c r="E168" s="10" t="s">
        <v>8</v>
      </c>
      <c r="F168" s="8" t="s">
        <v>349</v>
      </c>
      <c r="G168" s="9" t="s">
        <v>350</v>
      </c>
    </row>
    <row r="169" hidden="1">
      <c r="A169" s="4" t="s">
        <v>206</v>
      </c>
      <c r="B169" s="7" t="s">
        <v>8</v>
      </c>
      <c r="C169" s="7" t="str">
        <f>IFERROR(__xludf.DUMMYFUNCTION("""COMPUTED_VALUE"""),"Correct")</f>
        <v>Correct</v>
      </c>
      <c r="D169" s="7" t="str">
        <f t="shared" si="1"/>
        <v>No</v>
      </c>
      <c r="E169" s="7" t="str">
        <f>IF(D169="No",B169,"Pending")</f>
        <v>Correct</v>
      </c>
      <c r="F169" s="8" t="s">
        <v>351</v>
      </c>
      <c r="G169" s="9" t="s">
        <v>352</v>
      </c>
    </row>
    <row r="170">
      <c r="A170" s="4" t="s">
        <v>206</v>
      </c>
      <c r="B170" s="7" t="s">
        <v>13</v>
      </c>
      <c r="C170" s="7" t="str">
        <f>IFERROR(__xludf.DUMMYFUNCTION("""COMPUTED_VALUE"""),"Correct")</f>
        <v>Correct</v>
      </c>
      <c r="D170" s="7" t="str">
        <f t="shared" si="1"/>
        <v>Yes</v>
      </c>
      <c r="E170" s="10" t="s">
        <v>13</v>
      </c>
      <c r="F170" s="8" t="s">
        <v>353</v>
      </c>
      <c r="G170" s="9" t="s">
        <v>354</v>
      </c>
    </row>
    <row r="171">
      <c r="A171" s="4" t="s">
        <v>206</v>
      </c>
      <c r="B171" s="7" t="s">
        <v>13</v>
      </c>
      <c r="C171" s="7" t="str">
        <f>IFERROR(__xludf.DUMMYFUNCTION("""COMPUTED_VALUE"""),"Correct")</f>
        <v>Correct</v>
      </c>
      <c r="D171" s="7" t="str">
        <f t="shared" si="1"/>
        <v>Yes</v>
      </c>
      <c r="E171" s="10" t="s">
        <v>8</v>
      </c>
      <c r="F171" s="8" t="s">
        <v>355</v>
      </c>
      <c r="G171" s="9" t="s">
        <v>356</v>
      </c>
    </row>
    <row r="172" hidden="1">
      <c r="A172" s="4" t="s">
        <v>206</v>
      </c>
      <c r="B172" s="7" t="s">
        <v>8</v>
      </c>
      <c r="C172" s="7" t="str">
        <f>IFERROR(__xludf.DUMMYFUNCTION("""COMPUTED_VALUE"""),"Correct")</f>
        <v>Correct</v>
      </c>
      <c r="D172" s="7" t="str">
        <f t="shared" si="1"/>
        <v>No</v>
      </c>
      <c r="E172" s="7" t="str">
        <f t="shared" ref="E172:E178" si="22">IF(D172="No",B172,"Pending")</f>
        <v>Correct</v>
      </c>
      <c r="F172" s="8" t="s">
        <v>357</v>
      </c>
      <c r="G172" s="9" t="s">
        <v>358</v>
      </c>
    </row>
    <row r="173" hidden="1">
      <c r="A173" s="4" t="s">
        <v>206</v>
      </c>
      <c r="B173" s="7" t="s">
        <v>8</v>
      </c>
      <c r="C173" s="7" t="str">
        <f>IFERROR(__xludf.DUMMYFUNCTION("""COMPUTED_VALUE"""),"Correct")</f>
        <v>Correct</v>
      </c>
      <c r="D173" s="7" t="str">
        <f t="shared" si="1"/>
        <v>No</v>
      </c>
      <c r="E173" s="7" t="str">
        <f t="shared" si="22"/>
        <v>Correct</v>
      </c>
      <c r="F173" s="8" t="s">
        <v>359</v>
      </c>
      <c r="G173" s="9" t="s">
        <v>360</v>
      </c>
    </row>
    <row r="174" hidden="1">
      <c r="A174" s="4" t="s">
        <v>206</v>
      </c>
      <c r="B174" s="7" t="s">
        <v>8</v>
      </c>
      <c r="C174" s="7" t="str">
        <f>IFERROR(__xludf.DUMMYFUNCTION("""COMPUTED_VALUE"""),"Correct")</f>
        <v>Correct</v>
      </c>
      <c r="D174" s="7" t="str">
        <f t="shared" si="1"/>
        <v>No</v>
      </c>
      <c r="E174" s="7" t="str">
        <f t="shared" si="22"/>
        <v>Correct</v>
      </c>
      <c r="F174" s="8" t="s">
        <v>361</v>
      </c>
      <c r="G174" s="8" t="s">
        <v>362</v>
      </c>
    </row>
    <row r="175" hidden="1">
      <c r="A175" s="4" t="s">
        <v>206</v>
      </c>
      <c r="B175" s="7" t="s">
        <v>8</v>
      </c>
      <c r="C175" s="7" t="str">
        <f>IFERROR(__xludf.DUMMYFUNCTION("""COMPUTED_VALUE"""),"Correct")</f>
        <v>Correct</v>
      </c>
      <c r="D175" s="7" t="str">
        <f t="shared" si="1"/>
        <v>No</v>
      </c>
      <c r="E175" s="7" t="str">
        <f t="shared" si="22"/>
        <v>Correct</v>
      </c>
      <c r="F175" s="8" t="s">
        <v>363</v>
      </c>
      <c r="G175" s="8" t="s">
        <v>364</v>
      </c>
    </row>
    <row r="176" hidden="1">
      <c r="A176" s="4" t="s">
        <v>206</v>
      </c>
      <c r="B176" s="7" t="s">
        <v>13</v>
      </c>
      <c r="C176" s="7" t="str">
        <f>IFERROR(__xludf.DUMMYFUNCTION("""COMPUTED_VALUE"""),"Unsure")</f>
        <v>Unsure</v>
      </c>
      <c r="D176" s="7" t="str">
        <f t="shared" si="1"/>
        <v>No</v>
      </c>
      <c r="E176" s="7" t="str">
        <f t="shared" si="22"/>
        <v>Incorrect</v>
      </c>
      <c r="F176" s="8" t="s">
        <v>365</v>
      </c>
      <c r="G176" s="9" t="s">
        <v>366</v>
      </c>
    </row>
    <row r="177" hidden="1">
      <c r="A177" s="4" t="s">
        <v>206</v>
      </c>
      <c r="B177" s="7" t="s">
        <v>13</v>
      </c>
      <c r="C177" s="7" t="str">
        <f>IFERROR(__xludf.DUMMYFUNCTION("""COMPUTED_VALUE"""),"Incorrect")</f>
        <v>Incorrect</v>
      </c>
      <c r="D177" s="7" t="str">
        <f t="shared" si="1"/>
        <v>No</v>
      </c>
      <c r="E177" s="7" t="str">
        <f t="shared" si="22"/>
        <v>Incorrect</v>
      </c>
      <c r="F177" s="8" t="s">
        <v>367</v>
      </c>
      <c r="G177" s="9" t="s">
        <v>368</v>
      </c>
    </row>
    <row r="178" hidden="1">
      <c r="A178" s="4" t="s">
        <v>206</v>
      </c>
      <c r="B178" s="7" t="s">
        <v>13</v>
      </c>
      <c r="C178" s="7" t="str">
        <f>IFERROR(__xludf.DUMMYFUNCTION("""COMPUTED_VALUE"""),"Incorrect")</f>
        <v>Incorrect</v>
      </c>
      <c r="D178" s="7" t="str">
        <f t="shared" si="1"/>
        <v>No</v>
      </c>
      <c r="E178" s="7" t="str">
        <f t="shared" si="22"/>
        <v>Incorrect</v>
      </c>
      <c r="F178" s="8" t="s">
        <v>369</v>
      </c>
      <c r="G178" s="8" t="s">
        <v>370</v>
      </c>
    </row>
    <row r="179">
      <c r="A179" s="4" t="s">
        <v>206</v>
      </c>
      <c r="B179" s="7" t="s">
        <v>13</v>
      </c>
      <c r="C179" s="7" t="str">
        <f>IFERROR(__xludf.DUMMYFUNCTION("""COMPUTED_VALUE"""),"Correct")</f>
        <v>Correct</v>
      </c>
      <c r="D179" s="7" t="str">
        <f t="shared" si="1"/>
        <v>Yes</v>
      </c>
      <c r="E179" s="10" t="s">
        <v>13</v>
      </c>
      <c r="F179" s="8" t="s">
        <v>371</v>
      </c>
      <c r="G179" s="9" t="s">
        <v>372</v>
      </c>
    </row>
    <row r="180" hidden="1">
      <c r="A180" s="4" t="s">
        <v>206</v>
      </c>
      <c r="B180" s="7" t="s">
        <v>13</v>
      </c>
      <c r="C180" s="7" t="str">
        <f>IFERROR(__xludf.DUMMYFUNCTION("""COMPUTED_VALUE"""),"Unsure")</f>
        <v>Unsure</v>
      </c>
      <c r="D180" s="7" t="str">
        <f t="shared" si="1"/>
        <v>No</v>
      </c>
      <c r="E180" s="7" t="str">
        <f>IF(D180="No",B180,"Pending")</f>
        <v>Incorrect</v>
      </c>
      <c r="F180" s="8" t="s">
        <v>373</v>
      </c>
      <c r="G180" s="8" t="s">
        <v>374</v>
      </c>
    </row>
    <row r="181">
      <c r="A181" s="4" t="s">
        <v>206</v>
      </c>
      <c r="B181" s="7" t="s">
        <v>13</v>
      </c>
      <c r="C181" s="7" t="str">
        <f>IFERROR(__xludf.DUMMYFUNCTION("""COMPUTED_VALUE"""),"Correct")</f>
        <v>Correct</v>
      </c>
      <c r="D181" s="7" t="str">
        <f t="shared" si="1"/>
        <v>Yes</v>
      </c>
      <c r="E181" s="10" t="s">
        <v>8</v>
      </c>
      <c r="F181" s="8" t="s">
        <v>375</v>
      </c>
      <c r="G181" s="8" t="s">
        <v>376</v>
      </c>
    </row>
    <row r="182" hidden="1">
      <c r="A182" s="4" t="s">
        <v>206</v>
      </c>
      <c r="B182" s="7" t="s">
        <v>13</v>
      </c>
      <c r="C182" s="7" t="str">
        <f>IFERROR(__xludf.DUMMYFUNCTION("""COMPUTED_VALUE"""),"Unsure")</f>
        <v>Unsure</v>
      </c>
      <c r="D182" s="7" t="str">
        <f t="shared" si="1"/>
        <v>No</v>
      </c>
      <c r="E182" s="7" t="str">
        <f>IF(D182="No",B182,"Pending")</f>
        <v>Incorrect</v>
      </c>
      <c r="F182" s="8" t="s">
        <v>377</v>
      </c>
      <c r="G182" s="8" t="s">
        <v>378</v>
      </c>
    </row>
    <row r="183">
      <c r="A183" s="4" t="s">
        <v>206</v>
      </c>
      <c r="B183" s="7" t="s">
        <v>8</v>
      </c>
      <c r="C183" s="7" t="str">
        <f>IFERROR(__xludf.DUMMYFUNCTION("""COMPUTED_VALUE"""),"Incorrect")</f>
        <v>Incorrect</v>
      </c>
      <c r="D183" s="7" t="str">
        <f t="shared" si="1"/>
        <v>Yes</v>
      </c>
      <c r="E183" s="10" t="s">
        <v>8</v>
      </c>
      <c r="F183" s="8" t="s">
        <v>379</v>
      </c>
      <c r="G183" s="9" t="s">
        <v>380</v>
      </c>
    </row>
    <row r="184">
      <c r="A184" s="4" t="s">
        <v>206</v>
      </c>
      <c r="B184" s="7" t="s">
        <v>13</v>
      </c>
      <c r="C184" s="7" t="str">
        <f>IFERROR(__xludf.DUMMYFUNCTION("""COMPUTED_VALUE"""),"Correct")</f>
        <v>Correct</v>
      </c>
      <c r="D184" s="7" t="str">
        <f t="shared" si="1"/>
        <v>Yes</v>
      </c>
      <c r="E184" s="10" t="s">
        <v>8</v>
      </c>
      <c r="F184" s="8" t="s">
        <v>381</v>
      </c>
      <c r="G184" s="8" t="s">
        <v>382</v>
      </c>
    </row>
    <row r="185" hidden="1">
      <c r="A185" s="4" t="s">
        <v>206</v>
      </c>
      <c r="B185" s="7" t="s">
        <v>8</v>
      </c>
      <c r="C185" s="7" t="str">
        <f>IFERROR(__xludf.DUMMYFUNCTION("""COMPUTED_VALUE"""),"Correct")</f>
        <v>Correct</v>
      </c>
      <c r="D185" s="7" t="str">
        <f t="shared" si="1"/>
        <v>No</v>
      </c>
      <c r="E185" s="7" t="str">
        <f t="shared" ref="E185:E192" si="23">IF(D185="No",B185,"Pending")</f>
        <v>Correct</v>
      </c>
      <c r="F185" s="8" t="s">
        <v>383</v>
      </c>
      <c r="G185" s="9" t="s">
        <v>384</v>
      </c>
    </row>
    <row r="186" hidden="1">
      <c r="A186" s="4" t="s">
        <v>206</v>
      </c>
      <c r="B186" s="7" t="s">
        <v>8</v>
      </c>
      <c r="C186" s="7" t="str">
        <f>IFERROR(__xludf.DUMMYFUNCTION("""COMPUTED_VALUE"""),"Correct")</f>
        <v>Correct</v>
      </c>
      <c r="D186" s="7" t="str">
        <f t="shared" si="1"/>
        <v>No</v>
      </c>
      <c r="E186" s="7" t="str">
        <f t="shared" si="23"/>
        <v>Correct</v>
      </c>
      <c r="F186" s="8" t="s">
        <v>385</v>
      </c>
      <c r="G186" s="9" t="s">
        <v>386</v>
      </c>
    </row>
    <row r="187" hidden="1">
      <c r="A187" s="4" t="s">
        <v>206</v>
      </c>
      <c r="B187" s="7" t="s">
        <v>13</v>
      </c>
      <c r="C187" s="7" t="str">
        <f>IFERROR(__xludf.DUMMYFUNCTION("""COMPUTED_VALUE"""),"Incorrect")</f>
        <v>Incorrect</v>
      </c>
      <c r="D187" s="7" t="str">
        <f t="shared" si="1"/>
        <v>No</v>
      </c>
      <c r="E187" s="7" t="str">
        <f t="shared" si="23"/>
        <v>Incorrect</v>
      </c>
      <c r="F187" s="8" t="s">
        <v>387</v>
      </c>
      <c r="G187" s="9" t="s">
        <v>388</v>
      </c>
    </row>
    <row r="188" hidden="1">
      <c r="A188" s="4" t="s">
        <v>206</v>
      </c>
      <c r="B188" s="7" t="s">
        <v>8</v>
      </c>
      <c r="C188" s="7" t="str">
        <f>IFERROR(__xludf.DUMMYFUNCTION("""COMPUTED_VALUE"""),"Correct")</f>
        <v>Correct</v>
      </c>
      <c r="D188" s="7" t="str">
        <f t="shared" si="1"/>
        <v>No</v>
      </c>
      <c r="E188" s="7" t="str">
        <f t="shared" si="23"/>
        <v>Correct</v>
      </c>
      <c r="F188" s="8" t="s">
        <v>389</v>
      </c>
      <c r="G188" s="9" t="s">
        <v>390</v>
      </c>
    </row>
    <row r="189" hidden="1">
      <c r="A189" s="4" t="s">
        <v>206</v>
      </c>
      <c r="B189" s="7" t="s">
        <v>8</v>
      </c>
      <c r="C189" s="7" t="str">
        <f>IFERROR(__xludf.DUMMYFUNCTION("""COMPUTED_VALUE"""),"Correct")</f>
        <v>Correct</v>
      </c>
      <c r="D189" s="7" t="str">
        <f t="shared" si="1"/>
        <v>No</v>
      </c>
      <c r="E189" s="7" t="str">
        <f t="shared" si="23"/>
        <v>Correct</v>
      </c>
      <c r="F189" s="8" t="s">
        <v>391</v>
      </c>
      <c r="G189" s="9" t="s">
        <v>392</v>
      </c>
    </row>
    <row r="190" hidden="1">
      <c r="A190" s="4" t="s">
        <v>206</v>
      </c>
      <c r="B190" s="7" t="s">
        <v>8</v>
      </c>
      <c r="C190" s="7" t="str">
        <f>IFERROR(__xludf.DUMMYFUNCTION("""COMPUTED_VALUE"""),"Correct")</f>
        <v>Correct</v>
      </c>
      <c r="D190" s="7" t="str">
        <f t="shared" si="1"/>
        <v>No</v>
      </c>
      <c r="E190" s="7" t="str">
        <f t="shared" si="23"/>
        <v>Correct</v>
      </c>
      <c r="F190" s="8" t="s">
        <v>393</v>
      </c>
      <c r="G190" s="9" t="s">
        <v>394</v>
      </c>
    </row>
    <row r="191" hidden="1">
      <c r="A191" s="4" t="s">
        <v>206</v>
      </c>
      <c r="B191" s="7" t="s">
        <v>8</v>
      </c>
      <c r="C191" s="7" t="str">
        <f>IFERROR(__xludf.DUMMYFUNCTION("""COMPUTED_VALUE"""),"Correct")</f>
        <v>Correct</v>
      </c>
      <c r="D191" s="7" t="str">
        <f t="shared" si="1"/>
        <v>No</v>
      </c>
      <c r="E191" s="7" t="str">
        <f t="shared" si="23"/>
        <v>Correct</v>
      </c>
      <c r="F191" s="8" t="s">
        <v>395</v>
      </c>
      <c r="G191" s="9" t="s">
        <v>396</v>
      </c>
    </row>
    <row r="192" hidden="1">
      <c r="A192" s="4" t="s">
        <v>206</v>
      </c>
      <c r="B192" s="7" t="s">
        <v>8</v>
      </c>
      <c r="C192" s="7" t="str">
        <f>IFERROR(__xludf.DUMMYFUNCTION("""COMPUTED_VALUE"""),"Correct")</f>
        <v>Correct</v>
      </c>
      <c r="D192" s="7" t="str">
        <f t="shared" si="1"/>
        <v>No</v>
      </c>
      <c r="E192" s="7" t="str">
        <f t="shared" si="23"/>
        <v>Correct</v>
      </c>
      <c r="F192" s="8" t="s">
        <v>397</v>
      </c>
      <c r="G192" s="9" t="s">
        <v>398</v>
      </c>
    </row>
    <row r="193">
      <c r="A193" s="4" t="s">
        <v>206</v>
      </c>
      <c r="B193" s="7" t="s">
        <v>13</v>
      </c>
      <c r="C193" s="7" t="str">
        <f>IFERROR(__xludf.DUMMYFUNCTION("""COMPUTED_VALUE"""),"Correct")</f>
        <v>Correct</v>
      </c>
      <c r="D193" s="7" t="str">
        <f t="shared" si="1"/>
        <v>Yes</v>
      </c>
      <c r="E193" s="10" t="s">
        <v>8</v>
      </c>
      <c r="F193" s="8" t="s">
        <v>399</v>
      </c>
      <c r="G193" s="9" t="s">
        <v>400</v>
      </c>
    </row>
    <row r="194" hidden="1">
      <c r="A194" s="4" t="s">
        <v>206</v>
      </c>
      <c r="B194" s="7" t="s">
        <v>8</v>
      </c>
      <c r="C194" s="7" t="str">
        <f>IFERROR(__xludf.DUMMYFUNCTION("""COMPUTED_VALUE"""),"Correct")</f>
        <v>Correct</v>
      </c>
      <c r="D194" s="7" t="str">
        <f t="shared" si="1"/>
        <v>No</v>
      </c>
      <c r="E194" s="7" t="str">
        <f t="shared" ref="E194:E195" si="24">IF(D194="No",B194,"Pending")</f>
        <v>Correct</v>
      </c>
      <c r="F194" s="8" t="s">
        <v>401</v>
      </c>
      <c r="G194" s="9" t="s">
        <v>402</v>
      </c>
    </row>
    <row r="195" hidden="1">
      <c r="A195" s="4" t="s">
        <v>206</v>
      </c>
      <c r="B195" s="7" t="s">
        <v>8</v>
      </c>
      <c r="C195" s="7" t="str">
        <f>IFERROR(__xludf.DUMMYFUNCTION("""COMPUTED_VALUE"""),"Correct")</f>
        <v>Correct</v>
      </c>
      <c r="D195" s="7" t="str">
        <f t="shared" si="1"/>
        <v>No</v>
      </c>
      <c r="E195" s="7" t="str">
        <f t="shared" si="24"/>
        <v>Correct</v>
      </c>
      <c r="F195" s="8" t="s">
        <v>403</v>
      </c>
      <c r="G195" s="9" t="s">
        <v>404</v>
      </c>
    </row>
    <row r="196">
      <c r="A196" s="4" t="s">
        <v>206</v>
      </c>
      <c r="B196" s="7" t="s">
        <v>8</v>
      </c>
      <c r="C196" s="7" t="str">
        <f>IFERROR(__xludf.DUMMYFUNCTION("""COMPUTED_VALUE"""),"Unsure")</f>
        <v>Unsure</v>
      </c>
      <c r="D196" s="7" t="str">
        <f t="shared" si="1"/>
        <v>Yes</v>
      </c>
      <c r="E196" s="10" t="s">
        <v>13</v>
      </c>
      <c r="F196" s="8" t="s">
        <v>405</v>
      </c>
      <c r="G196" s="9" t="s">
        <v>406</v>
      </c>
    </row>
    <row r="197" hidden="1">
      <c r="A197" s="4" t="s">
        <v>206</v>
      </c>
      <c r="B197" s="7" t="s">
        <v>8</v>
      </c>
      <c r="C197" s="7" t="str">
        <f>IFERROR(__xludf.DUMMYFUNCTION("""COMPUTED_VALUE"""),"Correct")</f>
        <v>Correct</v>
      </c>
      <c r="D197" s="7" t="str">
        <f t="shared" si="1"/>
        <v>No</v>
      </c>
      <c r="E197" s="7" t="str">
        <f>IF(D197="No",B197,"Pending")</f>
        <v>Correct</v>
      </c>
      <c r="F197" s="8" t="s">
        <v>407</v>
      </c>
      <c r="G197" s="8" t="s">
        <v>408</v>
      </c>
    </row>
    <row r="198">
      <c r="A198" s="4" t="s">
        <v>206</v>
      </c>
      <c r="B198" s="7" t="s">
        <v>8</v>
      </c>
      <c r="C198" s="7" t="str">
        <f>IFERROR(__xludf.DUMMYFUNCTION("""COMPUTED_VALUE"""),"Incorrect")</f>
        <v>Incorrect</v>
      </c>
      <c r="D198" s="7" t="str">
        <f t="shared" si="1"/>
        <v>Yes</v>
      </c>
      <c r="E198" s="10" t="s">
        <v>13</v>
      </c>
      <c r="F198" s="8" t="s">
        <v>409</v>
      </c>
      <c r="G198" s="9" t="s">
        <v>410</v>
      </c>
    </row>
    <row r="199" hidden="1">
      <c r="A199" s="4" t="s">
        <v>206</v>
      </c>
      <c r="B199" s="7" t="s">
        <v>8</v>
      </c>
      <c r="C199" s="7" t="str">
        <f>IFERROR(__xludf.DUMMYFUNCTION("""COMPUTED_VALUE"""),"Correct")</f>
        <v>Correct</v>
      </c>
      <c r="D199" s="7" t="str">
        <f t="shared" si="1"/>
        <v>No</v>
      </c>
      <c r="E199" s="7" t="str">
        <f t="shared" ref="E199:E208" si="25">IF(D199="No",B199,"Pending")</f>
        <v>Correct</v>
      </c>
      <c r="F199" s="8" t="s">
        <v>411</v>
      </c>
      <c r="G199" s="8" t="s">
        <v>412</v>
      </c>
    </row>
    <row r="200" hidden="1">
      <c r="A200" s="4" t="s">
        <v>206</v>
      </c>
      <c r="B200" s="7" t="s">
        <v>8</v>
      </c>
      <c r="C200" s="7" t="str">
        <f>IFERROR(__xludf.DUMMYFUNCTION("""COMPUTED_VALUE"""),"Correct")</f>
        <v>Correct</v>
      </c>
      <c r="D200" s="7" t="str">
        <f t="shared" si="1"/>
        <v>No</v>
      </c>
      <c r="E200" s="7" t="str">
        <f t="shared" si="25"/>
        <v>Correct</v>
      </c>
      <c r="F200" s="8" t="s">
        <v>413</v>
      </c>
      <c r="G200" s="9" t="s">
        <v>414</v>
      </c>
    </row>
    <row r="201" hidden="1">
      <c r="A201" s="4" t="s">
        <v>206</v>
      </c>
      <c r="B201" s="7" t="s">
        <v>8</v>
      </c>
      <c r="C201" s="7" t="str">
        <f>IFERROR(__xludf.DUMMYFUNCTION("""COMPUTED_VALUE"""),"Correct")</f>
        <v>Correct</v>
      </c>
      <c r="D201" s="7" t="str">
        <f t="shared" si="1"/>
        <v>No</v>
      </c>
      <c r="E201" s="7" t="str">
        <f t="shared" si="25"/>
        <v>Correct</v>
      </c>
      <c r="F201" s="8" t="s">
        <v>415</v>
      </c>
      <c r="G201" s="9" t="s">
        <v>416</v>
      </c>
    </row>
    <row r="202" hidden="1">
      <c r="A202" s="4" t="s">
        <v>206</v>
      </c>
      <c r="B202" s="7" t="s">
        <v>8</v>
      </c>
      <c r="C202" s="7" t="str">
        <f>IFERROR(__xludf.DUMMYFUNCTION("""COMPUTED_VALUE"""),"Correct")</f>
        <v>Correct</v>
      </c>
      <c r="D202" s="7" t="str">
        <f t="shared" si="1"/>
        <v>No</v>
      </c>
      <c r="E202" s="7" t="str">
        <f t="shared" si="25"/>
        <v>Correct</v>
      </c>
      <c r="F202" s="8" t="s">
        <v>417</v>
      </c>
      <c r="G202" s="9" t="s">
        <v>418</v>
      </c>
    </row>
    <row r="203" hidden="1">
      <c r="A203" s="4" t="s">
        <v>206</v>
      </c>
      <c r="B203" s="7" t="s">
        <v>8</v>
      </c>
      <c r="C203" s="7" t="str">
        <f>IFERROR(__xludf.DUMMYFUNCTION("""COMPUTED_VALUE"""),"Correct")</f>
        <v>Correct</v>
      </c>
      <c r="D203" s="7" t="str">
        <f t="shared" si="1"/>
        <v>No</v>
      </c>
      <c r="E203" s="7" t="str">
        <f t="shared" si="25"/>
        <v>Correct</v>
      </c>
      <c r="F203" s="8" t="s">
        <v>419</v>
      </c>
      <c r="G203" s="9" t="s">
        <v>420</v>
      </c>
    </row>
    <row r="204" hidden="1">
      <c r="A204" s="4" t="s">
        <v>206</v>
      </c>
      <c r="B204" s="7" t="s">
        <v>8</v>
      </c>
      <c r="C204" s="7" t="str">
        <f>IFERROR(__xludf.DUMMYFUNCTION("""COMPUTED_VALUE"""),"Correct")</f>
        <v>Correct</v>
      </c>
      <c r="D204" s="7" t="str">
        <f t="shared" si="1"/>
        <v>No</v>
      </c>
      <c r="E204" s="7" t="str">
        <f t="shared" si="25"/>
        <v>Correct</v>
      </c>
      <c r="F204" s="8" t="s">
        <v>421</v>
      </c>
      <c r="G204" s="9" t="s">
        <v>422</v>
      </c>
    </row>
    <row r="205" hidden="1">
      <c r="A205" s="4" t="s">
        <v>206</v>
      </c>
      <c r="B205" s="7" t="s">
        <v>8</v>
      </c>
      <c r="C205" s="7" t="str">
        <f>IFERROR(__xludf.DUMMYFUNCTION("""COMPUTED_VALUE"""),"Correct")</f>
        <v>Correct</v>
      </c>
      <c r="D205" s="7" t="str">
        <f t="shared" si="1"/>
        <v>No</v>
      </c>
      <c r="E205" s="7" t="str">
        <f t="shared" si="25"/>
        <v>Correct</v>
      </c>
      <c r="F205" s="8" t="s">
        <v>423</v>
      </c>
      <c r="G205" s="9" t="s">
        <v>424</v>
      </c>
    </row>
    <row r="206" hidden="1">
      <c r="A206" s="4" t="s">
        <v>206</v>
      </c>
      <c r="B206" s="7" t="s">
        <v>8</v>
      </c>
      <c r="C206" s="7" t="str">
        <f>IFERROR(__xludf.DUMMYFUNCTION("""COMPUTED_VALUE"""),"Correct")</f>
        <v>Correct</v>
      </c>
      <c r="D206" s="7" t="str">
        <f t="shared" si="1"/>
        <v>No</v>
      </c>
      <c r="E206" s="7" t="str">
        <f t="shared" si="25"/>
        <v>Correct</v>
      </c>
      <c r="F206" s="8" t="s">
        <v>425</v>
      </c>
      <c r="G206" s="9" t="s">
        <v>426</v>
      </c>
    </row>
    <row r="207" hidden="1">
      <c r="A207" s="4" t="s">
        <v>206</v>
      </c>
      <c r="B207" s="7" t="s">
        <v>8</v>
      </c>
      <c r="C207" s="7" t="str">
        <f>IFERROR(__xludf.DUMMYFUNCTION("""COMPUTED_VALUE"""),"Correct")</f>
        <v>Correct</v>
      </c>
      <c r="D207" s="7" t="str">
        <f t="shared" si="1"/>
        <v>No</v>
      </c>
      <c r="E207" s="7" t="str">
        <f t="shared" si="25"/>
        <v>Correct</v>
      </c>
      <c r="F207" s="8" t="s">
        <v>427</v>
      </c>
      <c r="G207" s="9" t="s">
        <v>428</v>
      </c>
    </row>
    <row r="208" hidden="1">
      <c r="A208" s="4" t="s">
        <v>206</v>
      </c>
      <c r="B208" s="7" t="s">
        <v>8</v>
      </c>
      <c r="C208" s="7" t="str">
        <f>IFERROR(__xludf.DUMMYFUNCTION("""COMPUTED_VALUE"""),"Correct")</f>
        <v>Correct</v>
      </c>
      <c r="D208" s="7" t="str">
        <f t="shared" si="1"/>
        <v>No</v>
      </c>
      <c r="E208" s="7" t="str">
        <f t="shared" si="25"/>
        <v>Correct</v>
      </c>
      <c r="F208" s="8" t="s">
        <v>429</v>
      </c>
      <c r="G208" s="9" t="s">
        <v>430</v>
      </c>
    </row>
    <row r="209">
      <c r="A209" s="4" t="s">
        <v>206</v>
      </c>
      <c r="B209" s="7" t="s">
        <v>8</v>
      </c>
      <c r="C209" s="7" t="str">
        <f>IFERROR(__xludf.DUMMYFUNCTION("""COMPUTED_VALUE"""),"Incorrect")</f>
        <v>Incorrect</v>
      </c>
      <c r="D209" s="7" t="str">
        <f t="shared" si="1"/>
        <v>Yes</v>
      </c>
      <c r="E209" s="10" t="s">
        <v>8</v>
      </c>
      <c r="F209" s="8" t="s">
        <v>431</v>
      </c>
      <c r="G209" s="9" t="s">
        <v>432</v>
      </c>
    </row>
    <row r="210" hidden="1">
      <c r="A210" s="4" t="s">
        <v>206</v>
      </c>
      <c r="B210" s="7" t="s">
        <v>13</v>
      </c>
      <c r="C210" s="7" t="str">
        <f>IFERROR(__xludf.DUMMYFUNCTION("""COMPUTED_VALUE"""),"Incorrect")</f>
        <v>Incorrect</v>
      </c>
      <c r="D210" s="7" t="str">
        <f t="shared" si="1"/>
        <v>No</v>
      </c>
      <c r="E210" s="7" t="str">
        <f t="shared" ref="E210:E227" si="26">IF(D210="No",B210,"Pending")</f>
        <v>Incorrect</v>
      </c>
      <c r="F210" s="8" t="s">
        <v>433</v>
      </c>
      <c r="G210" s="9" t="s">
        <v>434</v>
      </c>
    </row>
    <row r="211" hidden="1">
      <c r="A211" s="4" t="s">
        <v>206</v>
      </c>
      <c r="B211" s="7" t="s">
        <v>8</v>
      </c>
      <c r="C211" s="7" t="str">
        <f>IFERROR(__xludf.DUMMYFUNCTION("""COMPUTED_VALUE"""),"Correct")</f>
        <v>Correct</v>
      </c>
      <c r="D211" s="7" t="str">
        <f t="shared" si="1"/>
        <v>No</v>
      </c>
      <c r="E211" s="7" t="str">
        <f t="shared" si="26"/>
        <v>Correct</v>
      </c>
      <c r="F211" s="8" t="s">
        <v>435</v>
      </c>
      <c r="G211" s="9" t="s">
        <v>436</v>
      </c>
    </row>
    <row r="212" hidden="1">
      <c r="A212" s="4" t="s">
        <v>206</v>
      </c>
      <c r="B212" s="7" t="s">
        <v>8</v>
      </c>
      <c r="C212" s="7" t="str">
        <f>IFERROR(__xludf.DUMMYFUNCTION("""COMPUTED_VALUE"""),"Correct")</f>
        <v>Correct</v>
      </c>
      <c r="D212" s="7" t="str">
        <f t="shared" si="1"/>
        <v>No</v>
      </c>
      <c r="E212" s="7" t="str">
        <f t="shared" si="26"/>
        <v>Correct</v>
      </c>
      <c r="F212" s="8" t="s">
        <v>437</v>
      </c>
      <c r="G212" s="8" t="s">
        <v>438</v>
      </c>
    </row>
    <row r="213" hidden="1">
      <c r="A213" s="4" t="s">
        <v>206</v>
      </c>
      <c r="B213" s="7" t="s">
        <v>8</v>
      </c>
      <c r="C213" s="7" t="str">
        <f>IFERROR(__xludf.DUMMYFUNCTION("""COMPUTED_VALUE"""),"Correct")</f>
        <v>Correct</v>
      </c>
      <c r="D213" s="7" t="str">
        <f t="shared" si="1"/>
        <v>No</v>
      </c>
      <c r="E213" s="7" t="str">
        <f t="shared" si="26"/>
        <v>Correct</v>
      </c>
      <c r="F213" s="8" t="s">
        <v>439</v>
      </c>
      <c r="G213" s="9" t="s">
        <v>440</v>
      </c>
    </row>
    <row r="214" hidden="1">
      <c r="A214" s="4" t="s">
        <v>206</v>
      </c>
      <c r="B214" s="7" t="s">
        <v>8</v>
      </c>
      <c r="C214" s="7" t="str">
        <f>IFERROR(__xludf.DUMMYFUNCTION("""COMPUTED_VALUE"""),"Correct")</f>
        <v>Correct</v>
      </c>
      <c r="D214" s="7" t="str">
        <f t="shared" si="1"/>
        <v>No</v>
      </c>
      <c r="E214" s="7" t="str">
        <f t="shared" si="26"/>
        <v>Correct</v>
      </c>
      <c r="F214" s="8" t="s">
        <v>441</v>
      </c>
      <c r="G214" s="8" t="s">
        <v>442</v>
      </c>
    </row>
    <row r="215" hidden="1">
      <c r="A215" s="4" t="s">
        <v>206</v>
      </c>
      <c r="B215" s="7" t="s">
        <v>8</v>
      </c>
      <c r="C215" s="7" t="str">
        <f>IFERROR(__xludf.DUMMYFUNCTION("""COMPUTED_VALUE"""),"Correct")</f>
        <v>Correct</v>
      </c>
      <c r="D215" s="7" t="str">
        <f t="shared" si="1"/>
        <v>No</v>
      </c>
      <c r="E215" s="7" t="str">
        <f t="shared" si="26"/>
        <v>Correct</v>
      </c>
      <c r="F215" s="8" t="s">
        <v>443</v>
      </c>
      <c r="G215" s="9" t="s">
        <v>444</v>
      </c>
    </row>
    <row r="216" hidden="1">
      <c r="A216" s="4" t="s">
        <v>206</v>
      </c>
      <c r="B216" s="7" t="s">
        <v>13</v>
      </c>
      <c r="C216" s="7" t="str">
        <f>IFERROR(__xludf.DUMMYFUNCTION("""COMPUTED_VALUE"""),"Unsure")</f>
        <v>Unsure</v>
      </c>
      <c r="D216" s="7" t="str">
        <f t="shared" si="1"/>
        <v>No</v>
      </c>
      <c r="E216" s="7" t="str">
        <f t="shared" si="26"/>
        <v>Incorrect</v>
      </c>
      <c r="F216" s="8" t="s">
        <v>445</v>
      </c>
      <c r="G216" s="8" t="s">
        <v>446</v>
      </c>
    </row>
    <row r="217" hidden="1">
      <c r="A217" s="4" t="s">
        <v>206</v>
      </c>
      <c r="B217" s="7" t="s">
        <v>13</v>
      </c>
      <c r="C217" s="7" t="str">
        <f>IFERROR(__xludf.DUMMYFUNCTION("""COMPUTED_VALUE"""),"Incorrect")</f>
        <v>Incorrect</v>
      </c>
      <c r="D217" s="7" t="str">
        <f t="shared" si="1"/>
        <v>No</v>
      </c>
      <c r="E217" s="7" t="str">
        <f t="shared" si="26"/>
        <v>Incorrect</v>
      </c>
      <c r="F217" s="8" t="s">
        <v>447</v>
      </c>
      <c r="G217" s="8" t="s">
        <v>448</v>
      </c>
    </row>
    <row r="218" hidden="1">
      <c r="A218" s="4" t="s">
        <v>206</v>
      </c>
      <c r="B218" s="7" t="s">
        <v>8</v>
      </c>
      <c r="C218" s="7" t="str">
        <f>IFERROR(__xludf.DUMMYFUNCTION("""COMPUTED_VALUE"""),"Correct")</f>
        <v>Correct</v>
      </c>
      <c r="D218" s="7" t="str">
        <f t="shared" si="1"/>
        <v>No</v>
      </c>
      <c r="E218" s="7" t="str">
        <f t="shared" si="26"/>
        <v>Correct</v>
      </c>
      <c r="F218" s="8" t="s">
        <v>449</v>
      </c>
      <c r="G218" s="9" t="s">
        <v>450</v>
      </c>
    </row>
    <row r="219" hidden="1">
      <c r="A219" s="4" t="s">
        <v>206</v>
      </c>
      <c r="B219" s="7" t="s">
        <v>8</v>
      </c>
      <c r="C219" s="7" t="str">
        <f>IFERROR(__xludf.DUMMYFUNCTION("""COMPUTED_VALUE"""),"Correct")</f>
        <v>Correct</v>
      </c>
      <c r="D219" s="7" t="str">
        <f t="shared" si="1"/>
        <v>No</v>
      </c>
      <c r="E219" s="7" t="str">
        <f t="shared" si="26"/>
        <v>Correct</v>
      </c>
      <c r="F219" s="8" t="s">
        <v>451</v>
      </c>
      <c r="G219" s="8" t="s">
        <v>452</v>
      </c>
    </row>
    <row r="220" hidden="1">
      <c r="A220" s="4" t="s">
        <v>206</v>
      </c>
      <c r="B220" s="7" t="s">
        <v>8</v>
      </c>
      <c r="C220" s="7" t="str">
        <f>IFERROR(__xludf.DUMMYFUNCTION("""COMPUTED_VALUE"""),"Correct")</f>
        <v>Correct</v>
      </c>
      <c r="D220" s="7" t="str">
        <f t="shared" si="1"/>
        <v>No</v>
      </c>
      <c r="E220" s="7" t="str">
        <f t="shared" si="26"/>
        <v>Correct</v>
      </c>
      <c r="F220" s="8" t="s">
        <v>453</v>
      </c>
      <c r="G220" s="9" t="s">
        <v>454</v>
      </c>
    </row>
    <row r="221" hidden="1">
      <c r="A221" s="4" t="s">
        <v>206</v>
      </c>
      <c r="B221" s="7" t="s">
        <v>8</v>
      </c>
      <c r="C221" s="7" t="str">
        <f>IFERROR(__xludf.DUMMYFUNCTION("""COMPUTED_VALUE"""),"Correct")</f>
        <v>Correct</v>
      </c>
      <c r="D221" s="7" t="str">
        <f t="shared" si="1"/>
        <v>No</v>
      </c>
      <c r="E221" s="7" t="str">
        <f t="shared" si="26"/>
        <v>Correct</v>
      </c>
      <c r="F221" s="8" t="s">
        <v>455</v>
      </c>
      <c r="G221" s="8" t="s">
        <v>456</v>
      </c>
    </row>
    <row r="222" hidden="1">
      <c r="A222" s="4" t="s">
        <v>206</v>
      </c>
      <c r="B222" s="7" t="s">
        <v>8</v>
      </c>
      <c r="C222" s="7" t="str">
        <f>IFERROR(__xludf.DUMMYFUNCTION("""COMPUTED_VALUE"""),"Correct")</f>
        <v>Correct</v>
      </c>
      <c r="D222" s="7" t="str">
        <f t="shared" si="1"/>
        <v>No</v>
      </c>
      <c r="E222" s="7" t="str">
        <f t="shared" si="26"/>
        <v>Correct</v>
      </c>
      <c r="F222" s="8" t="s">
        <v>457</v>
      </c>
      <c r="G222" s="8" t="s">
        <v>458</v>
      </c>
    </row>
    <row r="223" hidden="1">
      <c r="A223" s="4" t="s">
        <v>206</v>
      </c>
      <c r="B223" s="7" t="s">
        <v>13</v>
      </c>
      <c r="C223" s="7" t="str">
        <f>IFERROR(__xludf.DUMMYFUNCTION("""COMPUTED_VALUE"""),"Unsure")</f>
        <v>Unsure</v>
      </c>
      <c r="D223" s="7" t="str">
        <f t="shared" si="1"/>
        <v>No</v>
      </c>
      <c r="E223" s="7" t="str">
        <f t="shared" si="26"/>
        <v>Incorrect</v>
      </c>
      <c r="F223" s="8" t="s">
        <v>459</v>
      </c>
      <c r="G223" s="8" t="s">
        <v>460</v>
      </c>
    </row>
    <row r="224" hidden="1">
      <c r="A224" s="4" t="s">
        <v>206</v>
      </c>
      <c r="B224" s="7" t="s">
        <v>8</v>
      </c>
      <c r="C224" s="7" t="str">
        <f>IFERROR(__xludf.DUMMYFUNCTION("""COMPUTED_VALUE"""),"Correct")</f>
        <v>Correct</v>
      </c>
      <c r="D224" s="7" t="str">
        <f t="shared" si="1"/>
        <v>No</v>
      </c>
      <c r="E224" s="7" t="str">
        <f t="shared" si="26"/>
        <v>Correct</v>
      </c>
      <c r="F224" s="8" t="s">
        <v>461</v>
      </c>
      <c r="G224" s="9" t="s">
        <v>462</v>
      </c>
    </row>
    <row r="225" hidden="1">
      <c r="A225" s="4" t="s">
        <v>206</v>
      </c>
      <c r="B225" s="7" t="s">
        <v>13</v>
      </c>
      <c r="C225" s="7" t="str">
        <f>IFERROR(__xludf.DUMMYFUNCTION("""COMPUTED_VALUE"""),"Incorrect")</f>
        <v>Incorrect</v>
      </c>
      <c r="D225" s="7" t="str">
        <f t="shared" si="1"/>
        <v>No</v>
      </c>
      <c r="E225" s="7" t="str">
        <f t="shared" si="26"/>
        <v>Incorrect</v>
      </c>
      <c r="F225" s="8" t="s">
        <v>463</v>
      </c>
      <c r="G225" s="9" t="s">
        <v>464</v>
      </c>
    </row>
    <row r="226" hidden="1">
      <c r="A226" s="4" t="s">
        <v>206</v>
      </c>
      <c r="B226" s="7" t="s">
        <v>8</v>
      </c>
      <c r="C226" s="7" t="str">
        <f>IFERROR(__xludf.DUMMYFUNCTION("""COMPUTED_VALUE"""),"Correct")</f>
        <v>Correct</v>
      </c>
      <c r="D226" s="7" t="str">
        <f t="shared" si="1"/>
        <v>No</v>
      </c>
      <c r="E226" s="7" t="str">
        <f t="shared" si="26"/>
        <v>Correct</v>
      </c>
      <c r="F226" s="8" t="s">
        <v>465</v>
      </c>
      <c r="G226" s="9" t="s">
        <v>466</v>
      </c>
    </row>
    <row r="227" hidden="1">
      <c r="A227" s="4" t="s">
        <v>206</v>
      </c>
      <c r="B227" s="7" t="s">
        <v>8</v>
      </c>
      <c r="C227" s="7" t="str">
        <f>IFERROR(__xludf.DUMMYFUNCTION("""COMPUTED_VALUE"""),"Correct")</f>
        <v>Correct</v>
      </c>
      <c r="D227" s="7" t="str">
        <f t="shared" si="1"/>
        <v>No</v>
      </c>
      <c r="E227" s="7" t="str">
        <f t="shared" si="26"/>
        <v>Correct</v>
      </c>
      <c r="F227" s="8" t="s">
        <v>467</v>
      </c>
      <c r="G227" s="9" t="s">
        <v>468</v>
      </c>
    </row>
    <row r="228">
      <c r="A228" s="4" t="s">
        <v>206</v>
      </c>
      <c r="B228" s="7" t="s">
        <v>13</v>
      </c>
      <c r="C228" s="7" t="str">
        <f>IFERROR(__xludf.DUMMYFUNCTION("""COMPUTED_VALUE"""),"Correct")</f>
        <v>Correct</v>
      </c>
      <c r="D228" s="7" t="str">
        <f t="shared" si="1"/>
        <v>Yes</v>
      </c>
      <c r="E228" s="10" t="s">
        <v>13</v>
      </c>
      <c r="F228" s="8" t="s">
        <v>469</v>
      </c>
      <c r="G228" s="8" t="s">
        <v>470</v>
      </c>
    </row>
    <row r="229" hidden="1">
      <c r="A229" s="4" t="s">
        <v>206</v>
      </c>
      <c r="B229" s="7" t="s">
        <v>8</v>
      </c>
      <c r="C229" s="7" t="str">
        <f>IFERROR(__xludf.DUMMYFUNCTION("""COMPUTED_VALUE"""),"Correct")</f>
        <v>Correct</v>
      </c>
      <c r="D229" s="7" t="str">
        <f t="shared" si="1"/>
        <v>No</v>
      </c>
      <c r="E229" s="7" t="str">
        <f t="shared" ref="E229:E230" si="27">IF(D229="No",B229,"Pending")</f>
        <v>Correct</v>
      </c>
      <c r="F229" s="8" t="s">
        <v>471</v>
      </c>
      <c r="G229" s="9" t="s">
        <v>472</v>
      </c>
    </row>
    <row r="230" hidden="1">
      <c r="A230" s="4" t="s">
        <v>206</v>
      </c>
      <c r="B230" s="7" t="s">
        <v>8</v>
      </c>
      <c r="C230" s="7" t="str">
        <f>IFERROR(__xludf.DUMMYFUNCTION("""COMPUTED_VALUE"""),"Correct")</f>
        <v>Correct</v>
      </c>
      <c r="D230" s="7" t="str">
        <f t="shared" si="1"/>
        <v>No</v>
      </c>
      <c r="E230" s="7" t="str">
        <f t="shared" si="27"/>
        <v>Correct</v>
      </c>
      <c r="F230" s="8" t="s">
        <v>473</v>
      </c>
      <c r="G230" s="9" t="s">
        <v>474</v>
      </c>
    </row>
    <row r="231">
      <c r="A231" s="4" t="s">
        <v>206</v>
      </c>
      <c r="B231" s="7" t="s">
        <v>8</v>
      </c>
      <c r="C231" s="7" t="str">
        <f>IFERROR(__xludf.DUMMYFUNCTION("""COMPUTED_VALUE"""),"Incorrect")</f>
        <v>Incorrect</v>
      </c>
      <c r="D231" s="7" t="str">
        <f t="shared" si="1"/>
        <v>Yes</v>
      </c>
      <c r="E231" s="10" t="s">
        <v>8</v>
      </c>
      <c r="F231" s="8" t="s">
        <v>475</v>
      </c>
      <c r="G231" s="9" t="s">
        <v>476</v>
      </c>
    </row>
    <row r="232" hidden="1">
      <c r="A232" s="4" t="s">
        <v>206</v>
      </c>
      <c r="B232" s="7" t="s">
        <v>8</v>
      </c>
      <c r="C232" s="7" t="str">
        <f>IFERROR(__xludf.DUMMYFUNCTION("""COMPUTED_VALUE"""),"Correct")</f>
        <v>Correct</v>
      </c>
      <c r="D232" s="7" t="str">
        <f t="shared" si="1"/>
        <v>No</v>
      </c>
      <c r="E232" s="7" t="str">
        <f t="shared" ref="E232:E238" si="28">IF(D232="No",B232,"Pending")</f>
        <v>Correct</v>
      </c>
      <c r="F232" s="8" t="s">
        <v>477</v>
      </c>
      <c r="G232" s="9" t="s">
        <v>478</v>
      </c>
    </row>
    <row r="233" hidden="1">
      <c r="A233" s="4" t="s">
        <v>206</v>
      </c>
      <c r="B233" s="7" t="s">
        <v>13</v>
      </c>
      <c r="C233" s="7" t="str">
        <f>IFERROR(__xludf.DUMMYFUNCTION("""COMPUTED_VALUE"""),"Unsure")</f>
        <v>Unsure</v>
      </c>
      <c r="D233" s="7" t="str">
        <f t="shared" si="1"/>
        <v>No</v>
      </c>
      <c r="E233" s="7" t="str">
        <f t="shared" si="28"/>
        <v>Incorrect</v>
      </c>
      <c r="F233" s="8" t="s">
        <v>479</v>
      </c>
      <c r="G233" s="8" t="s">
        <v>480</v>
      </c>
    </row>
    <row r="234" hidden="1">
      <c r="A234" s="4" t="s">
        <v>206</v>
      </c>
      <c r="B234" s="7" t="s">
        <v>13</v>
      </c>
      <c r="C234" s="7" t="str">
        <f>IFERROR(__xludf.DUMMYFUNCTION("""COMPUTED_VALUE"""),"Unsure")</f>
        <v>Unsure</v>
      </c>
      <c r="D234" s="7" t="str">
        <f t="shared" si="1"/>
        <v>No</v>
      </c>
      <c r="E234" s="7" t="str">
        <f t="shared" si="28"/>
        <v>Incorrect</v>
      </c>
      <c r="F234" s="8" t="s">
        <v>481</v>
      </c>
      <c r="G234" s="8" t="s">
        <v>482</v>
      </c>
    </row>
    <row r="235" hidden="1">
      <c r="A235" s="4" t="s">
        <v>206</v>
      </c>
      <c r="B235" s="7" t="s">
        <v>8</v>
      </c>
      <c r="C235" s="7" t="str">
        <f>IFERROR(__xludf.DUMMYFUNCTION("""COMPUTED_VALUE"""),"Correct")</f>
        <v>Correct</v>
      </c>
      <c r="D235" s="7" t="str">
        <f t="shared" si="1"/>
        <v>No</v>
      </c>
      <c r="E235" s="7" t="str">
        <f t="shared" si="28"/>
        <v>Correct</v>
      </c>
      <c r="F235" s="8" t="s">
        <v>483</v>
      </c>
      <c r="G235" s="9" t="s">
        <v>484</v>
      </c>
    </row>
    <row r="236" hidden="1">
      <c r="A236" s="4" t="s">
        <v>206</v>
      </c>
      <c r="B236" s="7" t="s">
        <v>8</v>
      </c>
      <c r="C236" s="7" t="str">
        <f>IFERROR(__xludf.DUMMYFUNCTION("""COMPUTED_VALUE"""),"Correct")</f>
        <v>Correct</v>
      </c>
      <c r="D236" s="7" t="str">
        <f t="shared" si="1"/>
        <v>No</v>
      </c>
      <c r="E236" s="7" t="str">
        <f t="shared" si="28"/>
        <v>Correct</v>
      </c>
      <c r="F236" s="8" t="s">
        <v>485</v>
      </c>
      <c r="G236" s="9" t="s">
        <v>486</v>
      </c>
    </row>
    <row r="237" hidden="1">
      <c r="A237" s="4" t="s">
        <v>206</v>
      </c>
      <c r="B237" s="7" t="s">
        <v>8</v>
      </c>
      <c r="C237" s="7" t="str">
        <f>IFERROR(__xludf.DUMMYFUNCTION("""COMPUTED_VALUE"""),"Correct")</f>
        <v>Correct</v>
      </c>
      <c r="D237" s="7" t="str">
        <f t="shared" si="1"/>
        <v>No</v>
      </c>
      <c r="E237" s="7" t="str">
        <f t="shared" si="28"/>
        <v>Correct</v>
      </c>
      <c r="F237" s="8" t="s">
        <v>487</v>
      </c>
      <c r="G237" s="9" t="s">
        <v>488</v>
      </c>
    </row>
    <row r="238" hidden="1">
      <c r="A238" s="4" t="s">
        <v>206</v>
      </c>
      <c r="B238" s="7" t="s">
        <v>13</v>
      </c>
      <c r="C238" s="7" t="str">
        <f>IFERROR(__xludf.DUMMYFUNCTION("""COMPUTED_VALUE"""),"Incorrect")</f>
        <v>Incorrect</v>
      </c>
      <c r="D238" s="7" t="str">
        <f t="shared" si="1"/>
        <v>No</v>
      </c>
      <c r="E238" s="7" t="str">
        <f t="shared" si="28"/>
        <v>Incorrect</v>
      </c>
      <c r="F238" s="8" t="s">
        <v>489</v>
      </c>
      <c r="G238" s="8" t="s">
        <v>490</v>
      </c>
    </row>
    <row r="239">
      <c r="A239" s="4" t="s">
        <v>206</v>
      </c>
      <c r="B239" s="7" t="s">
        <v>13</v>
      </c>
      <c r="C239" s="7" t="str">
        <f>IFERROR(__xludf.DUMMYFUNCTION("""COMPUTED_VALUE"""),"Correct")</f>
        <v>Correct</v>
      </c>
      <c r="D239" s="7" t="str">
        <f t="shared" si="1"/>
        <v>Yes</v>
      </c>
      <c r="E239" s="10" t="s">
        <v>8</v>
      </c>
      <c r="F239" s="8" t="s">
        <v>491</v>
      </c>
      <c r="G239" s="9" t="s">
        <v>492</v>
      </c>
    </row>
    <row r="240" hidden="1">
      <c r="A240" s="4" t="s">
        <v>206</v>
      </c>
      <c r="B240" s="7" t="s">
        <v>8</v>
      </c>
      <c r="C240" s="7" t="str">
        <f>IFERROR(__xludf.DUMMYFUNCTION("""COMPUTED_VALUE"""),"Correct")</f>
        <v>Correct</v>
      </c>
      <c r="D240" s="7" t="str">
        <f t="shared" si="1"/>
        <v>No</v>
      </c>
      <c r="E240" s="7" t="str">
        <f t="shared" ref="E240:E245" si="29">IF(D240="No",B240,"Pending")</f>
        <v>Correct</v>
      </c>
      <c r="F240" s="8" t="s">
        <v>493</v>
      </c>
      <c r="G240" s="8" t="s">
        <v>494</v>
      </c>
    </row>
    <row r="241" hidden="1">
      <c r="A241" s="4" t="s">
        <v>206</v>
      </c>
      <c r="B241" s="7" t="s">
        <v>8</v>
      </c>
      <c r="C241" s="7" t="str">
        <f>IFERROR(__xludf.DUMMYFUNCTION("""COMPUTED_VALUE"""),"Correct")</f>
        <v>Correct</v>
      </c>
      <c r="D241" s="7" t="str">
        <f t="shared" si="1"/>
        <v>No</v>
      </c>
      <c r="E241" s="7" t="str">
        <f t="shared" si="29"/>
        <v>Correct</v>
      </c>
      <c r="F241" s="8" t="s">
        <v>495</v>
      </c>
      <c r="G241" s="8" t="s">
        <v>496</v>
      </c>
    </row>
    <row r="242" hidden="1">
      <c r="A242" s="4" t="s">
        <v>206</v>
      </c>
      <c r="B242" s="7" t="s">
        <v>13</v>
      </c>
      <c r="C242" s="7" t="str">
        <f>IFERROR(__xludf.DUMMYFUNCTION("""COMPUTED_VALUE"""),"Unsure")</f>
        <v>Unsure</v>
      </c>
      <c r="D242" s="7" t="str">
        <f t="shared" si="1"/>
        <v>No</v>
      </c>
      <c r="E242" s="7" t="str">
        <f t="shared" si="29"/>
        <v>Incorrect</v>
      </c>
      <c r="F242" s="8" t="s">
        <v>497</v>
      </c>
      <c r="G242" s="8" t="s">
        <v>498</v>
      </c>
    </row>
    <row r="243" hidden="1">
      <c r="A243" s="4" t="s">
        <v>206</v>
      </c>
      <c r="B243" s="7" t="s">
        <v>8</v>
      </c>
      <c r="C243" s="7" t="str">
        <f>IFERROR(__xludf.DUMMYFUNCTION("""COMPUTED_VALUE"""),"Correct")</f>
        <v>Correct</v>
      </c>
      <c r="D243" s="7" t="str">
        <f t="shared" si="1"/>
        <v>No</v>
      </c>
      <c r="E243" s="7" t="str">
        <f t="shared" si="29"/>
        <v>Correct</v>
      </c>
      <c r="F243" s="8" t="s">
        <v>499</v>
      </c>
      <c r="G243" s="8" t="s">
        <v>500</v>
      </c>
    </row>
    <row r="244" hidden="1">
      <c r="A244" s="4" t="s">
        <v>206</v>
      </c>
      <c r="B244" s="7" t="s">
        <v>8</v>
      </c>
      <c r="C244" s="7" t="str">
        <f>IFERROR(__xludf.DUMMYFUNCTION("""COMPUTED_VALUE"""),"Correct")</f>
        <v>Correct</v>
      </c>
      <c r="D244" s="7" t="str">
        <f t="shared" si="1"/>
        <v>No</v>
      </c>
      <c r="E244" s="7" t="str">
        <f t="shared" si="29"/>
        <v>Correct</v>
      </c>
      <c r="F244" s="8" t="s">
        <v>501</v>
      </c>
      <c r="G244" s="8" t="s">
        <v>502</v>
      </c>
    </row>
    <row r="245" hidden="1">
      <c r="A245" s="4" t="s">
        <v>206</v>
      </c>
      <c r="B245" s="7" t="s">
        <v>13</v>
      </c>
      <c r="C245" s="7" t="str">
        <f>IFERROR(__xludf.DUMMYFUNCTION("""COMPUTED_VALUE"""),"Unsure")</f>
        <v>Unsure</v>
      </c>
      <c r="D245" s="7" t="str">
        <f t="shared" si="1"/>
        <v>No</v>
      </c>
      <c r="E245" s="7" t="str">
        <f t="shared" si="29"/>
        <v>Incorrect</v>
      </c>
      <c r="F245" s="8" t="s">
        <v>503</v>
      </c>
      <c r="G245" s="9" t="s">
        <v>504</v>
      </c>
    </row>
    <row r="246">
      <c r="A246" s="4" t="s">
        <v>206</v>
      </c>
      <c r="B246" s="7" t="s">
        <v>13</v>
      </c>
      <c r="C246" s="7" t="str">
        <f>IFERROR(__xludf.DUMMYFUNCTION("""COMPUTED_VALUE"""),"Correct")</f>
        <v>Correct</v>
      </c>
      <c r="D246" s="7" t="str">
        <f t="shared" si="1"/>
        <v>Yes</v>
      </c>
      <c r="E246" s="10" t="s">
        <v>13</v>
      </c>
      <c r="F246" s="8" t="s">
        <v>505</v>
      </c>
      <c r="G246" s="8" t="s">
        <v>506</v>
      </c>
    </row>
    <row r="247">
      <c r="A247" s="4" t="s">
        <v>206</v>
      </c>
      <c r="B247" s="7" t="s">
        <v>8</v>
      </c>
      <c r="C247" s="7" t="str">
        <f>IFERROR(__xludf.DUMMYFUNCTION("""COMPUTED_VALUE"""),"Incorrect")</f>
        <v>Incorrect</v>
      </c>
      <c r="D247" s="7" t="str">
        <f t="shared" si="1"/>
        <v>Yes</v>
      </c>
      <c r="E247" s="10" t="s">
        <v>8</v>
      </c>
      <c r="F247" s="8" t="s">
        <v>507</v>
      </c>
      <c r="G247" s="8" t="s">
        <v>508</v>
      </c>
    </row>
    <row r="248" hidden="1">
      <c r="A248" s="4" t="s">
        <v>206</v>
      </c>
      <c r="B248" s="7" t="s">
        <v>13</v>
      </c>
      <c r="C248" s="7" t="str">
        <f>IFERROR(__xludf.DUMMYFUNCTION("""COMPUTED_VALUE"""),"Incorrect")</f>
        <v>Incorrect</v>
      </c>
      <c r="D248" s="7" t="str">
        <f t="shared" si="1"/>
        <v>No</v>
      </c>
      <c r="E248" s="7" t="str">
        <f>IF(D248="No",B248,"Pending")</f>
        <v>Incorrect</v>
      </c>
      <c r="F248" s="8" t="s">
        <v>509</v>
      </c>
      <c r="G248" s="8" t="s">
        <v>510</v>
      </c>
    </row>
    <row r="249">
      <c r="A249" s="4" t="s">
        <v>206</v>
      </c>
      <c r="B249" s="7" t="s">
        <v>8</v>
      </c>
      <c r="C249" s="7" t="str">
        <f>IFERROR(__xludf.DUMMYFUNCTION("""COMPUTED_VALUE"""),"Incorrect")</f>
        <v>Incorrect</v>
      </c>
      <c r="D249" s="7" t="str">
        <f t="shared" si="1"/>
        <v>Yes</v>
      </c>
      <c r="E249" s="10" t="s">
        <v>8</v>
      </c>
      <c r="F249" s="8" t="s">
        <v>511</v>
      </c>
      <c r="G249" s="8" t="s">
        <v>512</v>
      </c>
    </row>
    <row r="250" hidden="1">
      <c r="A250" s="4" t="s">
        <v>206</v>
      </c>
      <c r="B250" s="7" t="s">
        <v>8</v>
      </c>
      <c r="C250" s="7" t="str">
        <f>IFERROR(__xludf.DUMMYFUNCTION("""COMPUTED_VALUE"""),"Correct")</f>
        <v>Correct</v>
      </c>
      <c r="D250" s="7" t="str">
        <f t="shared" si="1"/>
        <v>No</v>
      </c>
      <c r="E250" s="7" t="str">
        <f t="shared" ref="E250:E251" si="30">IF(D250="No",B250,"Pending")</f>
        <v>Correct</v>
      </c>
      <c r="F250" s="8" t="s">
        <v>513</v>
      </c>
      <c r="G250" s="9" t="s">
        <v>514</v>
      </c>
    </row>
    <row r="251" hidden="1">
      <c r="A251" s="4" t="s">
        <v>206</v>
      </c>
      <c r="B251" s="7" t="s">
        <v>8</v>
      </c>
      <c r="C251" s="7" t="str">
        <f>IFERROR(__xludf.DUMMYFUNCTION("""COMPUTED_VALUE"""),"Correct")</f>
        <v>Correct</v>
      </c>
      <c r="D251" s="7" t="str">
        <f t="shared" si="1"/>
        <v>No</v>
      </c>
      <c r="E251" s="7" t="str">
        <f t="shared" si="30"/>
        <v>Correct</v>
      </c>
      <c r="F251" s="8" t="s">
        <v>515</v>
      </c>
      <c r="G251" s="9" t="s">
        <v>516</v>
      </c>
    </row>
  </sheetData>
  <autoFilter ref="$A$1:$G$251">
    <filterColumn colId="3">
      <filters>
        <filter val="Yes"/>
      </filters>
    </filterColumn>
  </autoFilter>
  <dataValidations>
    <dataValidation type="list" allowBlank="1" showErrorMessage="1" sqref="E2:E251">
      <formula1>"Correct,Incorrect,Pending"</formula1>
    </dataValidation>
    <dataValidation type="list" allowBlank="1" showInputMessage="1" showErrorMessage="1" prompt="Click and select from options. Select according to if the tweet fits in the category" sqref="B2:B251">
      <formula1>"Correct,Incorrect,Unsure,Blank"</formula1>
    </dataValidation>
    <dataValidation type="list" allowBlank="1" showInputMessage="1" showErrorMessage="1" prompt="Click and enter a value from the list of items" sqref="C2:C251">
      <formula1>"Correct,Incorrect,Unsure,Blank"</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3.38"/>
    <col customWidth="1" min="2" max="2" width="17.63"/>
    <col customWidth="1" min="3" max="3" width="16.75"/>
    <col customWidth="1" min="4" max="4" width="14.0"/>
    <col customWidth="1" min="5" max="5" width="16.25"/>
  </cols>
  <sheetData>
    <row r="1"/>
    <row r="2">
      <c r="F2" s="12" t="s">
        <v>520</v>
      </c>
    </row>
    <row r="3">
      <c r="F3" s="13">
        <f t="shared" ref="F3:F11" si="1">B3/E3</f>
        <v>0.6666666667</v>
      </c>
    </row>
    <row r="4">
      <c r="F4" s="13">
        <f t="shared" si="1"/>
        <v>1</v>
      </c>
    </row>
    <row r="5">
      <c r="F5" s="13">
        <f t="shared" si="1"/>
        <v>0.8181818182</v>
      </c>
    </row>
    <row r="6">
      <c r="F6" s="13">
        <f t="shared" si="1"/>
        <v>1</v>
      </c>
    </row>
    <row r="7">
      <c r="F7" s="13">
        <f t="shared" si="1"/>
        <v>0.8181818182</v>
      </c>
    </row>
    <row r="8">
      <c r="F8" s="13">
        <f t="shared" si="1"/>
        <v>0.9166666667</v>
      </c>
    </row>
    <row r="9">
      <c r="F9" s="13">
        <f t="shared" si="1"/>
        <v>0.9583333333</v>
      </c>
    </row>
    <row r="10">
      <c r="F10" s="13">
        <f t="shared" si="1"/>
        <v>0.7225806452</v>
      </c>
    </row>
    <row r="11">
      <c r="F11" s="13">
        <f t="shared" si="1"/>
        <v>0.772</v>
      </c>
    </row>
    <row r="14"/>
    <row r="15">
      <c r="E15" s="12" t="s">
        <v>520</v>
      </c>
    </row>
    <row r="16">
      <c r="E16" s="13">
        <f t="shared" ref="E16:E24" si="2">B16/D16</f>
        <v>0.75</v>
      </c>
    </row>
    <row r="17">
      <c r="E17" s="13">
        <f t="shared" si="2"/>
        <v>1</v>
      </c>
    </row>
    <row r="18">
      <c r="E18" s="13">
        <f t="shared" si="2"/>
        <v>0.7272727273</v>
      </c>
    </row>
    <row r="19">
      <c r="E19" s="13">
        <f t="shared" si="2"/>
        <v>0.5</v>
      </c>
    </row>
    <row r="20">
      <c r="E20" s="13">
        <f t="shared" si="2"/>
        <v>0.6363636364</v>
      </c>
    </row>
    <row r="21">
      <c r="E21" s="13">
        <f t="shared" si="2"/>
        <v>1</v>
      </c>
    </row>
    <row r="22">
      <c r="E22" s="13">
        <f t="shared" si="2"/>
        <v>0.9583333333</v>
      </c>
    </row>
    <row r="23">
      <c r="E23" s="13">
        <f t="shared" si="2"/>
        <v>0.6580645161</v>
      </c>
    </row>
    <row r="24">
      <c r="E24" s="13">
        <f t="shared" si="2"/>
        <v>0.712</v>
      </c>
    </row>
    <row r="26"/>
    <row r="27">
      <c r="E27" s="12" t="s">
        <v>525</v>
      </c>
    </row>
    <row r="28">
      <c r="E28" s="13">
        <f t="shared" ref="E28:E36" si="3">C28/D28</f>
        <v>0.1666666667</v>
      </c>
    </row>
    <row r="29">
      <c r="E29" s="13">
        <f t="shared" si="3"/>
        <v>0</v>
      </c>
    </row>
    <row r="30">
      <c r="E30" s="13">
        <f t="shared" si="3"/>
        <v>0.09090909091</v>
      </c>
    </row>
    <row r="31">
      <c r="E31" s="13">
        <f t="shared" si="3"/>
        <v>0.5</v>
      </c>
    </row>
    <row r="32">
      <c r="E32" s="13">
        <f t="shared" si="3"/>
        <v>0.1818181818</v>
      </c>
    </row>
    <row r="33">
      <c r="E33" s="13">
        <f t="shared" si="3"/>
        <v>0.08333333333</v>
      </c>
    </row>
    <row r="34">
      <c r="E34" s="13">
        <f t="shared" si="3"/>
        <v>0</v>
      </c>
    </row>
    <row r="35">
      <c r="E35" s="13">
        <f t="shared" si="3"/>
        <v>0.1935483871</v>
      </c>
    </row>
    <row r="36">
      <c r="E36" s="13">
        <f t="shared" si="3"/>
        <v>0.172</v>
      </c>
    </row>
    <row r="38"/>
    <row r="39">
      <c r="E39" s="14" t="s">
        <v>527</v>
      </c>
    </row>
    <row r="40">
      <c r="E40" s="13">
        <f t="shared" ref="E40:E48" si="4">B40/D40</f>
        <v>0.75</v>
      </c>
    </row>
    <row r="41">
      <c r="E41" s="13">
        <f t="shared" si="4"/>
        <v>1</v>
      </c>
    </row>
    <row r="42">
      <c r="E42" s="13">
        <f t="shared" si="4"/>
        <v>0.7272727273</v>
      </c>
    </row>
    <row r="43">
      <c r="E43" s="13">
        <f t="shared" si="4"/>
        <v>0.7</v>
      </c>
    </row>
    <row r="44">
      <c r="E44" s="13">
        <f t="shared" si="4"/>
        <v>0.7272727273</v>
      </c>
    </row>
    <row r="45">
      <c r="E45" s="13">
        <f t="shared" si="4"/>
        <v>1</v>
      </c>
    </row>
    <row r="46">
      <c r="E46" s="13">
        <f t="shared" si="4"/>
        <v>0.9583333333</v>
      </c>
    </row>
    <row r="47">
      <c r="E47" s="13">
        <f t="shared" si="4"/>
        <v>0.7032258065</v>
      </c>
    </row>
    <row r="48">
      <c r="E48" s="13">
        <f t="shared" si="4"/>
        <v>0.752</v>
      </c>
    </row>
    <row r="53">
      <c r="A53" s="14" t="s">
        <v>528</v>
      </c>
      <c r="B53" s="14" t="s">
        <v>529</v>
      </c>
      <c r="C53" s="14" t="s">
        <v>530</v>
      </c>
      <c r="D53" s="14" t="s">
        <v>525</v>
      </c>
      <c r="E53" s="15" t="s">
        <v>527</v>
      </c>
    </row>
    <row r="54">
      <c r="A54" s="16" t="s">
        <v>7</v>
      </c>
      <c r="B54" s="17">
        <f t="shared" ref="B54:B62" si="5">F3</f>
        <v>0.6666666667</v>
      </c>
      <c r="C54" s="17">
        <f t="shared" ref="C54:C62" si="6">E16</f>
        <v>0.75</v>
      </c>
      <c r="D54" s="18">
        <f t="shared" ref="D54:D62" si="7">E28</f>
        <v>0.1666666667</v>
      </c>
      <c r="E54" s="17">
        <f t="shared" ref="E54:E63" si="8">E40</f>
        <v>0.75</v>
      </c>
    </row>
    <row r="55">
      <c r="A55" s="16" t="s">
        <v>58</v>
      </c>
      <c r="B55" s="17">
        <f t="shared" si="5"/>
        <v>1</v>
      </c>
      <c r="C55" s="17">
        <f t="shared" si="6"/>
        <v>1</v>
      </c>
      <c r="D55" s="18">
        <f t="shared" si="7"/>
        <v>0</v>
      </c>
      <c r="E55" s="17">
        <f t="shared" si="8"/>
        <v>1</v>
      </c>
    </row>
    <row r="56">
      <c r="A56" s="16" t="s">
        <v>65</v>
      </c>
      <c r="B56" s="17">
        <f t="shared" si="5"/>
        <v>0.8181818182</v>
      </c>
      <c r="C56" s="17">
        <f t="shared" si="6"/>
        <v>0.7272727273</v>
      </c>
      <c r="D56" s="18">
        <f t="shared" si="7"/>
        <v>0.09090909091</v>
      </c>
      <c r="E56" s="17">
        <f t="shared" si="8"/>
        <v>0.7272727273</v>
      </c>
    </row>
    <row r="57">
      <c r="A57" s="16" t="s">
        <v>88</v>
      </c>
      <c r="B57" s="17">
        <f t="shared" si="5"/>
        <v>1</v>
      </c>
      <c r="C57" s="17">
        <f t="shared" si="6"/>
        <v>0.5</v>
      </c>
      <c r="D57" s="18">
        <f t="shared" si="7"/>
        <v>0.5</v>
      </c>
      <c r="E57" s="17">
        <f t="shared" si="8"/>
        <v>0.7</v>
      </c>
    </row>
    <row r="58">
      <c r="A58" s="16" t="s">
        <v>109</v>
      </c>
      <c r="B58" s="17">
        <f t="shared" si="5"/>
        <v>0.8181818182</v>
      </c>
      <c r="C58" s="17">
        <f t="shared" si="6"/>
        <v>0.6363636364</v>
      </c>
      <c r="D58" s="18">
        <f t="shared" si="7"/>
        <v>0.1818181818</v>
      </c>
      <c r="E58" s="17">
        <f t="shared" si="8"/>
        <v>0.7272727273</v>
      </c>
    </row>
    <row r="59">
      <c r="A59" s="16" t="s">
        <v>132</v>
      </c>
      <c r="B59" s="17">
        <f t="shared" si="5"/>
        <v>0.9166666667</v>
      </c>
      <c r="C59" s="17">
        <f t="shared" si="6"/>
        <v>1</v>
      </c>
      <c r="D59" s="18">
        <f t="shared" si="7"/>
        <v>0.08333333333</v>
      </c>
      <c r="E59" s="17">
        <f t="shared" si="8"/>
        <v>1</v>
      </c>
    </row>
    <row r="60">
      <c r="A60" s="16" t="s">
        <v>157</v>
      </c>
      <c r="B60" s="17">
        <f t="shared" si="5"/>
        <v>0.9583333333</v>
      </c>
      <c r="C60" s="17">
        <f t="shared" si="6"/>
        <v>0.9583333333</v>
      </c>
      <c r="D60" s="18">
        <f t="shared" si="7"/>
        <v>0</v>
      </c>
      <c r="E60" s="17">
        <f t="shared" si="8"/>
        <v>0.9583333333</v>
      </c>
    </row>
    <row r="61">
      <c r="A61" s="19" t="s">
        <v>206</v>
      </c>
      <c r="B61" s="20">
        <f t="shared" si="5"/>
        <v>0.7225806452</v>
      </c>
      <c r="C61" s="20">
        <f t="shared" si="6"/>
        <v>0.6580645161</v>
      </c>
      <c r="D61" s="21">
        <f t="shared" si="7"/>
        <v>0.1935483871</v>
      </c>
      <c r="E61" s="20">
        <f t="shared" si="8"/>
        <v>0.7032258065</v>
      </c>
    </row>
    <row r="62">
      <c r="A62" s="22" t="s">
        <v>531</v>
      </c>
      <c r="B62" s="23">
        <f t="shared" si="5"/>
        <v>0.772</v>
      </c>
      <c r="C62" s="23">
        <f t="shared" si="6"/>
        <v>0.712</v>
      </c>
      <c r="D62" s="24">
        <f t="shared" si="7"/>
        <v>0.172</v>
      </c>
      <c r="E62" s="25">
        <f t="shared" si="8"/>
        <v>0.752</v>
      </c>
    </row>
    <row r="63">
      <c r="A63" s="26" t="s">
        <v>532</v>
      </c>
      <c r="B63" s="27">
        <f>COUNTIFS(Sheet1!E2:E251, "Correct")/COUNTA(Sheet1!E2:E251)</f>
        <v>0.752</v>
      </c>
      <c r="E63" s="11" t="str">
        <f t="shared" si="8"/>
        <v/>
      </c>
    </row>
  </sheetData>
  <conditionalFormatting sqref="E28:E36">
    <cfRule type="colorScale" priority="1">
      <colorScale>
        <cfvo type="percent" val="0"/>
        <cfvo type="percent" val="50"/>
        <cfvo type="percent" val="100"/>
        <color rgb="FF57BB8A"/>
        <color rgb="FFFFFFFF"/>
        <color rgb="FFE67C73"/>
      </colorScale>
    </cfRule>
  </conditionalFormatting>
  <conditionalFormatting sqref="B54:C62">
    <cfRule type="colorScale" priority="2">
      <colorScale>
        <cfvo type="percent" val="0"/>
        <cfvo type="percent" val="25"/>
        <cfvo type="percent" val="100"/>
        <color rgb="FFE67C73"/>
        <color rgb="FFFFFFFF"/>
        <color rgb="FF57BB8A"/>
      </colorScale>
    </cfRule>
  </conditionalFormatting>
  <conditionalFormatting sqref="B54:C62 E54:E62">
    <cfRule type="colorScale" priority="3">
      <colorScale>
        <cfvo type="percent" val="0"/>
        <cfvo type="percent" val="25"/>
        <cfvo type="percent" val="100"/>
        <color rgb="FFE67C73"/>
        <color rgb="FFFFFFFF"/>
        <color rgb="FF57BB8A"/>
      </colorScale>
    </cfRule>
  </conditionalFormatting>
  <conditionalFormatting sqref="D54:D62">
    <cfRule type="colorScale" priority="4">
      <colorScale>
        <cfvo type="percent" val="0"/>
        <cfvo type="percent" val="50"/>
        <cfvo type="percent" val="100"/>
        <color rgb="FF57BB8A"/>
        <color rgb="FFFFFFFF"/>
        <color rgb="FFE67C73"/>
      </colorScale>
    </cfRule>
  </conditionalFormatting>
  <conditionalFormatting sqref="E40:E48">
    <cfRule type="colorScale" priority="5">
      <colorScale>
        <cfvo type="percent" val="0"/>
        <cfvo type="percent" val="100"/>
        <color rgb="FFFFFFFF"/>
        <color rgb="FF57BB8A"/>
      </colorScale>
    </cfRule>
  </conditionalFormatting>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C1" s="28" t="s">
        <v>533</v>
      </c>
      <c r="D1" s="29"/>
    </row>
    <row r="2">
      <c r="C2" s="30" t="s">
        <v>8</v>
      </c>
      <c r="D2" s="30" t="s">
        <v>13</v>
      </c>
    </row>
    <row r="3">
      <c r="A3" s="31" t="s">
        <v>534</v>
      </c>
      <c r="B3" s="30" t="s">
        <v>8</v>
      </c>
      <c r="C3" s="16">
        <f>COUNTIFS(Sheet1!B2:B251, "Correct", Sheet1!C2:C251, "Correct")</f>
        <v>164</v>
      </c>
      <c r="D3" s="16">
        <f>COUNTIFS(Sheet1!B2:B251, "Correct", Sheet1!C2:C251, "Incorrect") + COUNTIFS(Sheet1!B2:B251, "Correct", Sheet1!C2:C251, "Unsure")</f>
        <v>14</v>
      </c>
    </row>
    <row r="4">
      <c r="A4" s="32"/>
      <c r="B4" s="30" t="s">
        <v>13</v>
      </c>
      <c r="C4" s="16">
        <f>COUNTIFS(Sheet1!B2:B251, "Incorrect", Sheet1!C2:C251, "Correct") + COUNTIFS(Sheet1!B2:B251, "Unsure", Sheet1!C2:C251, "Correct")</f>
        <v>29</v>
      </c>
      <c r="D4" s="16">
        <f>COUNTIFS(Sheet1!B2:B251, "Incorrect", Sheet1!C2:C251, "Incorrect") + COUNTIFS(Sheet1!B2:B251, "Incorrect", Sheet1!C2:C251, "Unsure") + COUNTIFS(Sheet1!B2:B251, "Unsure", Sheet1!C2:C251, "Incorrect") + COUNTIFS(Sheet1!B2:B251, "Unsure", Sheet1!C2:C251, "Unsure")</f>
        <v>43</v>
      </c>
    </row>
    <row r="6">
      <c r="A6" s="33" t="s">
        <v>535</v>
      </c>
      <c r="B6" s="11">
        <f>(C3+D4)/SUM(C3:D4)</f>
        <v>0.828</v>
      </c>
    </row>
    <row r="7">
      <c r="A7" s="33" t="s">
        <v>536</v>
      </c>
      <c r="B7" s="11">
        <f>((C3+D3)*(C3+C4))/(SUM(C3:D4)^2) + ((C4+D4)*(D3+D4))/(SUM(C3:D4)^2)</f>
        <v>0.615328</v>
      </c>
    </row>
    <row r="8">
      <c r="A8" s="26" t="s">
        <v>537</v>
      </c>
      <c r="B8" s="34">
        <f>(B6-B7)/(1-B7)</f>
        <v>0.5528658182</v>
      </c>
    </row>
  </sheetData>
  <mergeCells count="2">
    <mergeCell ref="C1:D1"/>
    <mergeCell ref="A3:A4"/>
  </mergeCells>
  <hyperlinks>
    <hyperlink r:id="rId1" ref="C1"/>
    <hyperlink r:id="rId2" ref="A3"/>
  </hyperlinks>
  <drawing r:id="rId3"/>
</worksheet>
</file>