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lkulation" sheetId="1" r:id="rId4"/>
  </sheets>
  <definedNames/>
  <calcPr/>
</workbook>
</file>

<file path=xl/sharedStrings.xml><?xml version="1.0" encoding="utf-8"?>
<sst xmlns="http://schemas.openxmlformats.org/spreadsheetml/2006/main" count="38" uniqueCount="28">
  <si>
    <t>Einheit</t>
  </si>
  <si>
    <t>umgerechnet</t>
  </si>
  <si>
    <t>Power consumption ESP32 - active</t>
  </si>
  <si>
    <t>mA</t>
  </si>
  <si>
    <t>A</t>
  </si>
  <si>
    <t>power consumption ESP32 - deep sleep
Firebeetle32: 0,013 mA
Wemos D1 v3.0: 0,15mA with battery shield: 0,9mA
ESP32 Devkit: 10 mA</t>
  </si>
  <si>
    <t>Days in deep sleep with 1000mAh:</t>
  </si>
  <si>
    <t>Consumption of Firebeetle32 in the buzzer</t>
  </si>
  <si>
    <t>active time per wake up from deep sleep</t>
  </si>
  <si>
    <t>ms</t>
  </si>
  <si>
    <t>s</t>
  </si>
  <si>
    <t>how many times is the button pressed on an event - average</t>
  </si>
  <si>
    <t>times</t>
  </si>
  <si>
    <t>Seconds per day</t>
  </si>
  <si>
    <t>active time per day</t>
  </si>
  <si>
    <t>Power consumption for active</t>
  </si>
  <si>
    <t>Ah</t>
  </si>
  <si>
    <t>time in deep sleep(time active - rest of the time)</t>
  </si>
  <si>
    <t>Power consumption for sleep</t>
  </si>
  <si>
    <t>Total consumption per Event-Day</t>
  </si>
  <si>
    <t>=</t>
  </si>
  <si>
    <t>mAh</t>
  </si>
  <si>
    <t>Battery capacity</t>
  </si>
  <si>
    <t>Battery lifetime</t>
  </si>
  <si>
    <t>Event-Days</t>
  </si>
  <si>
    <t>This value is not exact. Missing variables are for example self-discharge of battery.</t>
  </si>
  <si>
    <t>Battery lifetime without events - means buzzer is unused</t>
  </si>
  <si>
    <t>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</si>
</sst>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 shrinkToFit="0" wrapText="1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3" fontId="1" numFmtId="0" xfId="0" applyAlignment="1" applyFont="1">
      <alignment readingOrder="0"/>
    </xf>
    <xf borderId="0" fillId="4" fontId="1" numFmtId="0" xfId="0" applyFill="1" applyFont="1"/>
    <xf borderId="0" fillId="5" fontId="1" numFmtId="164" xfId="0" applyFill="1" applyFont="1" applyNumberForma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5" fontId="1" numFmtId="0" xfId="0" applyBorder="1" applyFont="1"/>
    <xf borderId="0" fillId="6" fontId="1" numFmtId="164" xfId="0" applyFill="1" applyFont="1" applyNumberFormat="1"/>
    <xf quotePrefix="1"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4" fillId="8" fontId="1" numFmtId="1" xfId="0" applyBorder="1" applyFill="1" applyFont="1" applyNumberFormat="1"/>
    <xf borderId="0" fillId="8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5" max="5" width="17.25"/>
    <col customWidth="1" min="8" max="8" width="16.63"/>
  </cols>
  <sheetData>
    <row r="1">
      <c r="E1" s="1" t="s">
        <v>0</v>
      </c>
      <c r="F1" s="1" t="s">
        <v>1</v>
      </c>
      <c r="G1" s="1" t="s">
        <v>0</v>
      </c>
    </row>
    <row r="2">
      <c r="A2" s="1" t="s">
        <v>2</v>
      </c>
      <c r="D2" s="2">
        <v>150.0</v>
      </c>
      <c r="E2" s="1" t="s">
        <v>3</v>
      </c>
      <c r="F2" s="3">
        <f t="shared" ref="F2:F3" si="1">D2/1000</f>
        <v>0.15</v>
      </c>
      <c r="G2" s="1" t="s">
        <v>4</v>
      </c>
    </row>
    <row r="3">
      <c r="A3" s="1" t="s">
        <v>5</v>
      </c>
      <c r="D3" s="2">
        <v>0.013</v>
      </c>
      <c r="E3" s="1" t="s">
        <v>3</v>
      </c>
      <c r="F3" s="3">
        <f t="shared" si="1"/>
        <v>0.000013</v>
      </c>
      <c r="G3" s="1" t="s">
        <v>4</v>
      </c>
      <c r="H3" s="4" t="s">
        <v>6</v>
      </c>
      <c r="I3" s="5">
        <f>1000/(D3*24)</f>
        <v>3205.128205</v>
      </c>
    </row>
    <row r="6">
      <c r="A6" s="6" t="s">
        <v>7</v>
      </c>
      <c r="B6" s="7"/>
      <c r="C6" s="7"/>
      <c r="D6" s="7"/>
      <c r="E6" s="7"/>
      <c r="F6" s="7"/>
      <c r="G6" s="7"/>
      <c r="H6" s="8"/>
    </row>
    <row r="7">
      <c r="A7" s="1" t="s">
        <v>8</v>
      </c>
      <c r="D7" s="2">
        <v>100.0</v>
      </c>
      <c r="E7" s="1" t="s">
        <v>9</v>
      </c>
      <c r="F7" s="3">
        <f>D7/1000</f>
        <v>0.1</v>
      </c>
      <c r="G7" s="1" t="s">
        <v>10</v>
      </c>
    </row>
    <row r="8">
      <c r="A8" s="4" t="s">
        <v>11</v>
      </c>
      <c r="D8" s="2">
        <v>600.0</v>
      </c>
      <c r="E8" s="1" t="s">
        <v>12</v>
      </c>
    </row>
    <row r="10">
      <c r="B10" s="1" t="s">
        <v>13</v>
      </c>
      <c r="F10" s="9">
        <f>60*60*24</f>
        <v>86400</v>
      </c>
      <c r="G10" s="1" t="s">
        <v>10</v>
      </c>
    </row>
    <row r="12">
      <c r="B12" s="1" t="s">
        <v>14</v>
      </c>
      <c r="F12" s="10">
        <f>D8*F7</f>
        <v>60</v>
      </c>
      <c r="G12" s="1" t="s">
        <v>10</v>
      </c>
    </row>
    <row r="13">
      <c r="B13" s="1" t="s">
        <v>15</v>
      </c>
      <c r="F13" s="11">
        <f>F2/60/60*(F12)</f>
        <v>0.0025</v>
      </c>
      <c r="G13" s="1" t="s">
        <v>16</v>
      </c>
    </row>
    <row r="14">
      <c r="B14" s="4" t="s">
        <v>17</v>
      </c>
      <c r="F14" s="10">
        <f>F10-F12</f>
        <v>86340</v>
      </c>
      <c r="G14" s="1" t="s">
        <v>10</v>
      </c>
    </row>
    <row r="15">
      <c r="B15" s="12" t="s">
        <v>18</v>
      </c>
      <c r="C15" s="13"/>
      <c r="D15" s="13"/>
      <c r="E15" s="13"/>
      <c r="F15" s="14">
        <f>F3/60/60*F14</f>
        <v>0.0003117833333</v>
      </c>
      <c r="G15" s="12" t="s">
        <v>16</v>
      </c>
    </row>
    <row r="16">
      <c r="B16" s="1" t="s">
        <v>19</v>
      </c>
      <c r="F16" s="15">
        <f>F15+F13</f>
        <v>0.002811783333</v>
      </c>
      <c r="G16" s="1" t="s">
        <v>16</v>
      </c>
    </row>
    <row r="17">
      <c r="B17" s="1" t="s">
        <v>19</v>
      </c>
      <c r="E17" s="16" t="s">
        <v>20</v>
      </c>
      <c r="F17" s="15">
        <f>F16*1000</f>
        <v>2.811783333</v>
      </c>
      <c r="G17" s="1" t="s">
        <v>21</v>
      </c>
    </row>
    <row r="19">
      <c r="B19" s="1" t="s">
        <v>22</v>
      </c>
      <c r="D19" s="17">
        <v>500.0</v>
      </c>
      <c r="E19" s="1" t="s">
        <v>21</v>
      </c>
    </row>
    <row r="20">
      <c r="B20" s="12" t="s">
        <v>23</v>
      </c>
      <c r="C20" s="13"/>
      <c r="D20" s="13"/>
      <c r="E20" s="13"/>
      <c r="F20" s="18">
        <f>D19/F17</f>
        <v>177.8230897</v>
      </c>
      <c r="G20" s="12" t="s">
        <v>24</v>
      </c>
      <c r="H20" s="4" t="s">
        <v>25</v>
      </c>
    </row>
    <row r="21">
      <c r="B21" s="4" t="s">
        <v>26</v>
      </c>
      <c r="F21" s="19">
        <f>D19/((F2/60/60*F7*24)+F3*1000*24)</f>
        <v>1602.050625</v>
      </c>
      <c r="G21" s="1" t="s">
        <v>27</v>
      </c>
    </row>
  </sheetData>
  <mergeCells count="8">
    <mergeCell ref="A2:C2"/>
    <mergeCell ref="A3:C3"/>
    <mergeCell ref="A6:H6"/>
    <mergeCell ref="A7:C7"/>
    <mergeCell ref="A8:C8"/>
    <mergeCell ref="B14:C14"/>
    <mergeCell ref="H20:I21"/>
    <mergeCell ref="B21:C21"/>
  </mergeCells>
  <drawing r:id="rId1"/>
</worksheet>
</file>