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JGradle\ClusterMandelbrot\src\main\groovy\results\"/>
    </mc:Choice>
  </mc:AlternateContent>
  <xr:revisionPtr revIDLastSave="0" documentId="13_ncr:1_{B707B378-FDDE-49A1-AB6D-94627F5A3132}" xr6:coauthVersionLast="47" xr6:coauthVersionMax="47" xr10:uidLastSave="{00000000-0000-0000-0000-000000000000}"/>
  <bookViews>
    <workbookView xWindow="10" yWindow="30" windowWidth="18920" windowHeight="10550" tabRatio="945" xr2:uid="{00000000-000D-0000-FFFF-FFFF00000000}"/>
  </bookViews>
  <sheets>
    <sheet name="xpcTimes" sheetId="9" r:id="rId1"/>
    <sheet name="Two nodes n workers 2048 V2" sheetId="5" r:id="rId2"/>
    <sheet name="mandelbrotHPC" sheetId="4" r:id="rId3"/>
    <sheet name="SingleNodeHPC" sheetId="1" r:id="rId4"/>
    <sheet name="HPCsingleNode" sheetId="2" r:id="rId5"/>
    <sheet name="HPC-multi-node" sheetId="3" r:id="rId6"/>
    <sheet name="2048 Comparison" sheetId="7" r:id="rId7"/>
    <sheet name="ClusterData" sheetId="8" r:id="rId8"/>
    <sheet name="HPCseq2048" sheetId="10" r:id="rId9"/>
    <sheet name="HPC2nodes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9" l="1"/>
  <c r="N40" i="9"/>
  <c r="N60" i="9"/>
  <c r="N80" i="9"/>
  <c r="N100" i="9"/>
  <c r="F4" i="6"/>
  <c r="F5" i="6"/>
  <c r="F6" i="6"/>
  <c r="F7" i="6"/>
  <c r="F3" i="6"/>
  <c r="F19" i="2"/>
  <c r="F20" i="2"/>
  <c r="F21" i="2"/>
  <c r="F22" i="2"/>
  <c r="F23" i="2"/>
  <c r="F18" i="2"/>
  <c r="H14" i="3"/>
  <c r="H15" i="3"/>
  <c r="H16" i="3"/>
  <c r="H13" i="3"/>
  <c r="F6" i="10"/>
  <c r="D15" i="8"/>
  <c r="E15" i="8"/>
  <c r="F15" i="8"/>
  <c r="G15" i="8"/>
  <c r="C15" i="8"/>
  <c r="N120" i="9"/>
  <c r="F130" i="9"/>
  <c r="K120" i="9"/>
  <c r="Q26" i="7"/>
  <c r="O26" i="7"/>
  <c r="G18" i="7"/>
  <c r="G19" i="7"/>
  <c r="G20" i="7"/>
  <c r="G21" i="7"/>
  <c r="G17" i="7"/>
  <c r="E17" i="7"/>
  <c r="E18" i="7"/>
  <c r="E19" i="7"/>
  <c r="E20" i="7"/>
  <c r="E21" i="7"/>
  <c r="E16" i="7"/>
  <c r="C17" i="7"/>
  <c r="C18" i="7"/>
  <c r="C19" i="7"/>
  <c r="C16" i="7"/>
  <c r="L17" i="7"/>
  <c r="L18" i="7"/>
  <c r="L19" i="7"/>
  <c r="L16" i="7"/>
  <c r="P16" i="7"/>
  <c r="P17" i="7"/>
  <c r="P18" i="7"/>
  <c r="P19" i="7"/>
  <c r="P20" i="7"/>
  <c r="P15" i="7"/>
  <c r="N5" i="7"/>
  <c r="N6" i="7"/>
  <c r="N7" i="7"/>
  <c r="N8" i="7"/>
  <c r="N9" i="7"/>
  <c r="N4" i="7"/>
  <c r="D130" i="9"/>
  <c r="C130" i="9"/>
  <c r="J5" i="7" l="1"/>
  <c r="J6" i="7"/>
  <c r="J7" i="7"/>
  <c r="J4" i="7"/>
  <c r="D6" i="10"/>
  <c r="C6" i="10"/>
  <c r="L120" i="9"/>
  <c r="J120" i="9"/>
  <c r="L100" i="9"/>
  <c r="K100" i="9"/>
  <c r="J100" i="9"/>
  <c r="L80" i="9"/>
  <c r="K80" i="9"/>
  <c r="J80" i="9"/>
  <c r="J60" i="9"/>
  <c r="L60" i="9"/>
  <c r="K60" i="9"/>
  <c r="L40" i="9"/>
  <c r="K40" i="9"/>
  <c r="J40" i="9"/>
  <c r="L20" i="9"/>
  <c r="K20" i="9"/>
  <c r="J20" i="9"/>
  <c r="C4" i="3"/>
  <c r="C5" i="3"/>
  <c r="C6" i="3"/>
  <c r="C8" i="3"/>
  <c r="C9" i="3"/>
  <c r="C10" i="3"/>
  <c r="C11" i="3"/>
  <c r="C13" i="3"/>
  <c r="C14" i="3"/>
  <c r="C15" i="3"/>
  <c r="C16" i="3"/>
  <c r="C3" i="3"/>
  <c r="H5" i="6"/>
  <c r="H6" i="6"/>
  <c r="H7" i="6"/>
  <c r="H4" i="6"/>
  <c r="B4" i="6"/>
  <c r="B5" i="6"/>
  <c r="B6" i="6"/>
  <c r="B7" i="6"/>
  <c r="B3" i="6"/>
  <c r="L125" i="5"/>
  <c r="K125" i="5"/>
  <c r="J125" i="5"/>
  <c r="L100" i="5"/>
  <c r="K100" i="5"/>
  <c r="J100" i="5"/>
  <c r="J75" i="5"/>
  <c r="L75" i="5"/>
  <c r="K75" i="5"/>
  <c r="L50" i="5"/>
  <c r="K50" i="5"/>
  <c r="J50" i="5"/>
  <c r="L25" i="5"/>
  <c r="K25" i="5"/>
  <c r="J25" i="5"/>
  <c r="M348" i="4"/>
  <c r="L348" i="4"/>
  <c r="K348" i="4"/>
  <c r="J348" i="4"/>
  <c r="I348" i="4"/>
  <c r="M313" i="4"/>
  <c r="L313" i="4"/>
  <c r="K313" i="4"/>
  <c r="J313" i="4"/>
  <c r="I313" i="4"/>
  <c r="M278" i="4"/>
  <c r="L278" i="4"/>
  <c r="K278" i="4"/>
  <c r="J278" i="4"/>
  <c r="I278" i="4"/>
  <c r="M243" i="4"/>
  <c r="L243" i="4"/>
  <c r="K243" i="4"/>
  <c r="J243" i="4"/>
  <c r="I243" i="4"/>
  <c r="M213" i="4"/>
  <c r="L213" i="4"/>
  <c r="K213" i="4"/>
  <c r="J213" i="4"/>
  <c r="I213" i="4"/>
  <c r="M183" i="4"/>
  <c r="L183" i="4"/>
  <c r="K183" i="4"/>
  <c r="J183" i="4"/>
  <c r="I183" i="4"/>
  <c r="M153" i="4"/>
  <c r="L153" i="4"/>
  <c r="K153" i="4"/>
  <c r="J153" i="4"/>
  <c r="I153" i="4"/>
  <c r="M128" i="4"/>
  <c r="L128" i="4"/>
  <c r="K128" i="4"/>
  <c r="J128" i="4"/>
  <c r="I128" i="4"/>
  <c r="M103" i="4"/>
  <c r="L103" i="4"/>
  <c r="K103" i="4"/>
  <c r="J103" i="4"/>
  <c r="I103" i="4"/>
  <c r="M78" i="4"/>
  <c r="L78" i="4"/>
  <c r="K78" i="4"/>
  <c r="J78" i="4"/>
  <c r="I78" i="4"/>
  <c r="M50" i="4"/>
  <c r="L50" i="4"/>
  <c r="K50" i="4"/>
  <c r="J50" i="4"/>
  <c r="I50" i="4"/>
  <c r="M30" i="4"/>
  <c r="L30" i="4"/>
  <c r="K30" i="4"/>
  <c r="J30" i="4"/>
  <c r="I30" i="4"/>
  <c r="J16" i="3"/>
  <c r="J15" i="3"/>
  <c r="J14" i="3"/>
  <c r="J11" i="3"/>
  <c r="J10" i="3"/>
  <c r="J9" i="3"/>
  <c r="J6" i="3"/>
  <c r="J5" i="3"/>
  <c r="J4" i="3"/>
  <c r="H20" i="2"/>
  <c r="H21" i="2"/>
  <c r="H22" i="2"/>
  <c r="H23" i="2"/>
  <c r="H19" i="2"/>
  <c r="H13" i="2"/>
  <c r="H14" i="2"/>
  <c r="H15" i="2"/>
  <c r="H16" i="2"/>
  <c r="H12" i="2"/>
  <c r="H6" i="2"/>
  <c r="H7" i="2"/>
  <c r="H8" i="2"/>
  <c r="H9" i="2"/>
  <c r="H5" i="2"/>
  <c r="M300" i="1"/>
  <c r="L300" i="1"/>
  <c r="M280" i="1"/>
  <c r="L280" i="1"/>
  <c r="M260" i="1"/>
  <c r="L260" i="1"/>
  <c r="M240" i="1"/>
  <c r="L240" i="1"/>
  <c r="M220" i="1"/>
  <c r="L220" i="1"/>
  <c r="M200" i="1"/>
  <c r="L200" i="1"/>
  <c r="M180" i="1"/>
  <c r="L180" i="1"/>
  <c r="M160" i="1"/>
  <c r="L160" i="1"/>
  <c r="M140" i="1"/>
  <c r="L140" i="1"/>
  <c r="M120" i="1"/>
  <c r="L120" i="1"/>
  <c r="M100" i="1"/>
  <c r="L100" i="1"/>
  <c r="M80" i="1"/>
  <c r="L80" i="1"/>
  <c r="M60" i="1"/>
  <c r="L60" i="1"/>
  <c r="M40" i="1"/>
  <c r="L40" i="1"/>
  <c r="M20" i="1"/>
  <c r="L20" i="1"/>
  <c r="J300" i="1"/>
  <c r="J280" i="1"/>
  <c r="J260" i="1"/>
  <c r="K60" i="1"/>
  <c r="K120" i="1"/>
  <c r="K180" i="1"/>
  <c r="K240" i="1"/>
  <c r="K300" i="1"/>
  <c r="K280" i="1"/>
  <c r="K260" i="1"/>
  <c r="J240" i="1"/>
  <c r="K220" i="1"/>
  <c r="J220" i="1"/>
  <c r="K200" i="1"/>
  <c r="J200" i="1"/>
  <c r="J180" i="1"/>
  <c r="K160" i="1"/>
  <c r="J160" i="1"/>
  <c r="K140" i="1"/>
  <c r="J140" i="1"/>
  <c r="J120" i="1"/>
  <c r="K100" i="1"/>
  <c r="J100" i="1"/>
  <c r="K80" i="1"/>
  <c r="J80" i="1"/>
  <c r="J60" i="1"/>
  <c r="K40" i="1"/>
  <c r="J40" i="1"/>
  <c r="K20" i="1"/>
  <c r="J20" i="1"/>
</calcChain>
</file>

<file path=xl/sharedStrings.xml><?xml version="1.0" encoding="utf-8"?>
<sst xmlns="http://schemas.openxmlformats.org/spreadsheetml/2006/main" count="1815" uniqueCount="116">
  <si>
    <t>mandelbrot1n12w1024</t>
  </si>
  <si>
    <t xml:space="preserve"> 10.10.0.104</t>
  </si>
  <si>
    <t xml:space="preserve"> 10.10.0.105</t>
  </si>
  <si>
    <t xml:space="preserve"> 10.10.0.103</t>
  </si>
  <si>
    <t>Host</t>
  </si>
  <si>
    <t>mandelbrot1n12w2048</t>
  </si>
  <si>
    <t>mandelbrot1n12w512</t>
  </si>
  <si>
    <t>mandelbrot1n16w1024</t>
  </si>
  <si>
    <t>mandelbrot1n16w2048</t>
  </si>
  <si>
    <t>mandelbrot1n16w512</t>
  </si>
  <si>
    <t>mandelbrot1n20w1024</t>
  </si>
  <si>
    <t>mandelbrot1n20w2048</t>
  </si>
  <si>
    <t>mandelbrot1n20w512</t>
  </si>
  <si>
    <t>mandelbrot1n24w1024</t>
  </si>
  <si>
    <t>mandelbrot1n24w2048</t>
  </si>
  <si>
    <t>mandelbrot1n24w512</t>
  </si>
  <si>
    <t>mandelbrot1n8w1024</t>
  </si>
  <si>
    <t>mandelbrot1n8w2048</t>
  </si>
  <si>
    <t>mandelbrot1n8w512</t>
  </si>
  <si>
    <t>Workers</t>
  </si>
  <si>
    <t>Size</t>
  </si>
  <si>
    <t>Processinh</t>
  </si>
  <si>
    <t>Time</t>
  </si>
  <si>
    <t>Mean</t>
  </si>
  <si>
    <t>SD</t>
  </si>
  <si>
    <t>Processing</t>
  </si>
  <si>
    <t>Speedup</t>
  </si>
  <si>
    <t>Nodes</t>
  </si>
  <si>
    <t>mean</t>
  </si>
  <si>
    <t>sd</t>
  </si>
  <si>
    <t>single</t>
  </si>
  <si>
    <t>node</t>
  </si>
  <si>
    <t>multi</t>
  </si>
  <si>
    <t>speedup</t>
  </si>
  <si>
    <t>512:  Points = 149504</t>
  </si>
  <si>
    <t xml:space="preserve"> whites = 117234</t>
  </si>
  <si>
    <t xml:space="preserve"> blacks = 32270</t>
  </si>
  <si>
    <t xml:space="preserve"> iterations = 66932593</t>
  </si>
  <si>
    <t>1024: Points = 599040</t>
  </si>
  <si>
    <t xml:space="preserve"> whites = 469958</t>
  </si>
  <si>
    <t xml:space="preserve"> blacks = 129082</t>
  </si>
  <si>
    <t xml:space="preserve"> iterations = 267788836</t>
  </si>
  <si>
    <t>2048: Points = 2396160</t>
  </si>
  <si>
    <t xml:space="preserve"> whites = 1879817</t>
  </si>
  <si>
    <t xml:space="preserve"> blacks = 516343</t>
  </si>
  <si>
    <t xml:space="preserve"> iterations = 1071221513</t>
  </si>
  <si>
    <t xml:space="preserve">Workers </t>
  </si>
  <si>
    <t>mandelbrot1n4w1024</t>
  </si>
  <si>
    <t>mandelbrot1n4w2048</t>
  </si>
  <si>
    <t>mandelbrot1n4w512</t>
  </si>
  <si>
    <t>mandelbrot2n4w1024</t>
  </si>
  <si>
    <t xml:space="preserve"> 10.10.0.106</t>
  </si>
  <si>
    <t>mandelbrot2n4w2048</t>
  </si>
  <si>
    <t>mandelbrot2n4w512</t>
  </si>
  <si>
    <t>mandelbrot3n4w1024</t>
  </si>
  <si>
    <t xml:space="preserve"> 10.10.0.107</t>
  </si>
  <si>
    <t>mandelbrot3n4w2048</t>
  </si>
  <si>
    <t>mandelbrot3n4w512</t>
  </si>
  <si>
    <t>mandelbrot4n4w1024</t>
  </si>
  <si>
    <t xml:space="preserve"> 10.10.0.108</t>
  </si>
  <si>
    <t>mandelbrot4n4w2048</t>
  </si>
  <si>
    <t>mandelbrot4n4w512</t>
  </si>
  <si>
    <t>hpc2n10w2048</t>
  </si>
  <si>
    <t>hpc2n12w2048</t>
  </si>
  <si>
    <t>hpc2n4w2048</t>
  </si>
  <si>
    <t>hpc2n6w2048</t>
  </si>
  <si>
    <t>hpc2n8w2048</t>
  </si>
  <si>
    <t xml:space="preserve">Mean </t>
  </si>
  <si>
    <t>Total</t>
  </si>
  <si>
    <t>per Node</t>
  </si>
  <si>
    <t>2 by n</t>
  </si>
  <si>
    <t>n by 4</t>
  </si>
  <si>
    <t>Seqential</t>
  </si>
  <si>
    <t>1 node</t>
  </si>
  <si>
    <t>2 nodes</t>
  </si>
  <si>
    <t>3 nodes</t>
  </si>
  <si>
    <t>4 nodes</t>
  </si>
  <si>
    <t>efficiency</t>
  </si>
  <si>
    <t>ratio to 512</t>
  </si>
  <si>
    <t>speed up measured in nodes</t>
  </si>
  <si>
    <t>efficiency measured in cores 4 per node</t>
  </si>
  <si>
    <t>problem size is in ratio 512:1024:2048 is given by 1:4:16</t>
  </si>
  <si>
    <t>Workstation</t>
  </si>
  <si>
    <t>HPC</t>
  </si>
  <si>
    <t>Cluster D2</t>
  </si>
  <si>
    <t>Sequential</t>
  </si>
  <si>
    <t>D2</t>
  </si>
  <si>
    <t xml:space="preserve">speedup </t>
  </si>
  <si>
    <t>xpc4w2048</t>
  </si>
  <si>
    <t xml:space="preserve"> 127.0.0.2</t>
  </si>
  <si>
    <t xml:space="preserve"> </t>
  </si>
  <si>
    <t xml:space="preserve"> 127.0.0.3</t>
  </si>
  <si>
    <t xml:space="preserve"> 127.0.0.4</t>
  </si>
  <si>
    <t>xpc8w2048</t>
  </si>
  <si>
    <t>xpc12w2048</t>
  </si>
  <si>
    <t>xpc16w2048</t>
  </si>
  <si>
    <t>xpc20w2048</t>
  </si>
  <si>
    <t>xpc24w2048</t>
  </si>
  <si>
    <t>XPC</t>
  </si>
  <si>
    <t>System</t>
  </si>
  <si>
    <t>ENUCC</t>
  </si>
  <si>
    <t>4 per node</t>
  </si>
  <si>
    <t>Seq Time for HPC 2048 points</t>
  </si>
  <si>
    <t>milliseconds</t>
  </si>
  <si>
    <t>Sequential Times msecs</t>
  </si>
  <si>
    <t xml:space="preserve">Points = 2396160, whites = 1879817, blacks = 516343, iterations = 1071221513 </t>
  </si>
  <si>
    <t>seq</t>
  </si>
  <si>
    <t>Single</t>
  </si>
  <si>
    <t>Node</t>
  </si>
  <si>
    <t>Two</t>
  </si>
  <si>
    <t>Multi-node</t>
  </si>
  <si>
    <t>Workstation Cluster</t>
  </si>
  <si>
    <t>Linear</t>
  </si>
  <si>
    <t>HPV - XPC</t>
  </si>
  <si>
    <t>about 14%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</si>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</sst>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0" fontId="18" fillId="0" borderId="0" xfId="0" applyNumberFormat="1" applyFont="1"/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XPC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'2048 Comparison'!$A$16:$A$21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'2048 Comparison'!$P$15:$P$20</c:f>
              <c:numCache>
                <c:formatCode>0.00</c:formatCode>
                <c:ptCount val="6"/>
                <c:pt idx="0">
                  <c:v>3.9207345252053818</c:v>
                </c:pt>
                <c:pt idx="1">
                  <c:v>7.0368374873186914</c:v>
                </c:pt>
                <c:pt idx="2">
                  <c:v>7.3769528162232856</c:v>
                </c:pt>
                <c:pt idx="3">
                  <c:v>8.1060793897710841</c:v>
                </c:pt>
                <c:pt idx="4">
                  <c:v>8.0661438853443137</c:v>
                </c:pt>
                <c:pt idx="5">
                  <c:v>7.9772004942224148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9-4AC9-8075-4F8761E7F3C1}"/>
            </c:ext>
          </c:extLst>
        </c:ser>
        <c:ser>
          <c:idx val="1"/>
          <c:order val="1"/>
          <c:tx>
            <c:v>Cluster</c:v>
          </c:tx>
          <c:spPr>
            <a:ln w="28575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'2048 Comparison'!$A$16:$A$21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'2048 Comparison'!$L$16:$L$19</c:f>
              <c:numCache>
                <c:formatCode>0.00</c:formatCode>
                <c:ptCount val="4"/>
                <c:pt idx="0">
                  <c:v>3.576499044747866</c:v>
                </c:pt>
                <c:pt idx="1">
                  <c:v>6.524171888988362</c:v>
                </c:pt>
                <c:pt idx="2">
                  <c:v>9.4779135120070599</c:v>
                </c:pt>
                <c:pt idx="3">
                  <c:v>11.368321354950137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9-4AC9-8075-4F8761E7F3C1}"/>
            </c:ext>
          </c:extLst>
        </c:ser>
        <c:ser>
          <c:idx val="2"/>
          <c:order val="2"/>
          <c:tx>
            <c:v>HPC</c:v>
          </c:tx>
          <c:spPr>
            <a:ln w="2857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'2048 Comparison'!$A$16:$A$21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'2048 Comparison'!$E$16:$E$21</c:f>
              <c:numCache>
                <c:formatCode>0.00</c:formatCode>
                <c:ptCount val="6"/>
                <c:pt idx="0">
                  <c:v>3.9006228847123205</c:v>
                </c:pt>
                <c:pt idx="1">
                  <c:v>7.3841052380465522</c:v>
                </c:pt>
                <c:pt idx="2">
                  <c:v>10.410506995694957</c:v>
                </c:pt>
                <c:pt idx="3">
                  <c:v>13.978465071869113</c:v>
                </c:pt>
                <c:pt idx="4">
                  <c:v>16.396891223078203</c:v>
                </c:pt>
                <c:pt idx="5">
                  <c:v>17.413427845822483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9-4AC9-8075-4F8761E7F3C1}"/>
            </c:ext>
          </c:extLst>
        </c:ser>
        <c:ser>
          <c:idx val="3"/>
          <c:order val="3"/>
          <c:tx>
            <c:v>Linear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'2048 Comparison'!$S$15:$S$20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9-4AC9-8075-4F8761E7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94704"/>
        <c:axId val="1043295184"/>
      </c:lineChart>
      <c:catAx>
        <c:axId val="10432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95184"/>
        <c:crosses val="autoZero"/>
        <c:auto val="1"/>
        <c:lblAlgn val="ctr"/>
        <c:lblOffset val="100"/>
        <c:noMultiLvlLbl val="0"/>
      </c:catAx>
      <c:valAx>
        <c:axId val="10432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10263</xdr:colOff>
      <xdr:row>21</xdr:row>
      <xdr:rowOff>164587</xdr:rowOff>
    </xdr:from>
    <xdr:to>
      <xdr:col>10</xdr:col>
      <xdr:colOff>2566</xdr:colOff>
      <xdr:row>38</xdr:row>
      <xdr:rowOff>72737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5F1F9-18C4-E720-DB6A-7CDBB818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E3E9-67F1-4C71-A85D-F86A74503BA4}">
  <dimension ref="A1:N130"/>
  <sheetViews>
    <sheetView tabSelected="1" topLeftCell="A100" workbookViewId="0">
      <selection activeCell="N19" sqref="N19:N20"/>
    </sheetView>
  </sheetViews>
  <sheetFormatPr defaultRowHeight="13"/>
  <cols>
    <col min="1" max="1" width="11.09765625" bestFit="1" customWidth="1"/>
  </cols>
  <sheetData>
    <row r="1" spans="1:8">
      <c r="A1" t="s">
        <v>88</v>
      </c>
      <c r="B1" t="s">
        <v>89</v>
      </c>
      <c r="C1">
        <v>0</v>
      </c>
      <c r="D1">
        <v>0</v>
      </c>
      <c r="E1">
        <v>59075</v>
      </c>
      <c r="F1">
        <v>51749</v>
      </c>
      <c r="G1" t="s">
        <v>90</v>
      </c>
    </row>
    <row r="2" spans="1:8">
      <c r="A2" t="s">
        <v>88</v>
      </c>
      <c r="B2" t="s">
        <v>91</v>
      </c>
      <c r="C2">
        <v>1</v>
      </c>
      <c r="D2">
        <v>0</v>
      </c>
      <c r="E2">
        <v>56504</v>
      </c>
      <c r="F2">
        <v>51736</v>
      </c>
      <c r="G2" t="s">
        <v>90</v>
      </c>
    </row>
    <row r="3" spans="1:8">
      <c r="A3" t="s">
        <v>88</v>
      </c>
      <c r="B3" t="s">
        <v>92</v>
      </c>
      <c r="C3">
        <v>2</v>
      </c>
      <c r="D3">
        <v>0</v>
      </c>
      <c r="E3">
        <v>52848</v>
      </c>
      <c r="F3">
        <v>51729</v>
      </c>
      <c r="G3" t="s">
        <v>90</v>
      </c>
    </row>
    <row r="4" spans="1:8">
      <c r="A4" t="s">
        <v>4</v>
      </c>
      <c r="G4">
        <v>68557</v>
      </c>
      <c r="H4">
        <v>52791</v>
      </c>
    </row>
    <row r="5" spans="1:8">
      <c r="A5" t="s">
        <v>88</v>
      </c>
      <c r="B5" t="s">
        <v>89</v>
      </c>
      <c r="C5">
        <v>0</v>
      </c>
      <c r="D5">
        <v>0</v>
      </c>
      <c r="E5">
        <v>59220</v>
      </c>
      <c r="F5">
        <v>52922</v>
      </c>
      <c r="G5" t="s">
        <v>90</v>
      </c>
    </row>
    <row r="6" spans="1:8">
      <c r="A6" t="s">
        <v>88</v>
      </c>
      <c r="B6" t="s">
        <v>91</v>
      </c>
      <c r="C6">
        <v>1</v>
      </c>
      <c r="D6">
        <v>0</v>
      </c>
      <c r="E6">
        <v>56692</v>
      </c>
      <c r="F6">
        <v>52913</v>
      </c>
      <c r="G6" t="s">
        <v>90</v>
      </c>
    </row>
    <row r="7" spans="1:8">
      <c r="A7" t="s">
        <v>88</v>
      </c>
      <c r="B7" t="s">
        <v>92</v>
      </c>
      <c r="C7">
        <v>2</v>
      </c>
      <c r="D7">
        <v>0</v>
      </c>
      <c r="E7">
        <v>54042</v>
      </c>
      <c r="F7">
        <v>52906</v>
      </c>
      <c r="G7" t="s">
        <v>90</v>
      </c>
    </row>
    <row r="8" spans="1:8">
      <c r="A8" t="s">
        <v>4</v>
      </c>
      <c r="G8">
        <v>65212</v>
      </c>
      <c r="H8">
        <v>53985</v>
      </c>
    </row>
    <row r="9" spans="1:8">
      <c r="A9" t="s">
        <v>88</v>
      </c>
      <c r="B9" t="s">
        <v>89</v>
      </c>
      <c r="C9">
        <v>0</v>
      </c>
      <c r="D9">
        <v>0</v>
      </c>
      <c r="E9">
        <v>56302</v>
      </c>
      <c r="F9">
        <v>49630</v>
      </c>
      <c r="G9" t="s">
        <v>90</v>
      </c>
    </row>
    <row r="10" spans="1:8">
      <c r="A10" t="s">
        <v>88</v>
      </c>
      <c r="B10" t="s">
        <v>91</v>
      </c>
      <c r="C10">
        <v>1</v>
      </c>
      <c r="D10">
        <v>0</v>
      </c>
      <c r="E10">
        <v>53678</v>
      </c>
      <c r="F10">
        <v>49617</v>
      </c>
      <c r="G10" t="s">
        <v>90</v>
      </c>
    </row>
    <row r="11" spans="1:8">
      <c r="A11" t="s">
        <v>88</v>
      </c>
      <c r="B11" t="s">
        <v>92</v>
      </c>
      <c r="C11">
        <v>2</v>
      </c>
      <c r="D11">
        <v>0</v>
      </c>
      <c r="E11">
        <v>50731</v>
      </c>
      <c r="F11">
        <v>49611</v>
      </c>
      <c r="G11" t="s">
        <v>90</v>
      </c>
    </row>
    <row r="12" spans="1:8">
      <c r="A12" t="s">
        <v>4</v>
      </c>
      <c r="G12">
        <v>62543</v>
      </c>
      <c r="H12">
        <v>50675</v>
      </c>
    </row>
    <row r="13" spans="1:8">
      <c r="A13" t="s">
        <v>88</v>
      </c>
      <c r="B13" t="s">
        <v>89</v>
      </c>
      <c r="C13">
        <v>0</v>
      </c>
      <c r="D13">
        <v>0</v>
      </c>
      <c r="E13">
        <v>56502</v>
      </c>
      <c r="F13">
        <v>49712</v>
      </c>
      <c r="G13" t="s">
        <v>90</v>
      </c>
    </row>
    <row r="14" spans="1:8">
      <c r="A14" t="s">
        <v>88</v>
      </c>
      <c r="B14" t="s">
        <v>91</v>
      </c>
      <c r="C14">
        <v>1</v>
      </c>
      <c r="D14">
        <v>0</v>
      </c>
      <c r="E14">
        <v>53738</v>
      </c>
      <c r="F14">
        <v>49695</v>
      </c>
      <c r="G14" t="s">
        <v>90</v>
      </c>
    </row>
    <row r="15" spans="1:8">
      <c r="A15" t="s">
        <v>88</v>
      </c>
      <c r="B15" t="s">
        <v>92</v>
      </c>
      <c r="C15">
        <v>2</v>
      </c>
      <c r="D15">
        <v>0</v>
      </c>
      <c r="E15">
        <v>50816</v>
      </c>
      <c r="F15">
        <v>49690</v>
      </c>
      <c r="G15" t="s">
        <v>90</v>
      </c>
    </row>
    <row r="16" spans="1:8">
      <c r="A16" t="s">
        <v>4</v>
      </c>
      <c r="G16">
        <v>62687</v>
      </c>
      <c r="H16">
        <v>50758</v>
      </c>
    </row>
    <row r="17" spans="1:14">
      <c r="A17" t="s">
        <v>88</v>
      </c>
      <c r="B17" t="s">
        <v>89</v>
      </c>
      <c r="C17">
        <v>0</v>
      </c>
      <c r="D17">
        <v>0</v>
      </c>
      <c r="E17">
        <v>58835</v>
      </c>
      <c r="F17">
        <v>52580</v>
      </c>
      <c r="G17" t="s">
        <v>90</v>
      </c>
    </row>
    <row r="18" spans="1:14">
      <c r="A18" t="s">
        <v>88</v>
      </c>
      <c r="B18" t="s">
        <v>91</v>
      </c>
      <c r="C18">
        <v>1</v>
      </c>
      <c r="D18">
        <v>0</v>
      </c>
      <c r="E18">
        <v>56231</v>
      </c>
      <c r="F18">
        <v>52557</v>
      </c>
      <c r="G18" t="s">
        <v>90</v>
      </c>
    </row>
    <row r="19" spans="1:14">
      <c r="A19" t="s">
        <v>88</v>
      </c>
      <c r="B19" t="s">
        <v>92</v>
      </c>
      <c r="C19">
        <v>2</v>
      </c>
      <c r="D19">
        <v>0</v>
      </c>
      <c r="E19">
        <v>53674</v>
      </c>
      <c r="F19">
        <v>52552</v>
      </c>
      <c r="G19" t="s">
        <v>90</v>
      </c>
      <c r="N19" t="s">
        <v>115</v>
      </c>
    </row>
    <row r="20" spans="1:14">
      <c r="A20" t="s">
        <v>4</v>
      </c>
      <c r="G20">
        <v>64885</v>
      </c>
      <c r="H20">
        <v>53620</v>
      </c>
      <c r="J20" t="str">
        <f>MID(A19,4,1)</f>
        <v>4</v>
      </c>
      <c r="K20">
        <f>AVERAGE(H4:H20)</f>
        <v>52365.8</v>
      </c>
      <c r="L20">
        <f>_xlfn.STDEV.P(H4:H20)</f>
        <v>1401.3883687258146</v>
      </c>
      <c r="N20">
        <f>L20/K20*100</f>
        <v>2.6761519326083332</v>
      </c>
    </row>
    <row r="21" spans="1:14">
      <c r="A21" t="s">
        <v>93</v>
      </c>
      <c r="B21" t="s">
        <v>89</v>
      </c>
      <c r="C21">
        <v>0</v>
      </c>
      <c r="D21">
        <v>0</v>
      </c>
      <c r="E21">
        <v>34949</v>
      </c>
      <c r="F21">
        <v>28573</v>
      </c>
      <c r="G21" t="s">
        <v>90</v>
      </c>
    </row>
    <row r="22" spans="1:14">
      <c r="A22" t="s">
        <v>93</v>
      </c>
      <c r="B22" t="s">
        <v>91</v>
      </c>
      <c r="C22">
        <v>1</v>
      </c>
      <c r="D22">
        <v>0</v>
      </c>
      <c r="E22">
        <v>32332</v>
      </c>
      <c r="F22">
        <v>28563</v>
      </c>
      <c r="G22" t="s">
        <v>90</v>
      </c>
    </row>
    <row r="23" spans="1:14">
      <c r="A23" t="s">
        <v>93</v>
      </c>
      <c r="B23" t="s">
        <v>92</v>
      </c>
      <c r="C23">
        <v>2</v>
      </c>
      <c r="D23">
        <v>0</v>
      </c>
      <c r="E23">
        <v>29682</v>
      </c>
      <c r="F23">
        <v>28559</v>
      </c>
      <c r="G23" t="s">
        <v>90</v>
      </c>
    </row>
    <row r="24" spans="1:14">
      <c r="A24" t="s">
        <v>4</v>
      </c>
      <c r="G24">
        <v>47309</v>
      </c>
      <c r="H24">
        <v>29626</v>
      </c>
    </row>
    <row r="25" spans="1:14">
      <c r="A25" t="s">
        <v>93</v>
      </c>
      <c r="B25" t="s">
        <v>89</v>
      </c>
      <c r="C25">
        <v>0</v>
      </c>
      <c r="D25">
        <v>0</v>
      </c>
      <c r="E25">
        <v>34553</v>
      </c>
      <c r="F25">
        <v>27744</v>
      </c>
      <c r="G25" t="s">
        <v>90</v>
      </c>
    </row>
    <row r="26" spans="1:14">
      <c r="A26" t="s">
        <v>93</v>
      </c>
      <c r="B26" t="s">
        <v>91</v>
      </c>
      <c r="C26">
        <v>1</v>
      </c>
      <c r="D26">
        <v>0</v>
      </c>
      <c r="E26">
        <v>31920</v>
      </c>
      <c r="F26">
        <v>27736</v>
      </c>
      <c r="G26" t="s">
        <v>90</v>
      </c>
    </row>
    <row r="27" spans="1:14">
      <c r="A27" t="s">
        <v>93</v>
      </c>
      <c r="B27" t="s">
        <v>92</v>
      </c>
      <c r="C27">
        <v>2</v>
      </c>
      <c r="D27">
        <v>0</v>
      </c>
      <c r="E27">
        <v>28857</v>
      </c>
      <c r="F27">
        <v>27733</v>
      </c>
      <c r="G27" t="s">
        <v>90</v>
      </c>
    </row>
    <row r="28" spans="1:14">
      <c r="A28" t="s">
        <v>4</v>
      </c>
      <c r="G28">
        <v>40325</v>
      </c>
      <c r="H28">
        <v>28802</v>
      </c>
    </row>
    <row r="29" spans="1:14">
      <c r="A29" t="s">
        <v>93</v>
      </c>
      <c r="B29" t="s">
        <v>89</v>
      </c>
      <c r="C29">
        <v>0</v>
      </c>
      <c r="D29">
        <v>0</v>
      </c>
      <c r="E29">
        <v>34925</v>
      </c>
      <c r="F29">
        <v>28292</v>
      </c>
      <c r="G29" t="s">
        <v>90</v>
      </c>
    </row>
    <row r="30" spans="1:14">
      <c r="A30" t="s">
        <v>93</v>
      </c>
      <c r="B30" t="s">
        <v>91</v>
      </c>
      <c r="C30">
        <v>1</v>
      </c>
      <c r="D30">
        <v>0</v>
      </c>
      <c r="E30">
        <v>32448</v>
      </c>
      <c r="F30">
        <v>28279</v>
      </c>
      <c r="G30" t="s">
        <v>90</v>
      </c>
    </row>
    <row r="31" spans="1:14">
      <c r="A31" t="s">
        <v>93</v>
      </c>
      <c r="B31" t="s">
        <v>92</v>
      </c>
      <c r="C31">
        <v>2</v>
      </c>
      <c r="D31">
        <v>0</v>
      </c>
      <c r="E31">
        <v>29399</v>
      </c>
      <c r="F31">
        <v>28275</v>
      </c>
      <c r="G31" t="s">
        <v>90</v>
      </c>
    </row>
    <row r="32" spans="1:14">
      <c r="A32" t="s">
        <v>4</v>
      </c>
      <c r="G32">
        <v>41210</v>
      </c>
      <c r="H32">
        <v>29342</v>
      </c>
    </row>
    <row r="33" spans="1:14">
      <c r="A33" t="s">
        <v>93</v>
      </c>
      <c r="B33" t="s">
        <v>89</v>
      </c>
      <c r="C33">
        <v>0</v>
      </c>
      <c r="D33">
        <v>0</v>
      </c>
      <c r="E33">
        <v>34336</v>
      </c>
      <c r="F33">
        <v>27986</v>
      </c>
      <c r="G33" t="s">
        <v>90</v>
      </c>
    </row>
    <row r="34" spans="1:14">
      <c r="A34" t="s">
        <v>93</v>
      </c>
      <c r="B34" t="s">
        <v>91</v>
      </c>
      <c r="C34">
        <v>1</v>
      </c>
      <c r="D34">
        <v>0</v>
      </c>
      <c r="E34">
        <v>31823</v>
      </c>
      <c r="F34">
        <v>27976</v>
      </c>
      <c r="G34" t="s">
        <v>90</v>
      </c>
    </row>
    <row r="35" spans="1:14">
      <c r="A35" t="s">
        <v>93</v>
      </c>
      <c r="B35" t="s">
        <v>92</v>
      </c>
      <c r="C35">
        <v>2</v>
      </c>
      <c r="D35">
        <v>0</v>
      </c>
      <c r="E35">
        <v>29094</v>
      </c>
      <c r="F35">
        <v>27971</v>
      </c>
      <c r="G35" t="s">
        <v>90</v>
      </c>
    </row>
    <row r="36" spans="1:14">
      <c r="A36" t="s">
        <v>4</v>
      </c>
      <c r="G36">
        <v>40371</v>
      </c>
      <c r="H36">
        <v>29036</v>
      </c>
    </row>
    <row r="37" spans="1:14">
      <c r="A37" t="s">
        <v>93</v>
      </c>
      <c r="B37" t="s">
        <v>89</v>
      </c>
      <c r="C37">
        <v>0</v>
      </c>
      <c r="D37">
        <v>0</v>
      </c>
      <c r="E37">
        <v>34741</v>
      </c>
      <c r="F37">
        <v>28012</v>
      </c>
      <c r="G37" t="s">
        <v>90</v>
      </c>
    </row>
    <row r="38" spans="1:14">
      <c r="A38" t="s">
        <v>93</v>
      </c>
      <c r="B38" t="s">
        <v>91</v>
      </c>
      <c r="C38">
        <v>1</v>
      </c>
      <c r="D38">
        <v>0</v>
      </c>
      <c r="E38">
        <v>32189</v>
      </c>
      <c r="F38">
        <v>28009</v>
      </c>
      <c r="G38" t="s">
        <v>90</v>
      </c>
    </row>
    <row r="39" spans="1:14">
      <c r="A39" t="s">
        <v>93</v>
      </c>
      <c r="B39" t="s">
        <v>92</v>
      </c>
      <c r="C39">
        <v>2</v>
      </c>
      <c r="D39">
        <v>0</v>
      </c>
      <c r="E39">
        <v>29133</v>
      </c>
      <c r="F39">
        <v>28004</v>
      </c>
      <c r="G39" t="s">
        <v>90</v>
      </c>
      <c r="N39" t="s">
        <v>115</v>
      </c>
    </row>
    <row r="40" spans="1:14">
      <c r="A40" t="s">
        <v>4</v>
      </c>
      <c r="G40">
        <v>41606</v>
      </c>
      <c r="H40">
        <v>29078</v>
      </c>
      <c r="J40" t="str">
        <f>MID(A39,4,1)</f>
        <v>8</v>
      </c>
      <c r="K40">
        <f>AVERAGE(H24:H40)</f>
        <v>29176.799999999999</v>
      </c>
      <c r="L40">
        <f>_xlfn.STDEV.P(H24:H40)</f>
        <v>282.53594461590188</v>
      </c>
      <c r="N40">
        <f>L40/K40*100</f>
        <v>0.96835823193736759</v>
      </c>
    </row>
    <row r="41" spans="1:14">
      <c r="A41" t="s">
        <v>94</v>
      </c>
      <c r="B41" t="s">
        <v>89</v>
      </c>
      <c r="C41">
        <v>0</v>
      </c>
      <c r="D41">
        <v>0</v>
      </c>
      <c r="E41">
        <v>33553</v>
      </c>
      <c r="F41">
        <v>26861</v>
      </c>
      <c r="G41" t="s">
        <v>90</v>
      </c>
    </row>
    <row r="42" spans="1:14">
      <c r="A42" t="s">
        <v>94</v>
      </c>
      <c r="B42" t="s">
        <v>91</v>
      </c>
      <c r="C42">
        <v>1</v>
      </c>
      <c r="D42">
        <v>0</v>
      </c>
      <c r="E42">
        <v>30850</v>
      </c>
      <c r="F42">
        <v>26867</v>
      </c>
      <c r="G42" t="s">
        <v>90</v>
      </c>
    </row>
    <row r="43" spans="1:14">
      <c r="A43" t="s">
        <v>94</v>
      </c>
      <c r="B43" t="s">
        <v>92</v>
      </c>
      <c r="C43">
        <v>2</v>
      </c>
      <c r="D43">
        <v>0</v>
      </c>
      <c r="E43">
        <v>27980</v>
      </c>
      <c r="F43">
        <v>26863</v>
      </c>
      <c r="G43" t="s">
        <v>90</v>
      </c>
    </row>
    <row r="44" spans="1:14">
      <c r="A44" t="s">
        <v>4</v>
      </c>
      <c r="G44">
        <v>43002</v>
      </c>
      <c r="H44">
        <v>27924</v>
      </c>
    </row>
    <row r="45" spans="1:14">
      <c r="A45" t="s">
        <v>94</v>
      </c>
      <c r="B45" t="s">
        <v>89</v>
      </c>
      <c r="C45">
        <v>0</v>
      </c>
      <c r="D45">
        <v>0</v>
      </c>
      <c r="E45">
        <v>41584</v>
      </c>
      <c r="F45">
        <v>26648</v>
      </c>
      <c r="G45" t="s">
        <v>90</v>
      </c>
    </row>
    <row r="46" spans="1:14">
      <c r="A46" t="s">
        <v>94</v>
      </c>
      <c r="B46" t="s">
        <v>91</v>
      </c>
      <c r="C46">
        <v>1</v>
      </c>
      <c r="D46">
        <v>0</v>
      </c>
      <c r="E46">
        <v>30943</v>
      </c>
      <c r="F46">
        <v>26652</v>
      </c>
      <c r="G46" t="s">
        <v>90</v>
      </c>
    </row>
    <row r="47" spans="1:14">
      <c r="A47" t="s">
        <v>94</v>
      </c>
      <c r="B47" t="s">
        <v>92</v>
      </c>
      <c r="C47">
        <v>2</v>
      </c>
      <c r="D47">
        <v>0</v>
      </c>
      <c r="E47">
        <v>27772</v>
      </c>
      <c r="F47">
        <v>26648</v>
      </c>
      <c r="G47" t="s">
        <v>90</v>
      </c>
    </row>
    <row r="48" spans="1:14">
      <c r="A48" t="s">
        <v>4</v>
      </c>
      <c r="G48">
        <v>49182</v>
      </c>
      <c r="H48">
        <v>27717</v>
      </c>
    </row>
    <row r="49" spans="1:14">
      <c r="A49" t="s">
        <v>94</v>
      </c>
      <c r="B49" t="s">
        <v>89</v>
      </c>
      <c r="C49">
        <v>0</v>
      </c>
      <c r="D49">
        <v>0</v>
      </c>
      <c r="E49">
        <v>33758</v>
      </c>
      <c r="F49">
        <v>26765</v>
      </c>
      <c r="G49" t="s">
        <v>90</v>
      </c>
    </row>
    <row r="50" spans="1:14">
      <c r="A50" t="s">
        <v>94</v>
      </c>
      <c r="B50" t="s">
        <v>91</v>
      </c>
      <c r="C50">
        <v>1</v>
      </c>
      <c r="D50">
        <v>0</v>
      </c>
      <c r="E50">
        <v>30886</v>
      </c>
      <c r="F50">
        <v>26775</v>
      </c>
      <c r="G50" t="s">
        <v>90</v>
      </c>
    </row>
    <row r="51" spans="1:14">
      <c r="A51" t="s">
        <v>94</v>
      </c>
      <c r="B51" t="s">
        <v>92</v>
      </c>
      <c r="C51">
        <v>2</v>
      </c>
      <c r="D51">
        <v>0</v>
      </c>
      <c r="E51">
        <v>27890</v>
      </c>
      <c r="F51">
        <v>26769</v>
      </c>
      <c r="G51" t="s">
        <v>90</v>
      </c>
    </row>
    <row r="52" spans="1:14">
      <c r="A52" t="s">
        <v>4</v>
      </c>
      <c r="G52">
        <v>40023</v>
      </c>
      <c r="H52">
        <v>27834</v>
      </c>
    </row>
    <row r="53" spans="1:14">
      <c r="A53" t="s">
        <v>94</v>
      </c>
      <c r="B53" t="s">
        <v>89</v>
      </c>
      <c r="C53">
        <v>0</v>
      </c>
      <c r="D53">
        <v>0</v>
      </c>
      <c r="E53">
        <v>37023</v>
      </c>
      <c r="F53">
        <v>26852</v>
      </c>
      <c r="G53" t="s">
        <v>90</v>
      </c>
    </row>
    <row r="54" spans="1:14">
      <c r="A54" t="s">
        <v>94</v>
      </c>
      <c r="B54" t="s">
        <v>91</v>
      </c>
      <c r="C54">
        <v>1</v>
      </c>
      <c r="D54">
        <v>0</v>
      </c>
      <c r="E54">
        <v>30843</v>
      </c>
      <c r="F54">
        <v>26857</v>
      </c>
      <c r="G54" t="s">
        <v>90</v>
      </c>
    </row>
    <row r="55" spans="1:14">
      <c r="A55" t="s">
        <v>94</v>
      </c>
      <c r="B55" t="s">
        <v>92</v>
      </c>
      <c r="C55">
        <v>2</v>
      </c>
      <c r="D55">
        <v>0</v>
      </c>
      <c r="E55">
        <v>27974</v>
      </c>
      <c r="F55">
        <v>26852</v>
      </c>
      <c r="G55" t="s">
        <v>90</v>
      </c>
    </row>
    <row r="56" spans="1:14">
      <c r="A56" t="s">
        <v>4</v>
      </c>
      <c r="G56">
        <v>42959</v>
      </c>
      <c r="H56">
        <v>27918</v>
      </c>
    </row>
    <row r="57" spans="1:14">
      <c r="A57" t="s">
        <v>94</v>
      </c>
      <c r="B57" t="s">
        <v>89</v>
      </c>
      <c r="C57">
        <v>0</v>
      </c>
      <c r="D57">
        <v>0</v>
      </c>
      <c r="E57">
        <v>33511</v>
      </c>
      <c r="F57">
        <v>26698</v>
      </c>
      <c r="G57" t="s">
        <v>90</v>
      </c>
    </row>
    <row r="58" spans="1:14">
      <c r="A58" t="s">
        <v>94</v>
      </c>
      <c r="B58" t="s">
        <v>91</v>
      </c>
      <c r="C58">
        <v>1</v>
      </c>
      <c r="D58">
        <v>0</v>
      </c>
      <c r="E58">
        <v>30739</v>
      </c>
      <c r="F58">
        <v>26704</v>
      </c>
      <c r="G58" t="s">
        <v>90</v>
      </c>
    </row>
    <row r="59" spans="1:14">
      <c r="A59" t="s">
        <v>94</v>
      </c>
      <c r="B59" t="s">
        <v>92</v>
      </c>
      <c r="C59">
        <v>2</v>
      </c>
      <c r="D59">
        <v>0</v>
      </c>
      <c r="E59">
        <v>27820</v>
      </c>
      <c r="F59">
        <v>26699</v>
      </c>
      <c r="G59" t="s">
        <v>90</v>
      </c>
      <c r="N59" t="s">
        <v>115</v>
      </c>
    </row>
    <row r="60" spans="1:14">
      <c r="A60" t="s">
        <v>4</v>
      </c>
      <c r="G60">
        <v>46016</v>
      </c>
      <c r="H60">
        <v>27765</v>
      </c>
      <c r="J60" t="str">
        <f>MID(A59,4,2)</f>
        <v>12</v>
      </c>
      <c r="K60">
        <f>AVERAGE(H44:H60)</f>
        <v>27831.599999999999</v>
      </c>
      <c r="L60">
        <f>_xlfn.STDEV.P(H44:H60)</f>
        <v>81.947788255693638</v>
      </c>
      <c r="N60">
        <f>L60/K60*100</f>
        <v>0.29444152781620042</v>
      </c>
    </row>
    <row r="61" spans="1:14">
      <c r="A61" t="s">
        <v>95</v>
      </c>
      <c r="B61" t="s">
        <v>89</v>
      </c>
      <c r="C61">
        <v>0</v>
      </c>
      <c r="D61">
        <v>0</v>
      </c>
      <c r="E61">
        <v>35063</v>
      </c>
      <c r="F61">
        <v>24293</v>
      </c>
      <c r="G61" t="s">
        <v>90</v>
      </c>
    </row>
    <row r="62" spans="1:14">
      <c r="A62" t="s">
        <v>95</v>
      </c>
      <c r="B62" t="s">
        <v>91</v>
      </c>
      <c r="C62">
        <v>1</v>
      </c>
      <c r="D62">
        <v>0</v>
      </c>
      <c r="E62">
        <v>29172</v>
      </c>
      <c r="F62">
        <v>24316</v>
      </c>
      <c r="G62" t="s">
        <v>90</v>
      </c>
    </row>
    <row r="63" spans="1:14">
      <c r="A63" t="s">
        <v>95</v>
      </c>
      <c r="B63" t="s">
        <v>92</v>
      </c>
      <c r="C63">
        <v>2</v>
      </c>
      <c r="D63">
        <v>0</v>
      </c>
      <c r="E63">
        <v>25443</v>
      </c>
      <c r="F63">
        <v>24311</v>
      </c>
      <c r="G63" t="s">
        <v>90</v>
      </c>
    </row>
    <row r="64" spans="1:14">
      <c r="A64" t="s">
        <v>4</v>
      </c>
      <c r="G64">
        <v>42713</v>
      </c>
      <c r="H64">
        <v>25386</v>
      </c>
    </row>
    <row r="65" spans="1:14">
      <c r="A65" t="s">
        <v>95</v>
      </c>
      <c r="B65" t="s">
        <v>89</v>
      </c>
      <c r="C65">
        <v>0</v>
      </c>
      <c r="D65">
        <v>0</v>
      </c>
      <c r="E65">
        <v>34334</v>
      </c>
      <c r="F65">
        <v>24114</v>
      </c>
      <c r="G65" t="s">
        <v>90</v>
      </c>
    </row>
    <row r="66" spans="1:14">
      <c r="A66" t="s">
        <v>95</v>
      </c>
      <c r="B66" t="s">
        <v>91</v>
      </c>
      <c r="C66">
        <v>1</v>
      </c>
      <c r="D66">
        <v>0</v>
      </c>
      <c r="E66">
        <v>31624</v>
      </c>
      <c r="F66">
        <v>24132</v>
      </c>
      <c r="G66" t="s">
        <v>90</v>
      </c>
    </row>
    <row r="67" spans="1:14">
      <c r="A67" t="s">
        <v>95</v>
      </c>
      <c r="B67" t="s">
        <v>92</v>
      </c>
      <c r="C67">
        <v>2</v>
      </c>
      <c r="D67">
        <v>0</v>
      </c>
      <c r="E67">
        <v>25255</v>
      </c>
      <c r="F67">
        <v>24129</v>
      </c>
      <c r="G67" t="s">
        <v>90</v>
      </c>
    </row>
    <row r="68" spans="1:14">
      <c r="A68" t="s">
        <v>4</v>
      </c>
      <c r="G68">
        <v>37493</v>
      </c>
      <c r="H68">
        <v>25198</v>
      </c>
    </row>
    <row r="69" spans="1:14">
      <c r="A69" t="s">
        <v>95</v>
      </c>
      <c r="B69" t="s">
        <v>89</v>
      </c>
      <c r="C69">
        <v>0</v>
      </c>
      <c r="D69">
        <v>0</v>
      </c>
      <c r="E69">
        <v>35020</v>
      </c>
      <c r="F69">
        <v>24112</v>
      </c>
      <c r="G69" t="s">
        <v>90</v>
      </c>
    </row>
    <row r="70" spans="1:14">
      <c r="A70" t="s">
        <v>95</v>
      </c>
      <c r="B70" t="s">
        <v>91</v>
      </c>
      <c r="C70">
        <v>1</v>
      </c>
      <c r="D70">
        <v>0</v>
      </c>
      <c r="E70">
        <v>29939</v>
      </c>
      <c r="F70">
        <v>24123</v>
      </c>
      <c r="G70" t="s">
        <v>90</v>
      </c>
    </row>
    <row r="71" spans="1:14">
      <c r="A71" t="s">
        <v>95</v>
      </c>
      <c r="B71" t="s">
        <v>92</v>
      </c>
      <c r="C71">
        <v>2</v>
      </c>
      <c r="D71">
        <v>0</v>
      </c>
      <c r="E71">
        <v>25244</v>
      </c>
      <c r="F71">
        <v>24117</v>
      </c>
      <c r="G71" t="s">
        <v>90</v>
      </c>
    </row>
    <row r="72" spans="1:14">
      <c r="A72" t="s">
        <v>4</v>
      </c>
      <c r="G72">
        <v>43362</v>
      </c>
      <c r="H72">
        <v>25188</v>
      </c>
    </row>
    <row r="73" spans="1:14">
      <c r="A73" t="s">
        <v>95</v>
      </c>
      <c r="B73" t="s">
        <v>89</v>
      </c>
      <c r="C73">
        <v>0</v>
      </c>
      <c r="D73">
        <v>0</v>
      </c>
      <c r="E73">
        <v>33340</v>
      </c>
      <c r="F73">
        <v>24161</v>
      </c>
      <c r="G73" t="s">
        <v>90</v>
      </c>
    </row>
    <row r="74" spans="1:14">
      <c r="A74" t="s">
        <v>95</v>
      </c>
      <c r="B74" t="s">
        <v>91</v>
      </c>
      <c r="C74">
        <v>1</v>
      </c>
      <c r="D74">
        <v>0</v>
      </c>
      <c r="E74">
        <v>29648</v>
      </c>
      <c r="F74">
        <v>24178</v>
      </c>
      <c r="G74" t="s">
        <v>90</v>
      </c>
    </row>
    <row r="75" spans="1:14">
      <c r="A75" t="s">
        <v>95</v>
      </c>
      <c r="B75" t="s">
        <v>92</v>
      </c>
      <c r="C75">
        <v>2</v>
      </c>
      <c r="D75">
        <v>0</v>
      </c>
      <c r="E75">
        <v>25305</v>
      </c>
      <c r="F75">
        <v>24177</v>
      </c>
      <c r="G75" t="s">
        <v>90</v>
      </c>
    </row>
    <row r="76" spans="1:14">
      <c r="A76" t="s">
        <v>4</v>
      </c>
      <c r="G76">
        <v>41421</v>
      </c>
      <c r="H76">
        <v>25248</v>
      </c>
    </row>
    <row r="77" spans="1:14">
      <c r="A77" t="s">
        <v>95</v>
      </c>
      <c r="B77" t="s">
        <v>89</v>
      </c>
      <c r="C77">
        <v>0</v>
      </c>
      <c r="D77">
        <v>0</v>
      </c>
      <c r="E77">
        <v>32905</v>
      </c>
      <c r="F77">
        <v>24550</v>
      </c>
      <c r="G77" t="s">
        <v>90</v>
      </c>
    </row>
    <row r="78" spans="1:14">
      <c r="A78" t="s">
        <v>95</v>
      </c>
      <c r="B78" t="s">
        <v>91</v>
      </c>
      <c r="C78">
        <v>1</v>
      </c>
      <c r="D78">
        <v>0</v>
      </c>
      <c r="E78">
        <v>29025</v>
      </c>
      <c r="F78">
        <v>24569</v>
      </c>
      <c r="G78" t="s">
        <v>90</v>
      </c>
    </row>
    <row r="79" spans="1:14">
      <c r="A79" t="s">
        <v>95</v>
      </c>
      <c r="B79" t="s">
        <v>92</v>
      </c>
      <c r="C79">
        <v>2</v>
      </c>
      <c r="D79">
        <v>0</v>
      </c>
      <c r="E79">
        <v>25679</v>
      </c>
      <c r="F79">
        <v>24564</v>
      </c>
      <c r="G79" t="s">
        <v>90</v>
      </c>
      <c r="N79" t="s">
        <v>115</v>
      </c>
    </row>
    <row r="80" spans="1:14">
      <c r="A80" t="s">
        <v>4</v>
      </c>
      <c r="G80">
        <v>41256</v>
      </c>
      <c r="H80">
        <v>25621</v>
      </c>
      <c r="J80" t="str">
        <f>MID(A79,4,2)</f>
        <v>16</v>
      </c>
      <c r="K80">
        <f>AVERAGE(H64:H80)</f>
        <v>25328.2</v>
      </c>
      <c r="L80">
        <f>_xlfn.STDEV.P(H64:H80)</f>
        <v>162.55017686855956</v>
      </c>
      <c r="N80">
        <f>L80/K80*100</f>
        <v>0.64177547898610854</v>
      </c>
    </row>
    <row r="81" spans="1:8">
      <c r="A81" t="s">
        <v>96</v>
      </c>
      <c r="B81" t="s">
        <v>89</v>
      </c>
      <c r="C81">
        <v>0</v>
      </c>
      <c r="D81">
        <v>0</v>
      </c>
      <c r="E81">
        <v>32839</v>
      </c>
      <c r="F81">
        <v>24381</v>
      </c>
      <c r="G81" t="s">
        <v>90</v>
      </c>
    </row>
    <row r="82" spans="1:8">
      <c r="A82" t="s">
        <v>96</v>
      </c>
      <c r="B82" t="s">
        <v>91</v>
      </c>
      <c r="C82">
        <v>1</v>
      </c>
      <c r="D82">
        <v>0</v>
      </c>
      <c r="E82">
        <v>28554</v>
      </c>
      <c r="F82">
        <v>24407</v>
      </c>
      <c r="G82" t="s">
        <v>90</v>
      </c>
    </row>
    <row r="83" spans="1:8">
      <c r="A83" t="s">
        <v>96</v>
      </c>
      <c r="B83" t="s">
        <v>92</v>
      </c>
      <c r="C83">
        <v>2</v>
      </c>
      <c r="D83">
        <v>0</v>
      </c>
      <c r="E83">
        <v>25528</v>
      </c>
      <c r="F83">
        <v>24400</v>
      </c>
      <c r="G83" t="s">
        <v>90</v>
      </c>
    </row>
    <row r="84" spans="1:8">
      <c r="A84" t="s">
        <v>4</v>
      </c>
      <c r="G84">
        <v>41643</v>
      </c>
      <c r="H84">
        <v>25472</v>
      </c>
    </row>
    <row r="85" spans="1:8">
      <c r="A85" t="s">
        <v>96</v>
      </c>
      <c r="B85" t="s">
        <v>89</v>
      </c>
      <c r="C85">
        <v>0</v>
      </c>
      <c r="D85">
        <v>0</v>
      </c>
      <c r="E85">
        <v>33548</v>
      </c>
      <c r="F85">
        <v>24447</v>
      </c>
      <c r="G85" t="s">
        <v>90</v>
      </c>
    </row>
    <row r="86" spans="1:8">
      <c r="A86" t="s">
        <v>96</v>
      </c>
      <c r="B86" t="s">
        <v>91</v>
      </c>
      <c r="C86">
        <v>1</v>
      </c>
      <c r="D86">
        <v>0</v>
      </c>
      <c r="E86">
        <v>29672</v>
      </c>
      <c r="F86">
        <v>24471</v>
      </c>
      <c r="G86" t="s">
        <v>90</v>
      </c>
    </row>
    <row r="87" spans="1:8">
      <c r="A87" t="s">
        <v>96</v>
      </c>
      <c r="B87" t="s">
        <v>92</v>
      </c>
      <c r="C87">
        <v>2</v>
      </c>
      <c r="D87">
        <v>0</v>
      </c>
      <c r="E87">
        <v>25589</v>
      </c>
      <c r="F87">
        <v>24468</v>
      </c>
      <c r="G87" t="s">
        <v>90</v>
      </c>
    </row>
    <row r="88" spans="1:8">
      <c r="A88" t="s">
        <v>4</v>
      </c>
      <c r="G88">
        <v>40909</v>
      </c>
      <c r="H88">
        <v>25533</v>
      </c>
    </row>
    <row r="89" spans="1:8">
      <c r="A89" t="s">
        <v>96</v>
      </c>
      <c r="B89" t="s">
        <v>89</v>
      </c>
      <c r="C89">
        <v>0</v>
      </c>
      <c r="D89">
        <v>0</v>
      </c>
      <c r="E89">
        <v>33678</v>
      </c>
      <c r="F89">
        <v>24351</v>
      </c>
      <c r="G89" t="s">
        <v>90</v>
      </c>
    </row>
    <row r="90" spans="1:8">
      <c r="A90" t="s">
        <v>96</v>
      </c>
      <c r="B90" t="s">
        <v>91</v>
      </c>
      <c r="C90">
        <v>1</v>
      </c>
      <c r="D90">
        <v>0</v>
      </c>
      <c r="E90">
        <v>29600</v>
      </c>
      <c r="F90">
        <v>24368</v>
      </c>
      <c r="G90" t="s">
        <v>90</v>
      </c>
    </row>
    <row r="91" spans="1:8">
      <c r="A91" t="s">
        <v>96</v>
      </c>
      <c r="B91" t="s">
        <v>92</v>
      </c>
      <c r="C91">
        <v>2</v>
      </c>
      <c r="D91">
        <v>0</v>
      </c>
      <c r="E91">
        <v>25489</v>
      </c>
      <c r="F91">
        <v>24364</v>
      </c>
      <c r="G91" t="s">
        <v>90</v>
      </c>
    </row>
    <row r="92" spans="1:8">
      <c r="A92" t="s">
        <v>4</v>
      </c>
      <c r="G92">
        <v>41311</v>
      </c>
      <c r="H92">
        <v>25433</v>
      </c>
    </row>
    <row r="93" spans="1:8">
      <c r="A93" t="s">
        <v>96</v>
      </c>
      <c r="B93" t="s">
        <v>89</v>
      </c>
      <c r="C93">
        <v>0</v>
      </c>
      <c r="D93">
        <v>0</v>
      </c>
      <c r="E93">
        <v>35566</v>
      </c>
      <c r="F93">
        <v>24358</v>
      </c>
      <c r="G93" t="s">
        <v>90</v>
      </c>
    </row>
    <row r="94" spans="1:8">
      <c r="A94" t="s">
        <v>96</v>
      </c>
      <c r="B94" t="s">
        <v>91</v>
      </c>
      <c r="C94">
        <v>1</v>
      </c>
      <c r="D94">
        <v>0</v>
      </c>
      <c r="E94">
        <v>31147</v>
      </c>
      <c r="F94">
        <v>24382</v>
      </c>
      <c r="G94" t="s">
        <v>90</v>
      </c>
    </row>
    <row r="95" spans="1:8">
      <c r="A95" t="s">
        <v>96</v>
      </c>
      <c r="B95" t="s">
        <v>92</v>
      </c>
      <c r="C95">
        <v>2</v>
      </c>
      <c r="D95">
        <v>0</v>
      </c>
      <c r="E95">
        <v>25500</v>
      </c>
      <c r="F95">
        <v>24382</v>
      </c>
      <c r="G95" t="s">
        <v>90</v>
      </c>
    </row>
    <row r="96" spans="1:8">
      <c r="A96" t="s">
        <v>4</v>
      </c>
      <c r="G96">
        <v>43124</v>
      </c>
      <c r="H96">
        <v>25443</v>
      </c>
    </row>
    <row r="97" spans="1:14">
      <c r="A97" t="s">
        <v>96</v>
      </c>
      <c r="B97" t="s">
        <v>89</v>
      </c>
      <c r="C97">
        <v>0</v>
      </c>
      <c r="D97">
        <v>0</v>
      </c>
      <c r="E97">
        <v>34483</v>
      </c>
      <c r="F97">
        <v>24302</v>
      </c>
      <c r="G97" t="s">
        <v>90</v>
      </c>
    </row>
    <row r="98" spans="1:14">
      <c r="A98" t="s">
        <v>96</v>
      </c>
      <c r="B98" t="s">
        <v>91</v>
      </c>
      <c r="C98">
        <v>1</v>
      </c>
      <c r="D98">
        <v>0</v>
      </c>
      <c r="E98">
        <v>29679</v>
      </c>
      <c r="F98">
        <v>24329</v>
      </c>
      <c r="G98" t="s">
        <v>90</v>
      </c>
    </row>
    <row r="99" spans="1:14">
      <c r="A99" t="s">
        <v>96</v>
      </c>
      <c r="B99" t="s">
        <v>92</v>
      </c>
      <c r="C99">
        <v>2</v>
      </c>
      <c r="D99">
        <v>0</v>
      </c>
      <c r="E99">
        <v>25444</v>
      </c>
      <c r="F99">
        <v>24322</v>
      </c>
      <c r="G99" t="s">
        <v>90</v>
      </c>
      <c r="N99" t="s">
        <v>115</v>
      </c>
    </row>
    <row r="100" spans="1:14">
      <c r="A100" t="s">
        <v>4</v>
      </c>
      <c r="G100">
        <v>42046</v>
      </c>
      <c r="H100">
        <v>25387</v>
      </c>
      <c r="J100" t="str">
        <f>MID(A99,4,2)</f>
        <v>20</v>
      </c>
      <c r="K100">
        <f>AVERAGE(H84:H100)</f>
        <v>25453.599999999999</v>
      </c>
      <c r="L100">
        <f>_xlfn.STDEV.P(H84:H100)</f>
        <v>48.197925266550627</v>
      </c>
      <c r="N100">
        <f>L100/K100*100</f>
        <v>0.18935602534239018</v>
      </c>
    </row>
    <row r="101" spans="1:14">
      <c r="A101" t="s">
        <v>97</v>
      </c>
      <c r="B101" t="s">
        <v>89</v>
      </c>
      <c r="C101">
        <v>0</v>
      </c>
      <c r="D101">
        <v>0</v>
      </c>
      <c r="E101">
        <v>33831</v>
      </c>
      <c r="F101">
        <v>24625</v>
      </c>
      <c r="G101" t="s">
        <v>90</v>
      </c>
    </row>
    <row r="102" spans="1:14">
      <c r="A102" t="s">
        <v>97</v>
      </c>
      <c r="B102" t="s">
        <v>91</v>
      </c>
      <c r="C102">
        <v>1</v>
      </c>
      <c r="D102">
        <v>0</v>
      </c>
      <c r="E102">
        <v>29988</v>
      </c>
      <c r="F102">
        <v>24666</v>
      </c>
      <c r="G102" t="s">
        <v>90</v>
      </c>
    </row>
    <row r="103" spans="1:14">
      <c r="A103" t="s">
        <v>97</v>
      </c>
      <c r="B103" t="s">
        <v>92</v>
      </c>
      <c r="C103">
        <v>2</v>
      </c>
      <c r="D103">
        <v>0</v>
      </c>
      <c r="E103">
        <v>25789</v>
      </c>
      <c r="F103">
        <v>24661</v>
      </c>
      <c r="G103" t="s">
        <v>90</v>
      </c>
    </row>
    <row r="104" spans="1:14">
      <c r="A104" t="s">
        <v>4</v>
      </c>
      <c r="G104">
        <v>56872</v>
      </c>
      <c r="H104">
        <v>25734</v>
      </c>
    </row>
    <row r="105" spans="1:14">
      <c r="A105" t="s">
        <v>97</v>
      </c>
      <c r="B105" t="s">
        <v>89</v>
      </c>
      <c r="C105">
        <v>0</v>
      </c>
      <c r="D105">
        <v>0</v>
      </c>
      <c r="E105">
        <v>34283</v>
      </c>
      <c r="F105">
        <v>24648</v>
      </c>
      <c r="G105" t="s">
        <v>90</v>
      </c>
    </row>
    <row r="106" spans="1:14">
      <c r="A106" t="s">
        <v>97</v>
      </c>
      <c r="B106" t="s">
        <v>91</v>
      </c>
      <c r="C106">
        <v>1</v>
      </c>
      <c r="D106">
        <v>0</v>
      </c>
      <c r="E106">
        <v>30039</v>
      </c>
      <c r="F106">
        <v>24687</v>
      </c>
      <c r="G106" t="s">
        <v>90</v>
      </c>
    </row>
    <row r="107" spans="1:14">
      <c r="A107" t="s">
        <v>97</v>
      </c>
      <c r="B107" t="s">
        <v>92</v>
      </c>
      <c r="C107">
        <v>2</v>
      </c>
      <c r="D107">
        <v>0</v>
      </c>
      <c r="E107">
        <v>25806</v>
      </c>
      <c r="F107">
        <v>24681</v>
      </c>
      <c r="G107" t="s">
        <v>90</v>
      </c>
    </row>
    <row r="108" spans="1:14">
      <c r="A108" t="s">
        <v>4</v>
      </c>
      <c r="G108">
        <v>43578</v>
      </c>
      <c r="H108">
        <v>25750</v>
      </c>
    </row>
    <row r="109" spans="1:14">
      <c r="A109" t="s">
        <v>97</v>
      </c>
      <c r="B109" t="s">
        <v>89</v>
      </c>
      <c r="C109">
        <v>0</v>
      </c>
      <c r="D109">
        <v>0</v>
      </c>
      <c r="E109">
        <v>36096</v>
      </c>
      <c r="F109">
        <v>24657</v>
      </c>
      <c r="G109" t="s">
        <v>90</v>
      </c>
    </row>
    <row r="110" spans="1:14">
      <c r="A110" t="s">
        <v>97</v>
      </c>
      <c r="B110" t="s">
        <v>91</v>
      </c>
      <c r="C110">
        <v>1</v>
      </c>
      <c r="D110">
        <v>0</v>
      </c>
      <c r="E110">
        <v>30707</v>
      </c>
      <c r="F110">
        <v>24689</v>
      </c>
      <c r="G110" t="s">
        <v>90</v>
      </c>
    </row>
    <row r="111" spans="1:14">
      <c r="A111" t="s">
        <v>97</v>
      </c>
      <c r="B111" t="s">
        <v>92</v>
      </c>
      <c r="C111">
        <v>2</v>
      </c>
      <c r="D111">
        <v>0</v>
      </c>
      <c r="E111">
        <v>25809</v>
      </c>
      <c r="F111">
        <v>24685</v>
      </c>
      <c r="G111" t="s">
        <v>90</v>
      </c>
    </row>
    <row r="112" spans="1:14">
      <c r="A112" t="s">
        <v>4</v>
      </c>
      <c r="G112">
        <v>43926</v>
      </c>
      <c r="H112">
        <v>25752</v>
      </c>
    </row>
    <row r="113" spans="1:14">
      <c r="A113" t="s">
        <v>97</v>
      </c>
      <c r="B113" t="s">
        <v>89</v>
      </c>
      <c r="C113">
        <v>0</v>
      </c>
      <c r="D113">
        <v>0</v>
      </c>
      <c r="E113">
        <v>35474</v>
      </c>
      <c r="F113">
        <v>24610</v>
      </c>
      <c r="G113" t="s">
        <v>90</v>
      </c>
    </row>
    <row r="114" spans="1:14">
      <c r="A114" t="s">
        <v>97</v>
      </c>
      <c r="B114" t="s">
        <v>91</v>
      </c>
      <c r="C114">
        <v>1</v>
      </c>
      <c r="D114">
        <v>0</v>
      </c>
      <c r="E114">
        <v>30444</v>
      </c>
      <c r="F114">
        <v>24656</v>
      </c>
      <c r="G114" t="s">
        <v>90</v>
      </c>
    </row>
    <row r="115" spans="1:14">
      <c r="A115" t="s">
        <v>97</v>
      </c>
      <c r="B115" t="s">
        <v>92</v>
      </c>
      <c r="C115">
        <v>2</v>
      </c>
      <c r="D115">
        <v>0</v>
      </c>
      <c r="E115">
        <v>25775</v>
      </c>
      <c r="F115">
        <v>24651</v>
      </c>
      <c r="G115" t="s">
        <v>90</v>
      </c>
    </row>
    <row r="116" spans="1:14">
      <c r="A116" t="s">
        <v>4</v>
      </c>
      <c r="G116">
        <v>43387</v>
      </c>
      <c r="H116">
        <v>25718</v>
      </c>
    </row>
    <row r="117" spans="1:14">
      <c r="A117" t="s">
        <v>97</v>
      </c>
      <c r="B117" t="s">
        <v>89</v>
      </c>
      <c r="C117">
        <v>0</v>
      </c>
      <c r="D117">
        <v>0</v>
      </c>
      <c r="E117">
        <v>36697</v>
      </c>
      <c r="F117">
        <v>24617</v>
      </c>
      <c r="G117" t="s">
        <v>90</v>
      </c>
    </row>
    <row r="118" spans="1:14">
      <c r="A118" t="s">
        <v>97</v>
      </c>
      <c r="B118" t="s">
        <v>91</v>
      </c>
      <c r="C118">
        <v>1</v>
      </c>
      <c r="D118">
        <v>0</v>
      </c>
      <c r="E118">
        <v>31254</v>
      </c>
      <c r="F118">
        <v>24659</v>
      </c>
      <c r="G118" t="s">
        <v>90</v>
      </c>
    </row>
    <row r="119" spans="1:14">
      <c r="A119" t="s">
        <v>97</v>
      </c>
      <c r="B119" t="s">
        <v>92</v>
      </c>
      <c r="C119">
        <v>2</v>
      </c>
      <c r="D119">
        <v>0</v>
      </c>
      <c r="E119">
        <v>25787</v>
      </c>
      <c r="F119">
        <v>24656</v>
      </c>
      <c r="G119" t="s">
        <v>90</v>
      </c>
      <c r="N119" t="s">
        <v>115</v>
      </c>
    </row>
    <row r="120" spans="1:14">
      <c r="A120" t="s">
        <v>4</v>
      </c>
      <c r="G120">
        <v>45326</v>
      </c>
      <c r="H120">
        <v>25733</v>
      </c>
      <c r="J120" t="str">
        <f>MID(A119,4,2)</f>
        <v>24</v>
      </c>
      <c r="K120">
        <f>AVERAGE(H104:H120)</f>
        <v>25737.4</v>
      </c>
      <c r="L120">
        <f>_xlfn.STDEV.P(H104:H120)</f>
        <v>12.483589227461788</v>
      </c>
      <c r="N120">
        <f>L120/K120*100</f>
        <v>4.8503692010311017E-2</v>
      </c>
    </row>
    <row r="125" spans="1:14">
      <c r="A125" t="s">
        <v>104</v>
      </c>
      <c r="D125" t="s">
        <v>105</v>
      </c>
    </row>
    <row r="126" spans="1:14">
      <c r="A126">
        <v>205909</v>
      </c>
    </row>
    <row r="127" spans="1:14">
      <c r="A127">
        <v>209161</v>
      </c>
    </row>
    <row r="128" spans="1:14">
      <c r="A128">
        <v>208542</v>
      </c>
    </row>
    <row r="129" spans="1:6">
      <c r="A129">
        <v>206105</v>
      </c>
      <c r="C129" t="s">
        <v>28</v>
      </c>
      <c r="D129" t="s">
        <v>29</v>
      </c>
      <c r="F129" t="s">
        <v>115</v>
      </c>
    </row>
    <row r="130" spans="1:6">
      <c r="A130">
        <v>196845</v>
      </c>
      <c r="C130">
        <f>AVERAGE(A126:A130)</f>
        <v>205312.4</v>
      </c>
      <c r="D130">
        <f>_xlfn.STDEV.P(A126:A130)</f>
        <v>4425.4501963077155</v>
      </c>
      <c r="F130">
        <f>D130/C130*100</f>
        <v>2.1554714650979268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B0C9-2573-435A-97EB-5AA071E59C68}">
  <dimension ref="A1:H7"/>
  <sheetViews>
    <sheetView workbookViewId="0">
      <selection activeCell="F3" sqref="F3:F7"/>
    </sheetView>
  </sheetViews>
  <sheetFormatPr defaultRowHeight="13"/>
  <sheetData>
    <row r="1" spans="1:8">
      <c r="A1" t="s">
        <v>19</v>
      </c>
      <c r="B1" t="s">
        <v>68</v>
      </c>
      <c r="C1" t="s">
        <v>67</v>
      </c>
      <c r="D1" t="s">
        <v>24</v>
      </c>
    </row>
    <row r="2" spans="1:8">
      <c r="A2" t="s">
        <v>69</v>
      </c>
      <c r="B2" t="s">
        <v>19</v>
      </c>
      <c r="C2" t="s">
        <v>22</v>
      </c>
      <c r="D2" t="s">
        <v>22</v>
      </c>
      <c r="F2" t="s">
        <v>115</v>
      </c>
      <c r="H2" t="s">
        <v>26</v>
      </c>
    </row>
    <row r="3" spans="1:8">
      <c r="A3" s="3">
        <v>4</v>
      </c>
      <c r="B3" s="3">
        <f>2*A3</f>
        <v>8</v>
      </c>
      <c r="C3" s="1">
        <v>30097.4</v>
      </c>
      <c r="D3" s="1">
        <v>790.53718445118068</v>
      </c>
      <c r="E3" s="1"/>
      <c r="F3" s="2">
        <f>D3/C3*100</f>
        <v>2.626596265628196</v>
      </c>
    </row>
    <row r="4" spans="1:8">
      <c r="A4" s="3">
        <v>6</v>
      </c>
      <c r="B4" s="3">
        <f t="shared" ref="B4:B7" si="0">2*A4</f>
        <v>12</v>
      </c>
      <c r="C4" s="1">
        <v>20206</v>
      </c>
      <c r="D4" s="1">
        <v>158.78538975611073</v>
      </c>
      <c r="E4" s="1"/>
      <c r="F4" s="2">
        <f t="shared" ref="F4:F7" si="1">D4/C4*100</f>
        <v>0.78583287021731529</v>
      </c>
      <c r="H4">
        <f>$C$3/C4</f>
        <v>1.4895278630109869</v>
      </c>
    </row>
    <row r="5" spans="1:8">
      <c r="A5" s="3">
        <v>8</v>
      </c>
      <c r="B5" s="3">
        <f t="shared" si="0"/>
        <v>16</v>
      </c>
      <c r="C5" s="1">
        <v>15838</v>
      </c>
      <c r="D5" s="1">
        <v>262.9486641913208</v>
      </c>
      <c r="E5" s="1"/>
      <c r="F5" s="2">
        <f t="shared" si="1"/>
        <v>1.6602390717977069</v>
      </c>
      <c r="H5">
        <f t="shared" ref="H5:H7" si="2">$C$3/C5</f>
        <v>1.9003283242833693</v>
      </c>
    </row>
    <row r="6" spans="1:8">
      <c r="A6" s="3">
        <v>10</v>
      </c>
      <c r="B6" s="3">
        <f t="shared" si="0"/>
        <v>20</v>
      </c>
      <c r="C6" s="1">
        <v>13227.6</v>
      </c>
      <c r="D6" s="1">
        <v>84.672545727644206</v>
      </c>
      <c r="E6" s="1"/>
      <c r="F6" s="2">
        <f t="shared" si="1"/>
        <v>0.64012024651217314</v>
      </c>
      <c r="H6">
        <f t="shared" si="2"/>
        <v>2.2753485137137499</v>
      </c>
    </row>
    <row r="7" spans="1:8">
      <c r="A7" s="3">
        <v>12</v>
      </c>
      <c r="B7" s="3">
        <f t="shared" si="0"/>
        <v>24</v>
      </c>
      <c r="C7" s="1">
        <v>11650</v>
      </c>
      <c r="D7" s="1">
        <v>76.688982259513651</v>
      </c>
      <c r="E7" s="1"/>
      <c r="F7" s="2">
        <f t="shared" si="1"/>
        <v>0.65827452583273516</v>
      </c>
      <c r="H7">
        <f t="shared" si="2"/>
        <v>2.5834678111587985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261E-ECBE-47D5-A9DD-15906548EF80}">
  <dimension ref="A1:L125"/>
  <sheetViews>
    <sheetView topLeftCell="A37" workbookViewId="0">
      <selection activeCell="J50" sqref="J50:L50"/>
    </sheetView>
  </sheetViews>
  <sheetFormatPr defaultRowHeight="13"/>
  <cols>
    <col min="1" max="1" width="13.3984375" bestFit="1" customWidth="1"/>
  </cols>
  <sheetData>
    <row r="1" spans="1:8">
      <c r="A1" t="s">
        <v>62</v>
      </c>
      <c r="B1" t="s">
        <v>2</v>
      </c>
      <c r="C1">
        <v>0</v>
      </c>
      <c r="D1">
        <v>0</v>
      </c>
      <c r="E1">
        <v>13197</v>
      </c>
      <c r="F1">
        <v>11855</v>
      </c>
    </row>
    <row r="2" spans="1:8">
      <c r="A2" t="s">
        <v>62</v>
      </c>
      <c r="B2" t="s">
        <v>51</v>
      </c>
      <c r="C2">
        <v>1</v>
      </c>
      <c r="D2">
        <v>0</v>
      </c>
      <c r="E2">
        <v>13216</v>
      </c>
      <c r="F2">
        <v>11863</v>
      </c>
    </row>
    <row r="3" spans="1:8">
      <c r="A3" t="s">
        <v>62</v>
      </c>
      <c r="B3" t="s">
        <v>1</v>
      </c>
      <c r="C3">
        <v>1</v>
      </c>
      <c r="D3">
        <v>1</v>
      </c>
      <c r="E3">
        <v>13212</v>
      </c>
      <c r="F3">
        <v>11861</v>
      </c>
    </row>
    <row r="4" spans="1:8">
      <c r="A4" t="s">
        <v>62</v>
      </c>
      <c r="B4" t="s">
        <v>3</v>
      </c>
      <c r="C4">
        <v>2</v>
      </c>
      <c r="D4">
        <v>0</v>
      </c>
      <c r="E4">
        <v>13210</v>
      </c>
      <c r="F4">
        <v>11864</v>
      </c>
    </row>
    <row r="5" spans="1:8">
      <c r="A5" t="s">
        <v>4</v>
      </c>
      <c r="G5">
        <v>16137</v>
      </c>
      <c r="H5">
        <v>13161</v>
      </c>
    </row>
    <row r="6" spans="1:8">
      <c r="A6" t="s">
        <v>62</v>
      </c>
      <c r="B6" t="s">
        <v>51</v>
      </c>
      <c r="C6">
        <v>0</v>
      </c>
      <c r="D6">
        <v>0</v>
      </c>
      <c r="E6">
        <v>13191</v>
      </c>
      <c r="F6">
        <v>11848</v>
      </c>
    </row>
    <row r="7" spans="1:8">
      <c r="A7" t="s">
        <v>62</v>
      </c>
      <c r="B7" t="s">
        <v>2</v>
      </c>
      <c r="C7">
        <v>1</v>
      </c>
      <c r="D7">
        <v>0</v>
      </c>
      <c r="E7">
        <v>13235</v>
      </c>
      <c r="F7">
        <v>11878</v>
      </c>
    </row>
    <row r="8" spans="1:8">
      <c r="A8" t="s">
        <v>62</v>
      </c>
      <c r="B8" t="s">
        <v>3</v>
      </c>
      <c r="C8">
        <v>1</v>
      </c>
      <c r="D8">
        <v>1</v>
      </c>
      <c r="E8">
        <v>13226</v>
      </c>
      <c r="F8">
        <v>11875</v>
      </c>
    </row>
    <row r="9" spans="1:8">
      <c r="A9" t="s">
        <v>62</v>
      </c>
      <c r="B9" t="s">
        <v>1</v>
      </c>
      <c r="C9">
        <v>2</v>
      </c>
      <c r="D9">
        <v>0</v>
      </c>
      <c r="E9">
        <v>13220</v>
      </c>
      <c r="F9">
        <v>11874</v>
      </c>
    </row>
    <row r="10" spans="1:8">
      <c r="A10" t="s">
        <v>4</v>
      </c>
      <c r="G10">
        <v>16166</v>
      </c>
      <c r="H10">
        <v>13170</v>
      </c>
    </row>
    <row r="11" spans="1:8">
      <c r="A11" t="s">
        <v>62</v>
      </c>
      <c r="B11" t="s">
        <v>2</v>
      </c>
      <c r="C11">
        <v>0</v>
      </c>
      <c r="D11">
        <v>0</v>
      </c>
      <c r="E11">
        <v>13148</v>
      </c>
      <c r="F11">
        <v>11821</v>
      </c>
    </row>
    <row r="12" spans="1:8">
      <c r="A12" t="s">
        <v>62</v>
      </c>
      <c r="B12" t="s">
        <v>3</v>
      </c>
      <c r="C12">
        <v>1</v>
      </c>
      <c r="D12">
        <v>0</v>
      </c>
      <c r="E12">
        <v>13202</v>
      </c>
      <c r="F12">
        <v>11851</v>
      </c>
    </row>
    <row r="13" spans="1:8">
      <c r="A13" t="s">
        <v>62</v>
      </c>
      <c r="B13" t="s">
        <v>1</v>
      </c>
      <c r="C13">
        <v>1</v>
      </c>
      <c r="D13">
        <v>1</v>
      </c>
      <c r="E13">
        <v>13199</v>
      </c>
      <c r="F13">
        <v>11852</v>
      </c>
    </row>
    <row r="14" spans="1:8">
      <c r="A14" t="s">
        <v>62</v>
      </c>
      <c r="B14" t="s">
        <v>51</v>
      </c>
      <c r="C14">
        <v>2</v>
      </c>
      <c r="D14">
        <v>0</v>
      </c>
      <c r="E14">
        <v>13202</v>
      </c>
      <c r="F14">
        <v>11851</v>
      </c>
    </row>
    <row r="15" spans="1:8">
      <c r="A15" t="s">
        <v>4</v>
      </c>
      <c r="G15">
        <v>16135</v>
      </c>
      <c r="H15">
        <v>13149</v>
      </c>
    </row>
    <row r="16" spans="1:8">
      <c r="A16" t="s">
        <v>62</v>
      </c>
      <c r="B16" t="s">
        <v>3</v>
      </c>
      <c r="C16">
        <v>0</v>
      </c>
      <c r="D16">
        <v>0</v>
      </c>
      <c r="E16">
        <v>13379</v>
      </c>
      <c r="F16">
        <v>12039</v>
      </c>
    </row>
    <row r="17" spans="1:12">
      <c r="A17" t="s">
        <v>62</v>
      </c>
      <c r="B17" t="s">
        <v>51</v>
      </c>
      <c r="C17">
        <v>1</v>
      </c>
      <c r="D17">
        <v>0</v>
      </c>
      <c r="E17">
        <v>13417</v>
      </c>
      <c r="F17">
        <v>12059</v>
      </c>
    </row>
    <row r="18" spans="1:12">
      <c r="A18" t="s">
        <v>62</v>
      </c>
      <c r="B18" t="s">
        <v>2</v>
      </c>
      <c r="C18">
        <v>1</v>
      </c>
      <c r="D18">
        <v>1</v>
      </c>
      <c r="E18">
        <v>13415</v>
      </c>
      <c r="F18">
        <v>12059</v>
      </c>
    </row>
    <row r="19" spans="1:12">
      <c r="A19" t="s">
        <v>62</v>
      </c>
      <c r="B19" t="s">
        <v>1</v>
      </c>
      <c r="C19">
        <v>2</v>
      </c>
      <c r="D19">
        <v>0</v>
      </c>
      <c r="E19">
        <v>13408</v>
      </c>
      <c r="F19">
        <v>12060</v>
      </c>
    </row>
    <row r="20" spans="1:12">
      <c r="A20" t="s">
        <v>4</v>
      </c>
      <c r="G20">
        <v>16346</v>
      </c>
      <c r="H20">
        <v>13355</v>
      </c>
    </row>
    <row r="21" spans="1:12">
      <c r="A21" t="s">
        <v>62</v>
      </c>
      <c r="B21" t="s">
        <v>51</v>
      </c>
      <c r="C21">
        <v>0</v>
      </c>
      <c r="D21">
        <v>0</v>
      </c>
      <c r="E21">
        <v>13317</v>
      </c>
      <c r="F21">
        <v>11983</v>
      </c>
    </row>
    <row r="22" spans="1:12">
      <c r="A22" t="s">
        <v>62</v>
      </c>
      <c r="B22" t="s">
        <v>1</v>
      </c>
      <c r="C22">
        <v>1</v>
      </c>
      <c r="D22">
        <v>0</v>
      </c>
      <c r="E22">
        <v>13358</v>
      </c>
      <c r="F22">
        <v>12009</v>
      </c>
    </row>
    <row r="23" spans="1:12">
      <c r="A23" t="s">
        <v>62</v>
      </c>
      <c r="B23" t="s">
        <v>2</v>
      </c>
      <c r="C23">
        <v>1</v>
      </c>
      <c r="D23">
        <v>1</v>
      </c>
      <c r="E23">
        <v>13358</v>
      </c>
      <c r="F23">
        <v>12006</v>
      </c>
    </row>
    <row r="24" spans="1:12">
      <c r="A24" t="s">
        <v>62</v>
      </c>
      <c r="B24" t="s">
        <v>3</v>
      </c>
      <c r="C24">
        <v>2</v>
      </c>
      <c r="D24">
        <v>0</v>
      </c>
      <c r="E24">
        <v>13355</v>
      </c>
      <c r="F24">
        <v>12003</v>
      </c>
    </row>
    <row r="25" spans="1:12">
      <c r="A25" t="s">
        <v>4</v>
      </c>
      <c r="G25">
        <v>16281</v>
      </c>
      <c r="H25">
        <v>13303</v>
      </c>
      <c r="J25" t="str">
        <f>MID(A24,6,2)</f>
        <v>10</v>
      </c>
      <c r="K25">
        <f>AVERAGE(H5:H25)</f>
        <v>13227.6</v>
      </c>
      <c r="L25">
        <f>_xlfn.STDEV.P(H5:H25)</f>
        <v>84.672545727644206</v>
      </c>
    </row>
    <row r="26" spans="1:12">
      <c r="A26" t="s">
        <v>63</v>
      </c>
      <c r="B26" t="s">
        <v>2</v>
      </c>
      <c r="C26">
        <v>0</v>
      </c>
      <c r="D26">
        <v>0</v>
      </c>
      <c r="E26">
        <v>11779</v>
      </c>
      <c r="F26">
        <v>10446</v>
      </c>
    </row>
    <row r="27" spans="1:12">
      <c r="A27" t="s">
        <v>63</v>
      </c>
      <c r="B27" t="s">
        <v>51</v>
      </c>
      <c r="C27">
        <v>1</v>
      </c>
      <c r="D27">
        <v>0</v>
      </c>
      <c r="E27">
        <v>11819</v>
      </c>
      <c r="F27">
        <v>10482</v>
      </c>
    </row>
    <row r="28" spans="1:12">
      <c r="A28" t="s">
        <v>63</v>
      </c>
      <c r="B28" t="s">
        <v>1</v>
      </c>
      <c r="C28">
        <v>1</v>
      </c>
      <c r="D28">
        <v>1</v>
      </c>
      <c r="E28">
        <v>11819</v>
      </c>
      <c r="F28">
        <v>10470</v>
      </c>
    </row>
    <row r="29" spans="1:12">
      <c r="A29" t="s">
        <v>63</v>
      </c>
      <c r="B29" t="s">
        <v>3</v>
      </c>
      <c r="C29">
        <v>2</v>
      </c>
      <c r="D29">
        <v>0</v>
      </c>
      <c r="E29">
        <v>11820</v>
      </c>
      <c r="F29">
        <v>10482</v>
      </c>
    </row>
    <row r="30" spans="1:12">
      <c r="A30" t="s">
        <v>4</v>
      </c>
      <c r="G30">
        <v>14750</v>
      </c>
      <c r="H30">
        <v>11774</v>
      </c>
    </row>
    <row r="31" spans="1:12">
      <c r="A31" t="s">
        <v>63</v>
      </c>
      <c r="B31" t="s">
        <v>2</v>
      </c>
      <c r="C31">
        <v>0</v>
      </c>
      <c r="D31">
        <v>0</v>
      </c>
      <c r="E31">
        <v>11673</v>
      </c>
      <c r="F31">
        <v>10321</v>
      </c>
    </row>
    <row r="32" spans="1:12">
      <c r="A32" t="s">
        <v>63</v>
      </c>
      <c r="B32" t="s">
        <v>3</v>
      </c>
      <c r="C32">
        <v>1</v>
      </c>
      <c r="D32">
        <v>0</v>
      </c>
      <c r="E32">
        <v>11706</v>
      </c>
      <c r="F32">
        <v>10339</v>
      </c>
    </row>
    <row r="33" spans="1:8">
      <c r="A33" t="s">
        <v>63</v>
      </c>
      <c r="B33" t="s">
        <v>1</v>
      </c>
      <c r="C33">
        <v>1</v>
      </c>
      <c r="D33">
        <v>1</v>
      </c>
      <c r="E33">
        <v>11702</v>
      </c>
      <c r="F33">
        <v>10337</v>
      </c>
    </row>
    <row r="34" spans="1:8">
      <c r="A34" t="s">
        <v>63</v>
      </c>
      <c r="B34" t="s">
        <v>51</v>
      </c>
      <c r="C34">
        <v>2</v>
      </c>
      <c r="D34">
        <v>0</v>
      </c>
      <c r="E34">
        <v>11691</v>
      </c>
      <c r="F34">
        <v>10335</v>
      </c>
    </row>
    <row r="35" spans="1:8">
      <c r="A35" t="s">
        <v>4</v>
      </c>
      <c r="G35">
        <v>14606</v>
      </c>
      <c r="H35">
        <v>11636</v>
      </c>
    </row>
    <row r="36" spans="1:8">
      <c r="A36" t="s">
        <v>63</v>
      </c>
      <c r="B36" t="s">
        <v>1</v>
      </c>
      <c r="C36">
        <v>0</v>
      </c>
      <c r="D36">
        <v>0</v>
      </c>
      <c r="E36">
        <v>11638</v>
      </c>
      <c r="F36">
        <v>10305</v>
      </c>
    </row>
    <row r="37" spans="1:8">
      <c r="A37" t="s">
        <v>63</v>
      </c>
      <c r="B37" t="s">
        <v>2</v>
      </c>
      <c r="C37">
        <v>1</v>
      </c>
      <c r="D37">
        <v>0</v>
      </c>
      <c r="E37">
        <v>11665</v>
      </c>
      <c r="F37">
        <v>10317</v>
      </c>
    </row>
    <row r="38" spans="1:8">
      <c r="A38" t="s">
        <v>63</v>
      </c>
      <c r="B38" t="s">
        <v>51</v>
      </c>
      <c r="C38">
        <v>1</v>
      </c>
      <c r="D38">
        <v>1</v>
      </c>
      <c r="E38">
        <v>11659</v>
      </c>
      <c r="F38">
        <v>10317</v>
      </c>
    </row>
    <row r="39" spans="1:8">
      <c r="A39" t="s">
        <v>63</v>
      </c>
      <c r="B39" t="s">
        <v>3</v>
      </c>
      <c r="C39">
        <v>2</v>
      </c>
      <c r="D39">
        <v>0</v>
      </c>
      <c r="E39">
        <v>11662</v>
      </c>
      <c r="F39">
        <v>10316</v>
      </c>
    </row>
    <row r="40" spans="1:8">
      <c r="A40" t="s">
        <v>4</v>
      </c>
      <c r="G40">
        <v>14563</v>
      </c>
      <c r="H40">
        <v>11614</v>
      </c>
    </row>
    <row r="41" spans="1:8">
      <c r="A41" t="s">
        <v>63</v>
      </c>
      <c r="B41" t="s">
        <v>2</v>
      </c>
      <c r="C41">
        <v>0</v>
      </c>
      <c r="D41">
        <v>0</v>
      </c>
      <c r="E41">
        <v>11710</v>
      </c>
      <c r="F41">
        <v>10362</v>
      </c>
    </row>
    <row r="42" spans="1:8">
      <c r="A42" t="s">
        <v>63</v>
      </c>
      <c r="B42" t="s">
        <v>1</v>
      </c>
      <c r="C42">
        <v>1</v>
      </c>
      <c r="D42">
        <v>0</v>
      </c>
      <c r="E42">
        <v>11738</v>
      </c>
      <c r="F42">
        <v>10388</v>
      </c>
    </row>
    <row r="43" spans="1:8">
      <c r="A43" t="s">
        <v>63</v>
      </c>
      <c r="B43" t="s">
        <v>51</v>
      </c>
      <c r="C43">
        <v>1</v>
      </c>
      <c r="D43">
        <v>1</v>
      </c>
      <c r="E43">
        <v>11732</v>
      </c>
      <c r="F43">
        <v>10385</v>
      </c>
    </row>
    <row r="44" spans="1:8">
      <c r="A44" t="s">
        <v>63</v>
      </c>
      <c r="B44" t="s">
        <v>3</v>
      </c>
      <c r="C44">
        <v>2</v>
      </c>
      <c r="D44">
        <v>0</v>
      </c>
      <c r="E44">
        <v>11735</v>
      </c>
      <c r="F44">
        <v>10386</v>
      </c>
    </row>
    <row r="45" spans="1:8">
      <c r="A45" t="s">
        <v>4</v>
      </c>
      <c r="G45">
        <v>14667</v>
      </c>
      <c r="H45">
        <v>11683</v>
      </c>
    </row>
    <row r="46" spans="1:8">
      <c r="A46" t="s">
        <v>63</v>
      </c>
      <c r="B46" t="s">
        <v>2</v>
      </c>
      <c r="C46">
        <v>0</v>
      </c>
      <c r="D46">
        <v>0</v>
      </c>
      <c r="E46">
        <v>11561</v>
      </c>
      <c r="F46">
        <v>10207</v>
      </c>
    </row>
    <row r="47" spans="1:8">
      <c r="A47" t="s">
        <v>63</v>
      </c>
      <c r="B47" t="s">
        <v>51</v>
      </c>
      <c r="C47">
        <v>1</v>
      </c>
      <c r="D47">
        <v>0</v>
      </c>
      <c r="E47">
        <v>11597</v>
      </c>
      <c r="F47">
        <v>10237</v>
      </c>
    </row>
    <row r="48" spans="1:8">
      <c r="A48" t="s">
        <v>63</v>
      </c>
      <c r="B48" t="s">
        <v>3</v>
      </c>
      <c r="C48">
        <v>1</v>
      </c>
      <c r="D48">
        <v>1</v>
      </c>
      <c r="E48">
        <v>11595</v>
      </c>
      <c r="F48">
        <v>10236</v>
      </c>
    </row>
    <row r="49" spans="1:12">
      <c r="A49" t="s">
        <v>63</v>
      </c>
      <c r="B49" t="s">
        <v>1</v>
      </c>
      <c r="C49">
        <v>2</v>
      </c>
      <c r="D49">
        <v>0</v>
      </c>
      <c r="E49">
        <v>11595</v>
      </c>
      <c r="F49">
        <v>10238</v>
      </c>
    </row>
    <row r="50" spans="1:12">
      <c r="A50" t="s">
        <v>4</v>
      </c>
      <c r="G50">
        <v>14522</v>
      </c>
      <c r="H50">
        <v>11543</v>
      </c>
      <c r="J50" t="str">
        <f>MID(A49,6,2)</f>
        <v>12</v>
      </c>
      <c r="K50">
        <f>AVERAGE(H30:H50)</f>
        <v>11650</v>
      </c>
      <c r="L50">
        <f>_xlfn.STDEV.P(H30:H50)</f>
        <v>76.688982259513651</v>
      </c>
    </row>
    <row r="51" spans="1:12">
      <c r="A51" t="s">
        <v>64</v>
      </c>
      <c r="B51" t="s">
        <v>1</v>
      </c>
      <c r="C51">
        <v>0</v>
      </c>
      <c r="D51">
        <v>0</v>
      </c>
      <c r="E51">
        <v>31713</v>
      </c>
      <c r="F51">
        <v>30370</v>
      </c>
    </row>
    <row r="52" spans="1:12">
      <c r="A52" t="s">
        <v>64</v>
      </c>
      <c r="B52" t="s">
        <v>51</v>
      </c>
      <c r="C52">
        <v>1</v>
      </c>
      <c r="D52">
        <v>0</v>
      </c>
      <c r="E52">
        <v>31731</v>
      </c>
      <c r="F52">
        <v>30366</v>
      </c>
    </row>
    <row r="53" spans="1:12">
      <c r="A53" t="s">
        <v>64</v>
      </c>
      <c r="B53" t="s">
        <v>3</v>
      </c>
      <c r="C53">
        <v>1</v>
      </c>
      <c r="D53">
        <v>1</v>
      </c>
      <c r="E53">
        <v>31725</v>
      </c>
      <c r="F53">
        <v>30367</v>
      </c>
    </row>
    <row r="54" spans="1:12">
      <c r="A54" t="s">
        <v>64</v>
      </c>
      <c r="B54" t="s">
        <v>2</v>
      </c>
      <c r="C54">
        <v>2</v>
      </c>
      <c r="D54">
        <v>0</v>
      </c>
      <c r="E54">
        <v>31719</v>
      </c>
      <c r="F54">
        <v>30365</v>
      </c>
    </row>
    <row r="55" spans="1:12">
      <c r="A55" t="s">
        <v>4</v>
      </c>
      <c r="G55">
        <v>34638</v>
      </c>
      <c r="H55">
        <v>31669</v>
      </c>
    </row>
    <row r="56" spans="1:12">
      <c r="A56" t="s">
        <v>64</v>
      </c>
      <c r="B56" t="s">
        <v>51</v>
      </c>
      <c r="C56">
        <v>0</v>
      </c>
      <c r="D56">
        <v>0</v>
      </c>
      <c r="E56">
        <v>29727</v>
      </c>
      <c r="F56">
        <v>28399</v>
      </c>
    </row>
    <row r="57" spans="1:12">
      <c r="A57" t="s">
        <v>64</v>
      </c>
      <c r="B57" t="s">
        <v>1</v>
      </c>
      <c r="C57">
        <v>1</v>
      </c>
      <c r="D57">
        <v>0</v>
      </c>
      <c r="E57">
        <v>29738</v>
      </c>
      <c r="F57">
        <v>28396</v>
      </c>
    </row>
    <row r="58" spans="1:12">
      <c r="A58" t="s">
        <v>64</v>
      </c>
      <c r="B58" t="s">
        <v>3</v>
      </c>
      <c r="C58">
        <v>1</v>
      </c>
      <c r="D58">
        <v>1</v>
      </c>
      <c r="E58">
        <v>29737</v>
      </c>
      <c r="F58">
        <v>28398</v>
      </c>
    </row>
    <row r="59" spans="1:12">
      <c r="A59" t="s">
        <v>64</v>
      </c>
      <c r="B59" t="s">
        <v>2</v>
      </c>
      <c r="C59">
        <v>2</v>
      </c>
      <c r="D59">
        <v>0</v>
      </c>
      <c r="E59">
        <v>29730</v>
      </c>
      <c r="F59">
        <v>28396</v>
      </c>
    </row>
    <row r="60" spans="1:12">
      <c r="A60" t="s">
        <v>4</v>
      </c>
      <c r="G60">
        <v>32676</v>
      </c>
      <c r="H60">
        <v>29683</v>
      </c>
    </row>
    <row r="61" spans="1:12">
      <c r="A61" t="s">
        <v>64</v>
      </c>
      <c r="B61" t="s">
        <v>2</v>
      </c>
      <c r="C61">
        <v>0</v>
      </c>
      <c r="D61">
        <v>0</v>
      </c>
      <c r="E61">
        <v>29676</v>
      </c>
      <c r="F61">
        <v>28343</v>
      </c>
    </row>
    <row r="62" spans="1:12">
      <c r="A62" t="s">
        <v>64</v>
      </c>
      <c r="B62" t="s">
        <v>1</v>
      </c>
      <c r="C62">
        <v>1</v>
      </c>
      <c r="D62">
        <v>0</v>
      </c>
      <c r="E62">
        <v>29694</v>
      </c>
      <c r="F62">
        <v>28339</v>
      </c>
    </row>
    <row r="63" spans="1:12">
      <c r="A63" t="s">
        <v>64</v>
      </c>
      <c r="B63" t="s">
        <v>51</v>
      </c>
      <c r="C63">
        <v>1</v>
      </c>
      <c r="D63">
        <v>1</v>
      </c>
      <c r="E63">
        <v>29692</v>
      </c>
      <c r="F63">
        <v>28337</v>
      </c>
    </row>
    <row r="64" spans="1:12">
      <c r="A64" t="s">
        <v>64</v>
      </c>
      <c r="B64" t="s">
        <v>3</v>
      </c>
      <c r="C64">
        <v>2</v>
      </c>
      <c r="D64">
        <v>0</v>
      </c>
      <c r="E64">
        <v>29688</v>
      </c>
      <c r="F64">
        <v>28341</v>
      </c>
    </row>
    <row r="65" spans="1:12">
      <c r="A65" t="s">
        <v>4</v>
      </c>
      <c r="G65">
        <v>32612</v>
      </c>
      <c r="H65">
        <v>29639</v>
      </c>
    </row>
    <row r="66" spans="1:12">
      <c r="A66" t="s">
        <v>64</v>
      </c>
      <c r="B66" t="s">
        <v>51</v>
      </c>
      <c r="C66">
        <v>0</v>
      </c>
      <c r="D66">
        <v>0</v>
      </c>
      <c r="E66">
        <v>29939</v>
      </c>
      <c r="F66">
        <v>28578</v>
      </c>
    </row>
    <row r="67" spans="1:12">
      <c r="A67" t="s">
        <v>64</v>
      </c>
      <c r="B67" t="s">
        <v>2</v>
      </c>
      <c r="C67">
        <v>1</v>
      </c>
      <c r="D67">
        <v>0</v>
      </c>
      <c r="E67">
        <v>29937</v>
      </c>
      <c r="F67">
        <v>28571</v>
      </c>
    </row>
    <row r="68" spans="1:12">
      <c r="A68" t="s">
        <v>64</v>
      </c>
      <c r="B68" t="s">
        <v>3</v>
      </c>
      <c r="C68">
        <v>1</v>
      </c>
      <c r="D68">
        <v>1</v>
      </c>
      <c r="E68">
        <v>29939</v>
      </c>
      <c r="F68">
        <v>28568</v>
      </c>
    </row>
    <row r="69" spans="1:12">
      <c r="A69" t="s">
        <v>64</v>
      </c>
      <c r="B69" t="s">
        <v>1</v>
      </c>
      <c r="C69">
        <v>2</v>
      </c>
      <c r="D69">
        <v>0</v>
      </c>
      <c r="E69">
        <v>29918</v>
      </c>
      <c r="F69">
        <v>28567</v>
      </c>
    </row>
    <row r="70" spans="1:12">
      <c r="A70" t="s">
        <v>4</v>
      </c>
      <c r="G70">
        <v>32866</v>
      </c>
      <c r="H70">
        <v>29868</v>
      </c>
    </row>
    <row r="71" spans="1:12">
      <c r="A71" t="s">
        <v>64</v>
      </c>
      <c r="B71" t="s">
        <v>51</v>
      </c>
      <c r="C71">
        <v>0</v>
      </c>
      <c r="D71">
        <v>0</v>
      </c>
      <c r="E71">
        <v>29709</v>
      </c>
      <c r="F71">
        <v>28342</v>
      </c>
    </row>
    <row r="72" spans="1:12">
      <c r="A72" t="s">
        <v>64</v>
      </c>
      <c r="B72" t="s">
        <v>1</v>
      </c>
      <c r="C72">
        <v>1</v>
      </c>
      <c r="D72">
        <v>0</v>
      </c>
      <c r="E72">
        <v>29710</v>
      </c>
      <c r="F72">
        <v>28332</v>
      </c>
    </row>
    <row r="73" spans="1:12">
      <c r="A73" t="s">
        <v>64</v>
      </c>
      <c r="B73" t="s">
        <v>2</v>
      </c>
      <c r="C73">
        <v>1</v>
      </c>
      <c r="D73">
        <v>1</v>
      </c>
      <c r="E73">
        <v>29702</v>
      </c>
      <c r="F73">
        <v>28329</v>
      </c>
    </row>
    <row r="74" spans="1:12">
      <c r="A74" t="s">
        <v>64</v>
      </c>
      <c r="B74" t="s">
        <v>3</v>
      </c>
      <c r="C74">
        <v>2</v>
      </c>
      <c r="D74">
        <v>0</v>
      </c>
      <c r="E74">
        <v>29679</v>
      </c>
      <c r="F74">
        <v>28325</v>
      </c>
    </row>
    <row r="75" spans="1:12">
      <c r="A75" t="s">
        <v>4</v>
      </c>
      <c r="G75">
        <v>32622</v>
      </c>
      <c r="H75">
        <v>29628</v>
      </c>
      <c r="J75" t="str">
        <f>MID(A74,6,1)</f>
        <v>4</v>
      </c>
      <c r="K75">
        <f>AVERAGE(H55:H75)</f>
        <v>30097.4</v>
      </c>
      <c r="L75">
        <f>_xlfn.STDEV.P(H55:H75)</f>
        <v>790.53718445118068</v>
      </c>
    </row>
    <row r="76" spans="1:12">
      <c r="A76" t="s">
        <v>65</v>
      </c>
      <c r="B76" t="s">
        <v>1</v>
      </c>
      <c r="C76">
        <v>0</v>
      </c>
      <c r="D76">
        <v>0</v>
      </c>
      <c r="E76">
        <v>20083</v>
      </c>
      <c r="F76">
        <v>18750</v>
      </c>
    </row>
    <row r="77" spans="1:12">
      <c r="A77" t="s">
        <v>65</v>
      </c>
      <c r="B77" t="s">
        <v>51</v>
      </c>
      <c r="C77">
        <v>1</v>
      </c>
      <c r="D77">
        <v>0</v>
      </c>
      <c r="E77">
        <v>20111</v>
      </c>
      <c r="F77">
        <v>18757</v>
      </c>
    </row>
    <row r="78" spans="1:12">
      <c r="A78" t="s">
        <v>65</v>
      </c>
      <c r="B78" t="s">
        <v>2</v>
      </c>
      <c r="C78">
        <v>1</v>
      </c>
      <c r="D78">
        <v>1</v>
      </c>
      <c r="E78">
        <v>20109</v>
      </c>
      <c r="F78">
        <v>18756</v>
      </c>
    </row>
    <row r="79" spans="1:12">
      <c r="A79" t="s">
        <v>65</v>
      </c>
      <c r="B79" t="s">
        <v>3</v>
      </c>
      <c r="C79">
        <v>2</v>
      </c>
      <c r="D79">
        <v>0</v>
      </c>
      <c r="E79">
        <v>20099</v>
      </c>
      <c r="F79">
        <v>18757</v>
      </c>
    </row>
    <row r="80" spans="1:12">
      <c r="A80" t="s">
        <v>4</v>
      </c>
      <c r="G80">
        <v>23026</v>
      </c>
      <c r="H80">
        <v>20051</v>
      </c>
    </row>
    <row r="81" spans="1:8">
      <c r="A81" t="s">
        <v>65</v>
      </c>
      <c r="B81" t="s">
        <v>3</v>
      </c>
      <c r="C81">
        <v>0</v>
      </c>
      <c r="D81">
        <v>0</v>
      </c>
      <c r="E81">
        <v>20090</v>
      </c>
      <c r="F81">
        <v>18761</v>
      </c>
    </row>
    <row r="82" spans="1:8">
      <c r="A82" t="s">
        <v>65</v>
      </c>
      <c r="B82" t="s">
        <v>51</v>
      </c>
      <c r="C82">
        <v>1</v>
      </c>
      <c r="D82">
        <v>0</v>
      </c>
      <c r="E82">
        <v>20117</v>
      </c>
      <c r="F82">
        <v>18760</v>
      </c>
    </row>
    <row r="83" spans="1:8">
      <c r="A83" t="s">
        <v>65</v>
      </c>
      <c r="B83" t="s">
        <v>2</v>
      </c>
      <c r="C83">
        <v>1</v>
      </c>
      <c r="D83">
        <v>1</v>
      </c>
      <c r="E83">
        <v>20114</v>
      </c>
      <c r="F83">
        <v>18766</v>
      </c>
    </row>
    <row r="84" spans="1:8">
      <c r="A84" t="s">
        <v>65</v>
      </c>
      <c r="B84" t="s">
        <v>1</v>
      </c>
      <c r="C84">
        <v>2</v>
      </c>
      <c r="D84">
        <v>0</v>
      </c>
      <c r="E84">
        <v>20113</v>
      </c>
      <c r="F84">
        <v>18759</v>
      </c>
    </row>
    <row r="85" spans="1:8">
      <c r="A85" t="s">
        <v>4</v>
      </c>
      <c r="G85">
        <v>23035</v>
      </c>
      <c r="H85">
        <v>20064</v>
      </c>
    </row>
    <row r="86" spans="1:8">
      <c r="A86" t="s">
        <v>65</v>
      </c>
      <c r="B86" t="s">
        <v>51</v>
      </c>
      <c r="C86">
        <v>0</v>
      </c>
      <c r="D86">
        <v>0</v>
      </c>
      <c r="E86">
        <v>20458</v>
      </c>
      <c r="F86">
        <v>19118</v>
      </c>
    </row>
    <row r="87" spans="1:8">
      <c r="A87" t="s">
        <v>65</v>
      </c>
      <c r="B87" t="s">
        <v>2</v>
      </c>
      <c r="C87">
        <v>1</v>
      </c>
      <c r="D87">
        <v>0</v>
      </c>
      <c r="E87">
        <v>20469</v>
      </c>
      <c r="F87">
        <v>19120</v>
      </c>
    </row>
    <row r="88" spans="1:8">
      <c r="A88" t="s">
        <v>65</v>
      </c>
      <c r="B88" t="s">
        <v>1</v>
      </c>
      <c r="C88">
        <v>1</v>
      </c>
      <c r="D88">
        <v>1</v>
      </c>
      <c r="E88">
        <v>20463</v>
      </c>
      <c r="F88">
        <v>19115</v>
      </c>
    </row>
    <row r="89" spans="1:8">
      <c r="A89" t="s">
        <v>65</v>
      </c>
      <c r="B89" t="s">
        <v>3</v>
      </c>
      <c r="C89">
        <v>2</v>
      </c>
      <c r="D89">
        <v>0</v>
      </c>
      <c r="E89">
        <v>20465</v>
      </c>
      <c r="F89">
        <v>19116</v>
      </c>
    </row>
    <row r="90" spans="1:8">
      <c r="A90" t="s">
        <v>4</v>
      </c>
      <c r="G90">
        <v>23394</v>
      </c>
      <c r="H90">
        <v>20415</v>
      </c>
    </row>
    <row r="91" spans="1:8">
      <c r="A91" t="s">
        <v>65</v>
      </c>
      <c r="B91" t="s">
        <v>3</v>
      </c>
      <c r="C91">
        <v>0</v>
      </c>
      <c r="D91">
        <v>0</v>
      </c>
      <c r="E91">
        <v>20408</v>
      </c>
      <c r="F91">
        <v>19078</v>
      </c>
    </row>
    <row r="92" spans="1:8">
      <c r="A92" t="s">
        <v>65</v>
      </c>
      <c r="B92" t="s">
        <v>2</v>
      </c>
      <c r="C92">
        <v>1</v>
      </c>
      <c r="D92">
        <v>0</v>
      </c>
      <c r="E92">
        <v>20437</v>
      </c>
      <c r="F92">
        <v>19088</v>
      </c>
    </row>
    <row r="93" spans="1:8">
      <c r="A93" t="s">
        <v>65</v>
      </c>
      <c r="B93" t="s">
        <v>1</v>
      </c>
      <c r="C93">
        <v>1</v>
      </c>
      <c r="D93">
        <v>1</v>
      </c>
      <c r="E93">
        <v>20429</v>
      </c>
      <c r="F93">
        <v>19085</v>
      </c>
    </row>
    <row r="94" spans="1:8">
      <c r="A94" t="s">
        <v>65</v>
      </c>
      <c r="B94" t="s">
        <v>51</v>
      </c>
      <c r="C94">
        <v>2</v>
      </c>
      <c r="D94">
        <v>0</v>
      </c>
      <c r="E94">
        <v>20433</v>
      </c>
      <c r="F94">
        <v>19085</v>
      </c>
    </row>
    <row r="95" spans="1:8">
      <c r="A95" t="s">
        <v>4</v>
      </c>
      <c r="G95">
        <v>23380</v>
      </c>
      <c r="H95">
        <v>20381</v>
      </c>
    </row>
    <row r="96" spans="1:8">
      <c r="A96" t="s">
        <v>65</v>
      </c>
      <c r="B96" t="s">
        <v>3</v>
      </c>
      <c r="C96">
        <v>0</v>
      </c>
      <c r="D96">
        <v>0</v>
      </c>
      <c r="E96">
        <v>20168</v>
      </c>
      <c r="F96">
        <v>18825</v>
      </c>
    </row>
    <row r="97" spans="1:12">
      <c r="A97" t="s">
        <v>65</v>
      </c>
      <c r="B97" t="s">
        <v>1</v>
      </c>
      <c r="C97">
        <v>1</v>
      </c>
      <c r="D97">
        <v>0</v>
      </c>
      <c r="E97">
        <v>20177</v>
      </c>
      <c r="F97">
        <v>18823</v>
      </c>
    </row>
    <row r="98" spans="1:12">
      <c r="A98" t="s">
        <v>65</v>
      </c>
      <c r="B98" t="s">
        <v>51</v>
      </c>
      <c r="C98">
        <v>1</v>
      </c>
      <c r="D98">
        <v>1</v>
      </c>
      <c r="E98">
        <v>20179</v>
      </c>
      <c r="F98">
        <v>18819</v>
      </c>
    </row>
    <row r="99" spans="1:12">
      <c r="A99" t="s">
        <v>65</v>
      </c>
      <c r="B99" t="s">
        <v>2</v>
      </c>
      <c r="C99">
        <v>2</v>
      </c>
      <c r="D99">
        <v>0</v>
      </c>
      <c r="E99">
        <v>20171</v>
      </c>
      <c r="F99">
        <v>18820</v>
      </c>
    </row>
    <row r="100" spans="1:12">
      <c r="A100" t="s">
        <v>4</v>
      </c>
      <c r="G100">
        <v>23123</v>
      </c>
      <c r="H100">
        <v>20119</v>
      </c>
      <c r="J100" t="str">
        <f>MID(A99,6,1)</f>
        <v>6</v>
      </c>
      <c r="K100">
        <f>AVERAGE(H80:H100)</f>
        <v>20206</v>
      </c>
      <c r="L100">
        <f>_xlfn.STDEV.P(H80:H100)</f>
        <v>158.78538975611073</v>
      </c>
    </row>
    <row r="101" spans="1:12">
      <c r="A101" t="s">
        <v>66</v>
      </c>
      <c r="B101" t="s">
        <v>1</v>
      </c>
      <c r="C101">
        <v>0</v>
      </c>
      <c r="D101">
        <v>0</v>
      </c>
      <c r="E101">
        <v>15645</v>
      </c>
      <c r="F101">
        <v>14298</v>
      </c>
    </row>
    <row r="102" spans="1:12">
      <c r="A102" t="s">
        <v>66</v>
      </c>
      <c r="B102" t="s">
        <v>51</v>
      </c>
      <c r="C102">
        <v>1</v>
      </c>
      <c r="D102">
        <v>0</v>
      </c>
      <c r="E102">
        <v>15680</v>
      </c>
      <c r="F102">
        <v>14310</v>
      </c>
    </row>
    <row r="103" spans="1:12">
      <c r="A103" t="s">
        <v>66</v>
      </c>
      <c r="B103" t="s">
        <v>3</v>
      </c>
      <c r="C103">
        <v>1</v>
      </c>
      <c r="D103">
        <v>1</v>
      </c>
      <c r="E103">
        <v>15678</v>
      </c>
      <c r="F103">
        <v>14308</v>
      </c>
    </row>
    <row r="104" spans="1:12">
      <c r="A104" t="s">
        <v>66</v>
      </c>
      <c r="B104" t="s">
        <v>2</v>
      </c>
      <c r="C104">
        <v>2</v>
      </c>
      <c r="D104">
        <v>0</v>
      </c>
      <c r="E104">
        <v>15666</v>
      </c>
      <c r="F104">
        <v>14309</v>
      </c>
    </row>
    <row r="105" spans="1:12">
      <c r="A105" t="s">
        <v>4</v>
      </c>
      <c r="G105">
        <v>18600</v>
      </c>
      <c r="H105">
        <v>15609</v>
      </c>
    </row>
    <row r="106" spans="1:12">
      <c r="A106" t="s">
        <v>66</v>
      </c>
      <c r="B106" t="s">
        <v>51</v>
      </c>
      <c r="C106">
        <v>0</v>
      </c>
      <c r="D106">
        <v>0</v>
      </c>
      <c r="E106">
        <v>15548</v>
      </c>
      <c r="F106">
        <v>14197</v>
      </c>
    </row>
    <row r="107" spans="1:12">
      <c r="A107" t="s">
        <v>66</v>
      </c>
      <c r="B107" t="s">
        <v>1</v>
      </c>
      <c r="C107">
        <v>1</v>
      </c>
      <c r="D107">
        <v>0</v>
      </c>
      <c r="E107">
        <v>15577</v>
      </c>
      <c r="F107">
        <v>14215</v>
      </c>
    </row>
    <row r="108" spans="1:12">
      <c r="A108" t="s">
        <v>66</v>
      </c>
      <c r="B108" t="s">
        <v>2</v>
      </c>
      <c r="C108">
        <v>1</v>
      </c>
      <c r="D108">
        <v>1</v>
      </c>
      <c r="E108">
        <v>15573</v>
      </c>
      <c r="F108">
        <v>14217</v>
      </c>
    </row>
    <row r="109" spans="1:12">
      <c r="A109" t="s">
        <v>66</v>
      </c>
      <c r="B109" t="s">
        <v>3</v>
      </c>
      <c r="C109">
        <v>2</v>
      </c>
      <c r="D109">
        <v>0</v>
      </c>
      <c r="E109">
        <v>15572</v>
      </c>
      <c r="F109">
        <v>14216</v>
      </c>
    </row>
    <row r="110" spans="1:12">
      <c r="A110" t="s">
        <v>4</v>
      </c>
      <c r="G110">
        <v>18509</v>
      </c>
      <c r="H110">
        <v>15518</v>
      </c>
    </row>
    <row r="111" spans="1:12">
      <c r="A111" t="s">
        <v>66</v>
      </c>
      <c r="B111" t="s">
        <v>51</v>
      </c>
      <c r="C111">
        <v>0</v>
      </c>
      <c r="D111">
        <v>0</v>
      </c>
      <c r="E111">
        <v>15812</v>
      </c>
      <c r="F111">
        <v>14465</v>
      </c>
    </row>
    <row r="112" spans="1:12">
      <c r="A112" t="s">
        <v>66</v>
      </c>
      <c r="B112" t="s">
        <v>1</v>
      </c>
      <c r="C112">
        <v>1</v>
      </c>
      <c r="D112">
        <v>0</v>
      </c>
      <c r="E112">
        <v>15829</v>
      </c>
      <c r="F112">
        <v>14482</v>
      </c>
    </row>
    <row r="113" spans="1:12">
      <c r="A113" t="s">
        <v>66</v>
      </c>
      <c r="B113" t="s">
        <v>2</v>
      </c>
      <c r="C113">
        <v>1</v>
      </c>
      <c r="D113">
        <v>1</v>
      </c>
      <c r="E113">
        <v>15825</v>
      </c>
      <c r="F113">
        <v>14478</v>
      </c>
    </row>
    <row r="114" spans="1:12">
      <c r="A114" t="s">
        <v>66</v>
      </c>
      <c r="B114" t="s">
        <v>3</v>
      </c>
      <c r="C114">
        <v>2</v>
      </c>
      <c r="D114">
        <v>0</v>
      </c>
      <c r="E114">
        <v>15826</v>
      </c>
      <c r="F114">
        <v>14479</v>
      </c>
    </row>
    <row r="115" spans="1:12">
      <c r="A115" t="s">
        <v>4</v>
      </c>
      <c r="G115">
        <v>18773</v>
      </c>
      <c r="H115">
        <v>15776</v>
      </c>
    </row>
    <row r="116" spans="1:12">
      <c r="A116" t="s">
        <v>66</v>
      </c>
      <c r="B116" t="s">
        <v>51</v>
      </c>
      <c r="C116">
        <v>0</v>
      </c>
      <c r="D116">
        <v>0</v>
      </c>
      <c r="E116">
        <v>16176</v>
      </c>
      <c r="F116">
        <v>14829</v>
      </c>
    </row>
    <row r="117" spans="1:12">
      <c r="A117" t="s">
        <v>66</v>
      </c>
      <c r="B117" t="s">
        <v>3</v>
      </c>
      <c r="C117">
        <v>1</v>
      </c>
      <c r="D117">
        <v>0</v>
      </c>
      <c r="E117">
        <v>16191</v>
      </c>
      <c r="F117">
        <v>14836</v>
      </c>
    </row>
    <row r="118" spans="1:12">
      <c r="A118" t="s">
        <v>66</v>
      </c>
      <c r="B118" t="s">
        <v>1</v>
      </c>
      <c r="C118">
        <v>1</v>
      </c>
      <c r="D118">
        <v>1</v>
      </c>
      <c r="E118">
        <v>16181</v>
      </c>
      <c r="F118">
        <v>14831</v>
      </c>
    </row>
    <row r="119" spans="1:12">
      <c r="A119" t="s">
        <v>66</v>
      </c>
      <c r="B119" t="s">
        <v>2</v>
      </c>
      <c r="C119">
        <v>2</v>
      </c>
      <c r="D119">
        <v>0</v>
      </c>
      <c r="E119">
        <v>16179</v>
      </c>
      <c r="F119">
        <v>14835</v>
      </c>
    </row>
    <row r="120" spans="1:12">
      <c r="A120" t="s">
        <v>4</v>
      </c>
      <c r="G120">
        <v>19129</v>
      </c>
      <c r="H120">
        <v>16130</v>
      </c>
    </row>
    <row r="121" spans="1:12">
      <c r="A121" t="s">
        <v>66</v>
      </c>
      <c r="B121" t="s">
        <v>51</v>
      </c>
      <c r="C121">
        <v>0</v>
      </c>
      <c r="D121">
        <v>0</v>
      </c>
      <c r="E121">
        <v>16178</v>
      </c>
      <c r="F121">
        <v>14842</v>
      </c>
    </row>
    <row r="122" spans="1:12">
      <c r="A122" t="s">
        <v>66</v>
      </c>
      <c r="B122" t="s">
        <v>1</v>
      </c>
      <c r="C122">
        <v>1</v>
      </c>
      <c r="D122">
        <v>0</v>
      </c>
      <c r="E122">
        <v>16212</v>
      </c>
      <c r="F122">
        <v>14862</v>
      </c>
    </row>
    <row r="123" spans="1:12">
      <c r="A123" t="s">
        <v>66</v>
      </c>
      <c r="B123" t="s">
        <v>2</v>
      </c>
      <c r="C123">
        <v>1</v>
      </c>
      <c r="D123">
        <v>1</v>
      </c>
      <c r="E123">
        <v>16204</v>
      </c>
      <c r="F123">
        <v>14860</v>
      </c>
    </row>
    <row r="124" spans="1:12">
      <c r="A124" t="s">
        <v>66</v>
      </c>
      <c r="B124" t="s">
        <v>3</v>
      </c>
      <c r="C124">
        <v>2</v>
      </c>
      <c r="D124">
        <v>0</v>
      </c>
      <c r="E124">
        <v>16208</v>
      </c>
      <c r="F124">
        <v>14859</v>
      </c>
    </row>
    <row r="125" spans="1:12">
      <c r="A125" t="s">
        <v>4</v>
      </c>
      <c r="G125">
        <v>19120</v>
      </c>
      <c r="H125">
        <v>16157</v>
      </c>
      <c r="J125" t="str">
        <f>MID(A124,6,1)</f>
        <v>8</v>
      </c>
      <c r="K125">
        <f>AVERAGE(H105:H125)</f>
        <v>15838</v>
      </c>
      <c r="L125">
        <f>_xlfn.STDEV.P(H105:H125)</f>
        <v>262.9486641913208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B362-2DD9-49DD-9BBB-B73A6F0F68DC}">
  <dimension ref="A4:M348"/>
  <sheetViews>
    <sheetView topLeftCell="A16" workbookViewId="0">
      <selection activeCell="C335" sqref="C335"/>
    </sheetView>
  </sheetViews>
  <sheetFormatPr defaultRowHeight="13"/>
  <cols>
    <col min="1" max="1" width="20.296875" bestFit="1" customWidth="1"/>
    <col min="2" max="2" width="16" bestFit="1" customWidth="1"/>
    <col min="12" max="12" width="10.19921875" customWidth="1"/>
  </cols>
  <sheetData>
    <row r="4" spans="1:13">
      <c r="A4" t="s">
        <v>34</v>
      </c>
      <c r="B4" t="s">
        <v>35</v>
      </c>
      <c r="C4" t="s">
        <v>36</v>
      </c>
      <c r="D4" t="s">
        <v>37</v>
      </c>
    </row>
    <row r="6" spans="1:13">
      <c r="A6" t="s">
        <v>38</v>
      </c>
      <c r="B6" t="s">
        <v>39</v>
      </c>
      <c r="C6" t="s">
        <v>40</v>
      </c>
      <c r="D6" t="s">
        <v>41</v>
      </c>
    </row>
    <row r="8" spans="1:13">
      <c r="A8" t="s">
        <v>42</v>
      </c>
      <c r="B8" t="s">
        <v>43</v>
      </c>
      <c r="C8" t="s">
        <v>44</v>
      </c>
      <c r="D8" t="s">
        <v>45</v>
      </c>
    </row>
    <row r="9" spans="1:13">
      <c r="L9" t="s">
        <v>25</v>
      </c>
      <c r="M9" t="s">
        <v>22</v>
      </c>
    </row>
    <row r="10" spans="1:13">
      <c r="I10" t="s">
        <v>27</v>
      </c>
      <c r="J10" t="s">
        <v>46</v>
      </c>
      <c r="K10" t="s">
        <v>20</v>
      </c>
      <c r="L10" t="s">
        <v>23</v>
      </c>
      <c r="M10" t="s">
        <v>24</v>
      </c>
    </row>
    <row r="11" spans="1:13">
      <c r="A11" t="s">
        <v>47</v>
      </c>
      <c r="B11" t="s">
        <v>1</v>
      </c>
      <c r="C11">
        <v>0</v>
      </c>
      <c r="D11">
        <v>0</v>
      </c>
      <c r="E11">
        <v>15650</v>
      </c>
      <c r="F11">
        <v>14594</v>
      </c>
    </row>
    <row r="12" spans="1:13">
      <c r="A12" t="s">
        <v>47</v>
      </c>
      <c r="B12" t="s">
        <v>3</v>
      </c>
      <c r="C12">
        <v>1</v>
      </c>
      <c r="D12">
        <v>0</v>
      </c>
      <c r="E12">
        <v>15631</v>
      </c>
      <c r="F12">
        <v>14591</v>
      </c>
    </row>
    <row r="13" spans="1:13">
      <c r="A13" t="s">
        <v>47</v>
      </c>
      <c r="B13" t="s">
        <v>2</v>
      </c>
      <c r="C13">
        <v>2</v>
      </c>
      <c r="D13">
        <v>0</v>
      </c>
      <c r="E13">
        <v>15636</v>
      </c>
      <c r="F13">
        <v>14591</v>
      </c>
    </row>
    <row r="14" spans="1:13">
      <c r="A14" t="s">
        <v>4</v>
      </c>
      <c r="G14">
        <v>18584</v>
      </c>
      <c r="H14">
        <v>15561</v>
      </c>
    </row>
    <row r="15" spans="1:13">
      <c r="A15" t="s">
        <v>47</v>
      </c>
      <c r="B15" t="s">
        <v>3</v>
      </c>
      <c r="C15">
        <v>0</v>
      </c>
      <c r="D15">
        <v>0</v>
      </c>
      <c r="E15">
        <v>16365</v>
      </c>
      <c r="F15">
        <v>15321</v>
      </c>
    </row>
    <row r="16" spans="1:13">
      <c r="A16" t="s">
        <v>47</v>
      </c>
      <c r="B16" t="s">
        <v>2</v>
      </c>
      <c r="C16">
        <v>1</v>
      </c>
      <c r="D16">
        <v>0</v>
      </c>
      <c r="E16">
        <v>16365</v>
      </c>
      <c r="F16">
        <v>15320</v>
      </c>
    </row>
    <row r="17" spans="1:13">
      <c r="A17" t="s">
        <v>47</v>
      </c>
      <c r="B17" t="s">
        <v>1</v>
      </c>
      <c r="C17">
        <v>2</v>
      </c>
      <c r="D17">
        <v>0</v>
      </c>
      <c r="E17">
        <v>16351</v>
      </c>
      <c r="F17">
        <v>15318</v>
      </c>
    </row>
    <row r="18" spans="1:13">
      <c r="A18" t="s">
        <v>4</v>
      </c>
      <c r="G18">
        <v>19274</v>
      </c>
      <c r="H18">
        <v>16285</v>
      </c>
    </row>
    <row r="19" spans="1:13">
      <c r="A19" t="s">
        <v>47</v>
      </c>
      <c r="B19" t="s">
        <v>2</v>
      </c>
      <c r="C19">
        <v>0</v>
      </c>
      <c r="D19">
        <v>0</v>
      </c>
      <c r="E19">
        <v>15957</v>
      </c>
      <c r="F19">
        <v>14916</v>
      </c>
    </row>
    <row r="20" spans="1:13">
      <c r="A20" t="s">
        <v>47</v>
      </c>
      <c r="B20" t="s">
        <v>3</v>
      </c>
      <c r="C20">
        <v>1</v>
      </c>
      <c r="D20">
        <v>0</v>
      </c>
      <c r="E20">
        <v>15960</v>
      </c>
      <c r="F20">
        <v>14917</v>
      </c>
    </row>
    <row r="21" spans="1:13">
      <c r="A21" t="s">
        <v>47</v>
      </c>
      <c r="B21" t="s">
        <v>1</v>
      </c>
      <c r="C21">
        <v>2</v>
      </c>
      <c r="D21">
        <v>0</v>
      </c>
      <c r="E21">
        <v>15951</v>
      </c>
      <c r="F21">
        <v>14915</v>
      </c>
    </row>
    <row r="22" spans="1:13">
      <c r="A22" t="s">
        <v>4</v>
      </c>
      <c r="G22">
        <v>18886</v>
      </c>
      <c r="H22">
        <v>15885</v>
      </c>
    </row>
    <row r="23" spans="1:13">
      <c r="A23" t="s">
        <v>47</v>
      </c>
      <c r="B23" t="s">
        <v>1</v>
      </c>
      <c r="C23">
        <v>0</v>
      </c>
      <c r="D23">
        <v>0</v>
      </c>
      <c r="E23">
        <v>15385</v>
      </c>
      <c r="F23">
        <v>14334</v>
      </c>
    </row>
    <row r="24" spans="1:13">
      <c r="A24" t="s">
        <v>47</v>
      </c>
      <c r="B24" t="s">
        <v>3</v>
      </c>
      <c r="C24">
        <v>1</v>
      </c>
      <c r="D24">
        <v>0</v>
      </c>
      <c r="E24">
        <v>15386</v>
      </c>
      <c r="F24">
        <v>14333</v>
      </c>
    </row>
    <row r="25" spans="1:13">
      <c r="A25" t="s">
        <v>47</v>
      </c>
      <c r="B25" t="s">
        <v>2</v>
      </c>
      <c r="C25">
        <v>2</v>
      </c>
      <c r="D25">
        <v>0</v>
      </c>
      <c r="E25">
        <v>15382</v>
      </c>
      <c r="F25">
        <v>14333</v>
      </c>
    </row>
    <row r="26" spans="1:13">
      <c r="A26" t="s">
        <v>4</v>
      </c>
      <c r="G26">
        <v>18299</v>
      </c>
      <c r="H26">
        <v>15306</v>
      </c>
    </row>
    <row r="27" spans="1:13">
      <c r="A27" t="s">
        <v>47</v>
      </c>
      <c r="B27" t="s">
        <v>1</v>
      </c>
      <c r="C27">
        <v>0</v>
      </c>
      <c r="D27">
        <v>0</v>
      </c>
      <c r="E27">
        <v>15861</v>
      </c>
      <c r="F27">
        <v>14835</v>
      </c>
    </row>
    <row r="28" spans="1:13">
      <c r="A28" t="s">
        <v>47</v>
      </c>
      <c r="B28" t="s">
        <v>2</v>
      </c>
      <c r="C28">
        <v>1</v>
      </c>
      <c r="D28">
        <v>0</v>
      </c>
      <c r="E28">
        <v>15864</v>
      </c>
      <c r="F28">
        <v>14832</v>
      </c>
    </row>
    <row r="29" spans="1:13">
      <c r="A29" t="s">
        <v>47</v>
      </c>
      <c r="B29" t="s">
        <v>3</v>
      </c>
      <c r="C29">
        <v>2</v>
      </c>
      <c r="D29">
        <v>0</v>
      </c>
      <c r="E29">
        <v>15865</v>
      </c>
      <c r="F29">
        <v>14831</v>
      </c>
    </row>
    <row r="30" spans="1:13">
      <c r="A30" t="s">
        <v>4</v>
      </c>
      <c r="G30">
        <v>18794</v>
      </c>
      <c r="H30">
        <v>15796</v>
      </c>
      <c r="I30" t="str">
        <f>MID(A29,11,1)</f>
        <v>1</v>
      </c>
      <c r="J30" t="str">
        <f>MID(A29,13,1)</f>
        <v>4</v>
      </c>
      <c r="K30" t="str">
        <f>RIGHT(A29,4)</f>
        <v>1024</v>
      </c>
      <c r="L30">
        <f>AVERAGE(H14:H30)</f>
        <v>15766.6</v>
      </c>
      <c r="M30">
        <f>_xlfn.STDEV.P(H14:H30)</f>
        <v>328.03816851092193</v>
      </c>
    </row>
    <row r="31" spans="1:13">
      <c r="A31" t="s">
        <v>48</v>
      </c>
      <c r="B31" t="s">
        <v>1</v>
      </c>
      <c r="C31">
        <v>0</v>
      </c>
      <c r="D31">
        <v>0</v>
      </c>
      <c r="E31">
        <v>54663</v>
      </c>
      <c r="F31">
        <v>53616</v>
      </c>
    </row>
    <row r="32" spans="1:13">
      <c r="A32" t="s">
        <v>48</v>
      </c>
      <c r="B32" t="s">
        <v>3</v>
      </c>
      <c r="C32">
        <v>1</v>
      </c>
      <c r="D32">
        <v>0</v>
      </c>
      <c r="E32">
        <v>54661</v>
      </c>
      <c r="F32">
        <v>53617</v>
      </c>
    </row>
    <row r="33" spans="1:8">
      <c r="A33" t="s">
        <v>48</v>
      </c>
      <c r="B33" t="s">
        <v>2</v>
      </c>
      <c r="C33">
        <v>2</v>
      </c>
      <c r="D33">
        <v>0</v>
      </c>
      <c r="E33">
        <v>54650</v>
      </c>
      <c r="F33">
        <v>53614</v>
      </c>
    </row>
    <row r="34" spans="1:8">
      <c r="A34" t="s">
        <v>4</v>
      </c>
      <c r="G34">
        <v>57564</v>
      </c>
      <c r="H34">
        <v>54582</v>
      </c>
    </row>
    <row r="35" spans="1:8">
      <c r="A35" t="s">
        <v>48</v>
      </c>
      <c r="B35" t="s">
        <v>3</v>
      </c>
      <c r="C35">
        <v>0</v>
      </c>
      <c r="D35">
        <v>0</v>
      </c>
      <c r="E35">
        <v>57135</v>
      </c>
      <c r="F35">
        <v>56098</v>
      </c>
    </row>
    <row r="36" spans="1:8">
      <c r="A36" t="s">
        <v>48</v>
      </c>
      <c r="B36" t="s">
        <v>1</v>
      </c>
      <c r="C36">
        <v>1</v>
      </c>
      <c r="D36">
        <v>0</v>
      </c>
      <c r="E36">
        <v>57129</v>
      </c>
      <c r="F36">
        <v>56095</v>
      </c>
    </row>
    <row r="37" spans="1:8">
      <c r="A37" t="s">
        <v>48</v>
      </c>
      <c r="B37" t="s">
        <v>2</v>
      </c>
      <c r="C37">
        <v>2</v>
      </c>
      <c r="D37">
        <v>0</v>
      </c>
      <c r="E37">
        <v>57118</v>
      </c>
      <c r="F37">
        <v>56094</v>
      </c>
    </row>
    <row r="38" spans="1:8">
      <c r="A38" t="s">
        <v>4</v>
      </c>
      <c r="G38">
        <v>60050</v>
      </c>
      <c r="H38">
        <v>57055</v>
      </c>
    </row>
    <row r="39" spans="1:8">
      <c r="A39" t="s">
        <v>48</v>
      </c>
      <c r="B39" t="s">
        <v>2</v>
      </c>
      <c r="C39">
        <v>0</v>
      </c>
      <c r="D39">
        <v>0</v>
      </c>
      <c r="E39">
        <v>55204</v>
      </c>
      <c r="F39">
        <v>54169</v>
      </c>
    </row>
    <row r="40" spans="1:8">
      <c r="A40" t="s">
        <v>48</v>
      </c>
      <c r="B40" t="s">
        <v>3</v>
      </c>
      <c r="C40">
        <v>1</v>
      </c>
      <c r="D40">
        <v>0</v>
      </c>
      <c r="E40">
        <v>55211</v>
      </c>
      <c r="F40">
        <v>54172</v>
      </c>
    </row>
    <row r="41" spans="1:8">
      <c r="A41" t="s">
        <v>48</v>
      </c>
      <c r="B41" t="s">
        <v>1</v>
      </c>
      <c r="C41">
        <v>2</v>
      </c>
      <c r="D41">
        <v>0</v>
      </c>
      <c r="E41">
        <v>55205</v>
      </c>
      <c r="F41">
        <v>54169</v>
      </c>
    </row>
    <row r="42" spans="1:8">
      <c r="A42" t="s">
        <v>4</v>
      </c>
      <c r="G42">
        <v>58154</v>
      </c>
      <c r="H42">
        <v>55138</v>
      </c>
    </row>
    <row r="43" spans="1:8">
      <c r="A43" t="s">
        <v>48</v>
      </c>
      <c r="B43" t="s">
        <v>1</v>
      </c>
      <c r="C43">
        <v>0</v>
      </c>
      <c r="D43">
        <v>0</v>
      </c>
      <c r="E43">
        <v>55437</v>
      </c>
      <c r="F43">
        <v>54398</v>
      </c>
    </row>
    <row r="44" spans="1:8">
      <c r="A44" t="s">
        <v>48</v>
      </c>
      <c r="B44" t="s">
        <v>3</v>
      </c>
      <c r="C44">
        <v>1</v>
      </c>
      <c r="D44">
        <v>0</v>
      </c>
      <c r="E44">
        <v>55437</v>
      </c>
      <c r="F44">
        <v>54399</v>
      </c>
    </row>
    <row r="45" spans="1:8">
      <c r="A45" t="s">
        <v>48</v>
      </c>
      <c r="B45" t="s">
        <v>2</v>
      </c>
      <c r="C45">
        <v>2</v>
      </c>
      <c r="D45">
        <v>0</v>
      </c>
      <c r="E45">
        <v>55444</v>
      </c>
      <c r="F45">
        <v>54399</v>
      </c>
    </row>
    <row r="46" spans="1:8">
      <c r="A46" t="s">
        <v>4</v>
      </c>
      <c r="G46">
        <v>58377</v>
      </c>
      <c r="H46">
        <v>55370</v>
      </c>
    </row>
    <row r="47" spans="1:8">
      <c r="A47" t="s">
        <v>48</v>
      </c>
      <c r="B47" t="s">
        <v>3</v>
      </c>
      <c r="C47">
        <v>0</v>
      </c>
      <c r="D47">
        <v>0</v>
      </c>
      <c r="E47">
        <v>55652</v>
      </c>
      <c r="F47">
        <v>54635</v>
      </c>
    </row>
    <row r="48" spans="1:8">
      <c r="A48" t="s">
        <v>48</v>
      </c>
      <c r="B48" t="s">
        <v>2</v>
      </c>
      <c r="C48">
        <v>1</v>
      </c>
      <c r="D48">
        <v>0</v>
      </c>
      <c r="E48">
        <v>55657</v>
      </c>
      <c r="F48">
        <v>54635</v>
      </c>
    </row>
    <row r="49" spans="1:13">
      <c r="A49" t="s">
        <v>48</v>
      </c>
      <c r="B49" t="s">
        <v>1</v>
      </c>
      <c r="C49">
        <v>2</v>
      </c>
      <c r="D49">
        <v>0</v>
      </c>
      <c r="E49">
        <v>55659</v>
      </c>
      <c r="F49">
        <v>54634</v>
      </c>
    </row>
    <row r="50" spans="1:13">
      <c r="A50" t="s">
        <v>4</v>
      </c>
      <c r="G50">
        <v>58592</v>
      </c>
      <c r="H50">
        <v>55595</v>
      </c>
      <c r="I50" t="str">
        <f>MID(A49,11,1)</f>
        <v>1</v>
      </c>
      <c r="J50" t="str">
        <f>MID(A49,13,1)</f>
        <v>4</v>
      </c>
      <c r="K50" t="str">
        <f>RIGHT(A49,4)</f>
        <v>2048</v>
      </c>
      <c r="L50">
        <f>AVERAGE(H34:H50)</f>
        <v>55548</v>
      </c>
      <c r="M50">
        <f>_xlfn.STDEV.P(H34:H50)</f>
        <v>825.37240079857281</v>
      </c>
    </row>
    <row r="51" spans="1:13">
      <c r="A51" t="s">
        <v>49</v>
      </c>
      <c r="B51" t="s">
        <v>3</v>
      </c>
      <c r="C51">
        <v>0</v>
      </c>
      <c r="D51">
        <v>0</v>
      </c>
      <c r="E51">
        <v>5742</v>
      </c>
      <c r="F51">
        <v>4663</v>
      </c>
    </row>
    <row r="52" spans="1:13">
      <c r="A52" t="s">
        <v>49</v>
      </c>
      <c r="B52" t="s">
        <v>1</v>
      </c>
      <c r="C52">
        <v>1</v>
      </c>
      <c r="D52">
        <v>0</v>
      </c>
      <c r="E52">
        <v>5746</v>
      </c>
      <c r="F52">
        <v>4659</v>
      </c>
    </row>
    <row r="53" spans="1:13">
      <c r="A53" t="s">
        <v>49</v>
      </c>
      <c r="B53" t="s">
        <v>2</v>
      </c>
      <c r="C53">
        <v>2</v>
      </c>
      <c r="D53">
        <v>0</v>
      </c>
      <c r="E53">
        <v>5743</v>
      </c>
      <c r="F53">
        <v>4658</v>
      </c>
    </row>
    <row r="54" spans="1:13">
      <c r="A54" t="s">
        <v>4</v>
      </c>
      <c r="G54">
        <v>8673</v>
      </c>
      <c r="H54">
        <v>5673</v>
      </c>
    </row>
    <row r="55" spans="1:13">
      <c r="A55" t="s">
        <v>49</v>
      </c>
      <c r="B55" t="s">
        <v>2</v>
      </c>
      <c r="C55">
        <v>0</v>
      </c>
      <c r="D55">
        <v>0</v>
      </c>
      <c r="E55">
        <v>5602</v>
      </c>
      <c r="F55">
        <v>4553</v>
      </c>
    </row>
    <row r="56" spans="1:13">
      <c r="A56" t="s">
        <v>49</v>
      </c>
      <c r="B56" t="s">
        <v>1</v>
      </c>
      <c r="C56">
        <v>1</v>
      </c>
      <c r="D56">
        <v>0</v>
      </c>
      <c r="E56">
        <v>5595</v>
      </c>
      <c r="F56">
        <v>4547</v>
      </c>
    </row>
    <row r="57" spans="1:13">
      <c r="A57" t="s">
        <v>49</v>
      </c>
      <c r="B57" t="s">
        <v>3</v>
      </c>
      <c r="C57">
        <v>2</v>
      </c>
      <c r="D57">
        <v>0</v>
      </c>
      <c r="E57">
        <v>5586</v>
      </c>
      <c r="F57">
        <v>4547</v>
      </c>
    </row>
    <row r="58" spans="1:13">
      <c r="A58" t="s">
        <v>4</v>
      </c>
      <c r="G58">
        <v>8520</v>
      </c>
      <c r="H58">
        <v>5518</v>
      </c>
    </row>
    <row r="59" spans="1:13">
      <c r="A59" t="s">
        <v>49</v>
      </c>
      <c r="B59" t="s">
        <v>1</v>
      </c>
      <c r="C59">
        <v>0</v>
      </c>
      <c r="D59">
        <v>0</v>
      </c>
      <c r="E59">
        <v>5846</v>
      </c>
      <c r="F59">
        <v>4799</v>
      </c>
    </row>
    <row r="60" spans="1:13">
      <c r="A60" t="s">
        <v>49</v>
      </c>
      <c r="B60" t="s">
        <v>3</v>
      </c>
      <c r="C60">
        <v>1</v>
      </c>
      <c r="D60">
        <v>0</v>
      </c>
      <c r="E60">
        <v>5845</v>
      </c>
      <c r="F60">
        <v>4798</v>
      </c>
    </row>
    <row r="61" spans="1:13">
      <c r="A61" t="s">
        <v>49</v>
      </c>
      <c r="B61" t="s">
        <v>2</v>
      </c>
      <c r="C61">
        <v>2</v>
      </c>
      <c r="D61">
        <v>0</v>
      </c>
      <c r="E61">
        <v>5841</v>
      </c>
      <c r="F61">
        <v>4798</v>
      </c>
    </row>
    <row r="62" spans="1:13">
      <c r="A62" t="s">
        <v>4</v>
      </c>
      <c r="G62">
        <v>8768</v>
      </c>
      <c r="H62">
        <v>5772</v>
      </c>
    </row>
    <row r="63" spans="1:13">
      <c r="A63" t="s">
        <v>49</v>
      </c>
      <c r="B63" t="s">
        <v>1</v>
      </c>
      <c r="C63">
        <v>0</v>
      </c>
      <c r="D63">
        <v>0</v>
      </c>
      <c r="E63">
        <v>5510</v>
      </c>
      <c r="F63">
        <v>4466</v>
      </c>
    </row>
    <row r="64" spans="1:13">
      <c r="A64" t="s">
        <v>49</v>
      </c>
      <c r="B64" t="s">
        <v>3</v>
      </c>
      <c r="C64">
        <v>1</v>
      </c>
      <c r="D64">
        <v>0</v>
      </c>
      <c r="E64">
        <v>5506</v>
      </c>
      <c r="F64">
        <v>4464</v>
      </c>
    </row>
    <row r="65" spans="1:13">
      <c r="A65" t="s">
        <v>49</v>
      </c>
      <c r="B65" t="s">
        <v>2</v>
      </c>
      <c r="C65">
        <v>2</v>
      </c>
      <c r="D65">
        <v>0</v>
      </c>
      <c r="E65">
        <v>5501</v>
      </c>
      <c r="F65">
        <v>4463</v>
      </c>
    </row>
    <row r="66" spans="1:13">
      <c r="A66" t="s">
        <v>4</v>
      </c>
      <c r="G66">
        <v>8437</v>
      </c>
      <c r="H66">
        <v>5433</v>
      </c>
    </row>
    <row r="67" spans="1:13">
      <c r="A67" t="s">
        <v>49</v>
      </c>
      <c r="B67" t="s">
        <v>2</v>
      </c>
      <c r="C67">
        <v>0</v>
      </c>
      <c r="D67">
        <v>0</v>
      </c>
      <c r="E67">
        <v>5489</v>
      </c>
      <c r="F67">
        <v>4457</v>
      </c>
    </row>
    <row r="68" spans="1:13">
      <c r="A68" t="s">
        <v>49</v>
      </c>
      <c r="B68" t="s">
        <v>3</v>
      </c>
      <c r="C68">
        <v>1</v>
      </c>
      <c r="D68">
        <v>0</v>
      </c>
      <c r="E68">
        <v>5483</v>
      </c>
      <c r="F68">
        <v>4454</v>
      </c>
    </row>
    <row r="69" spans="1:13">
      <c r="A69" t="s">
        <v>49</v>
      </c>
      <c r="B69" t="s">
        <v>1</v>
      </c>
      <c r="C69">
        <v>2</v>
      </c>
      <c r="D69">
        <v>0</v>
      </c>
      <c r="E69">
        <v>5478</v>
      </c>
      <c r="F69">
        <v>4453</v>
      </c>
    </row>
    <row r="70" spans="1:13">
      <c r="A70" t="s">
        <v>4</v>
      </c>
      <c r="G70">
        <v>8402</v>
      </c>
      <c r="H70">
        <v>5415</v>
      </c>
    </row>
    <row r="71" spans="1:13">
      <c r="A71" t="s">
        <v>49</v>
      </c>
      <c r="B71" t="s">
        <v>1</v>
      </c>
      <c r="C71">
        <v>0</v>
      </c>
      <c r="D71">
        <v>0</v>
      </c>
      <c r="E71">
        <v>5540</v>
      </c>
      <c r="F71">
        <v>4498</v>
      </c>
    </row>
    <row r="72" spans="1:13">
      <c r="A72" t="s">
        <v>49</v>
      </c>
      <c r="B72" t="s">
        <v>2</v>
      </c>
      <c r="C72">
        <v>1</v>
      </c>
      <c r="D72">
        <v>0</v>
      </c>
      <c r="E72">
        <v>5541</v>
      </c>
      <c r="F72">
        <v>4493</v>
      </c>
    </row>
    <row r="73" spans="1:13">
      <c r="A73" t="s">
        <v>49</v>
      </c>
      <c r="B73" t="s">
        <v>3</v>
      </c>
      <c r="C73">
        <v>2</v>
      </c>
      <c r="D73">
        <v>0</v>
      </c>
      <c r="E73">
        <v>5528</v>
      </c>
      <c r="F73">
        <v>4492</v>
      </c>
    </row>
    <row r="74" spans="1:13">
      <c r="A74" t="s">
        <v>4</v>
      </c>
      <c r="G74">
        <v>8440</v>
      </c>
      <c r="H74">
        <v>5465</v>
      </c>
    </row>
    <row r="75" spans="1:13">
      <c r="A75" t="s">
        <v>49</v>
      </c>
      <c r="B75" t="s">
        <v>1</v>
      </c>
      <c r="C75">
        <v>0</v>
      </c>
      <c r="D75">
        <v>0</v>
      </c>
      <c r="E75">
        <v>5808</v>
      </c>
      <c r="F75">
        <v>4752</v>
      </c>
    </row>
    <row r="76" spans="1:13">
      <c r="A76" t="s">
        <v>49</v>
      </c>
      <c r="B76" t="s">
        <v>3</v>
      </c>
      <c r="C76">
        <v>1</v>
      </c>
      <c r="D76">
        <v>0</v>
      </c>
      <c r="E76">
        <v>5800</v>
      </c>
      <c r="F76">
        <v>4751</v>
      </c>
    </row>
    <row r="77" spans="1:13">
      <c r="A77" t="s">
        <v>49</v>
      </c>
      <c r="B77" t="s">
        <v>2</v>
      </c>
      <c r="C77">
        <v>2</v>
      </c>
      <c r="D77">
        <v>0</v>
      </c>
      <c r="E77">
        <v>5795</v>
      </c>
      <c r="F77">
        <v>4748</v>
      </c>
    </row>
    <row r="78" spans="1:13">
      <c r="A78" t="s">
        <v>4</v>
      </c>
      <c r="G78">
        <v>8705</v>
      </c>
      <c r="H78">
        <v>5726</v>
      </c>
      <c r="I78" t="str">
        <f>MID(A77,11,1)</f>
        <v>1</v>
      </c>
      <c r="J78" t="str">
        <f>MID(A77,13,1)</f>
        <v>4</v>
      </c>
      <c r="K78" t="str">
        <f>RIGHT(A77,3)</f>
        <v>512</v>
      </c>
      <c r="L78">
        <f>AVERAGE(H62:H78)</f>
        <v>5562.2</v>
      </c>
      <c r="M78">
        <f>_xlfn.STDEV.P(H62:H78)</f>
        <v>154.04856377129909</v>
      </c>
    </row>
    <row r="79" spans="1:13">
      <c r="A79" t="s">
        <v>50</v>
      </c>
      <c r="B79" t="s">
        <v>1</v>
      </c>
      <c r="C79">
        <v>0</v>
      </c>
      <c r="D79">
        <v>0</v>
      </c>
      <c r="E79">
        <v>9647</v>
      </c>
      <c r="F79">
        <v>8283</v>
      </c>
    </row>
    <row r="80" spans="1:13">
      <c r="A80" t="s">
        <v>50</v>
      </c>
      <c r="B80" t="s">
        <v>3</v>
      </c>
      <c r="C80">
        <v>1</v>
      </c>
      <c r="D80">
        <v>0</v>
      </c>
      <c r="E80">
        <v>9635</v>
      </c>
      <c r="F80">
        <v>8285</v>
      </c>
    </row>
    <row r="81" spans="1:8">
      <c r="A81" t="s">
        <v>50</v>
      </c>
      <c r="B81" t="s">
        <v>2</v>
      </c>
      <c r="C81">
        <v>1</v>
      </c>
      <c r="D81">
        <v>1</v>
      </c>
      <c r="E81">
        <v>9631</v>
      </c>
      <c r="F81">
        <v>8284</v>
      </c>
    </row>
    <row r="82" spans="1:8">
      <c r="A82" t="s">
        <v>50</v>
      </c>
      <c r="B82" t="s">
        <v>51</v>
      </c>
      <c r="C82">
        <v>2</v>
      </c>
      <c r="D82">
        <v>0</v>
      </c>
      <c r="E82">
        <v>9633</v>
      </c>
      <c r="F82">
        <v>8282</v>
      </c>
    </row>
    <row r="83" spans="1:8">
      <c r="A83" t="s">
        <v>4</v>
      </c>
      <c r="G83">
        <v>12576</v>
      </c>
      <c r="H83">
        <v>9568</v>
      </c>
    </row>
    <row r="84" spans="1:8">
      <c r="A84" t="s">
        <v>50</v>
      </c>
      <c r="B84" t="s">
        <v>3</v>
      </c>
      <c r="C84">
        <v>0</v>
      </c>
      <c r="D84">
        <v>0</v>
      </c>
      <c r="E84">
        <v>9929</v>
      </c>
      <c r="F84">
        <v>8567</v>
      </c>
    </row>
    <row r="85" spans="1:8">
      <c r="A85" t="s">
        <v>50</v>
      </c>
      <c r="B85" t="s">
        <v>2</v>
      </c>
      <c r="C85">
        <v>1</v>
      </c>
      <c r="D85">
        <v>0</v>
      </c>
      <c r="E85">
        <v>9938</v>
      </c>
      <c r="F85">
        <v>8572</v>
      </c>
    </row>
    <row r="86" spans="1:8">
      <c r="A86" t="s">
        <v>50</v>
      </c>
      <c r="B86" t="s">
        <v>51</v>
      </c>
      <c r="C86">
        <v>1</v>
      </c>
      <c r="D86">
        <v>1</v>
      </c>
      <c r="E86">
        <v>9929</v>
      </c>
      <c r="F86">
        <v>8569</v>
      </c>
    </row>
    <row r="87" spans="1:8">
      <c r="A87" t="s">
        <v>50</v>
      </c>
      <c r="B87" t="s">
        <v>1</v>
      </c>
      <c r="C87">
        <v>2</v>
      </c>
      <c r="D87">
        <v>0</v>
      </c>
      <c r="E87">
        <v>9925</v>
      </c>
      <c r="F87">
        <v>8569</v>
      </c>
    </row>
    <row r="88" spans="1:8">
      <c r="A88" t="s">
        <v>4</v>
      </c>
      <c r="G88">
        <v>12826</v>
      </c>
      <c r="H88">
        <v>9858</v>
      </c>
    </row>
    <row r="89" spans="1:8">
      <c r="A89" t="s">
        <v>50</v>
      </c>
      <c r="B89" t="s">
        <v>1</v>
      </c>
      <c r="C89">
        <v>0</v>
      </c>
      <c r="D89">
        <v>0</v>
      </c>
      <c r="E89">
        <v>9701</v>
      </c>
      <c r="F89">
        <v>8329</v>
      </c>
    </row>
    <row r="90" spans="1:8">
      <c r="A90" t="s">
        <v>50</v>
      </c>
      <c r="B90" t="s">
        <v>3</v>
      </c>
      <c r="C90">
        <v>1</v>
      </c>
      <c r="D90">
        <v>0</v>
      </c>
      <c r="E90">
        <v>9710</v>
      </c>
      <c r="F90">
        <v>8334</v>
      </c>
    </row>
    <row r="91" spans="1:8">
      <c r="A91" t="s">
        <v>50</v>
      </c>
      <c r="B91" t="s">
        <v>51</v>
      </c>
      <c r="C91">
        <v>1</v>
      </c>
      <c r="D91">
        <v>1</v>
      </c>
      <c r="E91">
        <v>9698</v>
      </c>
      <c r="F91">
        <v>8332</v>
      </c>
    </row>
    <row r="92" spans="1:8">
      <c r="A92" t="s">
        <v>50</v>
      </c>
      <c r="B92" t="s">
        <v>2</v>
      </c>
      <c r="C92">
        <v>2</v>
      </c>
      <c r="D92">
        <v>0</v>
      </c>
      <c r="E92">
        <v>9691</v>
      </c>
      <c r="F92">
        <v>8328</v>
      </c>
    </row>
    <row r="93" spans="1:8">
      <c r="A93" t="s">
        <v>4</v>
      </c>
      <c r="G93">
        <v>12624</v>
      </c>
      <c r="H93">
        <v>9620</v>
      </c>
    </row>
    <row r="94" spans="1:8">
      <c r="A94" t="s">
        <v>50</v>
      </c>
      <c r="B94" t="s">
        <v>51</v>
      </c>
      <c r="C94">
        <v>0</v>
      </c>
      <c r="D94">
        <v>0</v>
      </c>
      <c r="E94">
        <v>9442</v>
      </c>
      <c r="F94">
        <v>8094</v>
      </c>
    </row>
    <row r="95" spans="1:8">
      <c r="A95" t="s">
        <v>50</v>
      </c>
      <c r="B95" t="s">
        <v>2</v>
      </c>
      <c r="C95">
        <v>1</v>
      </c>
      <c r="D95">
        <v>0</v>
      </c>
      <c r="E95">
        <v>9449</v>
      </c>
      <c r="F95">
        <v>8101</v>
      </c>
    </row>
    <row r="96" spans="1:8">
      <c r="A96" t="s">
        <v>50</v>
      </c>
      <c r="B96" t="s">
        <v>3</v>
      </c>
      <c r="C96">
        <v>1</v>
      </c>
      <c r="D96">
        <v>1</v>
      </c>
      <c r="E96">
        <v>9447</v>
      </c>
      <c r="F96">
        <v>8099</v>
      </c>
    </row>
    <row r="97" spans="1:13">
      <c r="A97" t="s">
        <v>50</v>
      </c>
      <c r="B97" t="s">
        <v>1</v>
      </c>
      <c r="C97">
        <v>2</v>
      </c>
      <c r="D97">
        <v>0</v>
      </c>
      <c r="E97">
        <v>9445</v>
      </c>
      <c r="F97">
        <v>8100</v>
      </c>
    </row>
    <row r="98" spans="1:13">
      <c r="A98" t="s">
        <v>4</v>
      </c>
      <c r="G98">
        <v>12376</v>
      </c>
      <c r="H98">
        <v>9382</v>
      </c>
    </row>
    <row r="99" spans="1:13">
      <c r="A99" t="s">
        <v>50</v>
      </c>
      <c r="B99" t="s">
        <v>1</v>
      </c>
      <c r="C99">
        <v>0</v>
      </c>
      <c r="D99">
        <v>0</v>
      </c>
      <c r="E99">
        <v>9672</v>
      </c>
      <c r="F99">
        <v>8301</v>
      </c>
    </row>
    <row r="100" spans="1:13">
      <c r="A100" t="s">
        <v>50</v>
      </c>
      <c r="B100" t="s">
        <v>2</v>
      </c>
      <c r="C100">
        <v>1</v>
      </c>
      <c r="D100">
        <v>0</v>
      </c>
      <c r="E100">
        <v>9679</v>
      </c>
      <c r="F100">
        <v>8310</v>
      </c>
    </row>
    <row r="101" spans="1:13">
      <c r="A101" t="s">
        <v>50</v>
      </c>
      <c r="B101" t="s">
        <v>51</v>
      </c>
      <c r="C101">
        <v>1</v>
      </c>
      <c r="D101">
        <v>1</v>
      </c>
      <c r="E101">
        <v>9684</v>
      </c>
      <c r="F101">
        <v>8309</v>
      </c>
    </row>
    <row r="102" spans="1:13">
      <c r="A102" t="s">
        <v>50</v>
      </c>
      <c r="B102" t="s">
        <v>3</v>
      </c>
      <c r="C102">
        <v>2</v>
      </c>
      <c r="D102">
        <v>0</v>
      </c>
      <c r="E102">
        <v>9668</v>
      </c>
      <c r="F102">
        <v>8308</v>
      </c>
    </row>
    <row r="103" spans="1:13">
      <c r="A103" t="s">
        <v>4</v>
      </c>
      <c r="G103">
        <v>12592</v>
      </c>
      <c r="H103">
        <v>9595</v>
      </c>
      <c r="I103" t="str">
        <f>MID(A102,11,1)</f>
        <v>2</v>
      </c>
      <c r="J103" t="str">
        <f>MID(A102,13,1)</f>
        <v>4</v>
      </c>
      <c r="K103" t="str">
        <f>RIGHT(A102,4)</f>
        <v>1024</v>
      </c>
      <c r="L103">
        <f>AVERAGE(H83:H103)</f>
        <v>9604.6</v>
      </c>
      <c r="M103">
        <f>_xlfn.STDEV.P(H83:H103)</f>
        <v>151.94156771601376</v>
      </c>
    </row>
    <row r="104" spans="1:13">
      <c r="A104" t="s">
        <v>52</v>
      </c>
      <c r="B104" t="s">
        <v>2</v>
      </c>
      <c r="C104">
        <v>0</v>
      </c>
      <c r="D104">
        <v>0</v>
      </c>
      <c r="E104">
        <v>30014</v>
      </c>
      <c r="F104">
        <v>28643</v>
      </c>
    </row>
    <row r="105" spans="1:13">
      <c r="A105" t="s">
        <v>52</v>
      </c>
      <c r="B105" t="s">
        <v>51</v>
      </c>
      <c r="C105">
        <v>1</v>
      </c>
      <c r="D105">
        <v>0</v>
      </c>
      <c r="E105">
        <v>30031</v>
      </c>
      <c r="F105">
        <v>28658</v>
      </c>
    </row>
    <row r="106" spans="1:13">
      <c r="A106" t="s">
        <v>52</v>
      </c>
      <c r="B106" t="s">
        <v>3</v>
      </c>
      <c r="C106">
        <v>1</v>
      </c>
      <c r="D106">
        <v>1</v>
      </c>
      <c r="E106">
        <v>30022</v>
      </c>
      <c r="F106">
        <v>28657</v>
      </c>
    </row>
    <row r="107" spans="1:13">
      <c r="A107" t="s">
        <v>52</v>
      </c>
      <c r="B107" t="s">
        <v>1</v>
      </c>
      <c r="C107">
        <v>2</v>
      </c>
      <c r="D107">
        <v>0</v>
      </c>
      <c r="E107">
        <v>30017</v>
      </c>
      <c r="F107">
        <v>28659</v>
      </c>
    </row>
    <row r="108" spans="1:13">
      <c r="A108" t="s">
        <v>4</v>
      </c>
      <c r="G108">
        <v>32950</v>
      </c>
      <c r="H108">
        <v>29947</v>
      </c>
    </row>
    <row r="109" spans="1:13">
      <c r="A109" t="s">
        <v>52</v>
      </c>
      <c r="B109" t="s">
        <v>2</v>
      </c>
      <c r="C109">
        <v>0</v>
      </c>
      <c r="D109">
        <v>0</v>
      </c>
      <c r="E109">
        <v>30226</v>
      </c>
      <c r="F109">
        <v>28845</v>
      </c>
    </row>
    <row r="110" spans="1:13">
      <c r="A110" t="s">
        <v>52</v>
      </c>
      <c r="B110" t="s">
        <v>51</v>
      </c>
      <c r="C110">
        <v>1</v>
      </c>
      <c r="D110">
        <v>0</v>
      </c>
      <c r="E110">
        <v>30248</v>
      </c>
      <c r="F110">
        <v>28859</v>
      </c>
    </row>
    <row r="111" spans="1:13">
      <c r="A111" t="s">
        <v>52</v>
      </c>
      <c r="B111" t="s">
        <v>3</v>
      </c>
      <c r="C111">
        <v>1</v>
      </c>
      <c r="D111">
        <v>1</v>
      </c>
      <c r="E111">
        <v>30239</v>
      </c>
      <c r="F111">
        <v>28860</v>
      </c>
    </row>
    <row r="112" spans="1:13">
      <c r="A112" t="s">
        <v>52</v>
      </c>
      <c r="B112" t="s">
        <v>1</v>
      </c>
      <c r="C112">
        <v>2</v>
      </c>
      <c r="D112">
        <v>0</v>
      </c>
      <c r="E112">
        <v>30215</v>
      </c>
      <c r="F112">
        <v>28860</v>
      </c>
    </row>
    <row r="113" spans="1:13">
      <c r="A113" t="s">
        <v>4</v>
      </c>
      <c r="G113">
        <v>33166</v>
      </c>
      <c r="H113">
        <v>30145</v>
      </c>
    </row>
    <row r="114" spans="1:13">
      <c r="A114" t="s">
        <v>52</v>
      </c>
      <c r="B114" t="s">
        <v>2</v>
      </c>
      <c r="C114">
        <v>0</v>
      </c>
      <c r="D114">
        <v>0</v>
      </c>
      <c r="E114">
        <v>29440</v>
      </c>
      <c r="F114">
        <v>28078</v>
      </c>
    </row>
    <row r="115" spans="1:13">
      <c r="A115" t="s">
        <v>52</v>
      </c>
      <c r="B115" t="s">
        <v>1</v>
      </c>
      <c r="C115">
        <v>1</v>
      </c>
      <c r="D115">
        <v>0</v>
      </c>
      <c r="E115">
        <v>29459</v>
      </c>
      <c r="F115">
        <v>28099</v>
      </c>
    </row>
    <row r="116" spans="1:13">
      <c r="A116" t="s">
        <v>52</v>
      </c>
      <c r="B116" t="s">
        <v>3</v>
      </c>
      <c r="C116">
        <v>1</v>
      </c>
      <c r="D116">
        <v>1</v>
      </c>
      <c r="E116">
        <v>29456</v>
      </c>
      <c r="F116">
        <v>28096</v>
      </c>
    </row>
    <row r="117" spans="1:13">
      <c r="A117" t="s">
        <v>52</v>
      </c>
      <c r="B117" t="s">
        <v>51</v>
      </c>
      <c r="C117">
        <v>2</v>
      </c>
      <c r="D117">
        <v>0</v>
      </c>
      <c r="E117">
        <v>29461</v>
      </c>
      <c r="F117">
        <v>28096</v>
      </c>
    </row>
    <row r="118" spans="1:13">
      <c r="A118" t="s">
        <v>4</v>
      </c>
      <c r="G118">
        <v>32375</v>
      </c>
      <c r="H118">
        <v>29382</v>
      </c>
    </row>
    <row r="119" spans="1:13">
      <c r="A119" t="s">
        <v>52</v>
      </c>
      <c r="B119" t="s">
        <v>51</v>
      </c>
      <c r="C119">
        <v>0</v>
      </c>
      <c r="D119">
        <v>0</v>
      </c>
      <c r="E119">
        <v>29935</v>
      </c>
      <c r="F119">
        <v>28554</v>
      </c>
    </row>
    <row r="120" spans="1:13">
      <c r="A120" t="s">
        <v>52</v>
      </c>
      <c r="B120" t="s">
        <v>3</v>
      </c>
      <c r="C120">
        <v>1</v>
      </c>
      <c r="D120">
        <v>0</v>
      </c>
      <c r="E120">
        <v>29943</v>
      </c>
      <c r="F120">
        <v>28574</v>
      </c>
    </row>
    <row r="121" spans="1:13">
      <c r="A121" t="s">
        <v>52</v>
      </c>
      <c r="B121" t="s">
        <v>2</v>
      </c>
      <c r="C121">
        <v>1</v>
      </c>
      <c r="D121">
        <v>1</v>
      </c>
      <c r="E121">
        <v>29941</v>
      </c>
      <c r="F121">
        <v>28572</v>
      </c>
    </row>
    <row r="122" spans="1:13">
      <c r="A122" t="s">
        <v>52</v>
      </c>
      <c r="B122" t="s">
        <v>1</v>
      </c>
      <c r="C122">
        <v>2</v>
      </c>
      <c r="D122">
        <v>0</v>
      </c>
      <c r="E122">
        <v>29926</v>
      </c>
      <c r="F122">
        <v>28572</v>
      </c>
    </row>
    <row r="123" spans="1:13">
      <c r="A123" t="s">
        <v>4</v>
      </c>
      <c r="G123">
        <v>32866</v>
      </c>
      <c r="H123">
        <v>29856</v>
      </c>
    </row>
    <row r="124" spans="1:13">
      <c r="A124" t="s">
        <v>52</v>
      </c>
      <c r="B124" t="s">
        <v>51</v>
      </c>
      <c r="C124">
        <v>0</v>
      </c>
      <c r="D124">
        <v>0</v>
      </c>
      <c r="E124">
        <v>29524</v>
      </c>
      <c r="F124">
        <v>28165</v>
      </c>
    </row>
    <row r="125" spans="1:13">
      <c r="A125" t="s">
        <v>52</v>
      </c>
      <c r="B125" t="s">
        <v>1</v>
      </c>
      <c r="C125">
        <v>1</v>
      </c>
      <c r="D125">
        <v>0</v>
      </c>
      <c r="E125">
        <v>29533</v>
      </c>
      <c r="F125">
        <v>28182</v>
      </c>
    </row>
    <row r="126" spans="1:13">
      <c r="A126" t="s">
        <v>52</v>
      </c>
      <c r="B126" t="s">
        <v>2</v>
      </c>
      <c r="C126">
        <v>1</v>
      </c>
      <c r="D126">
        <v>1</v>
      </c>
      <c r="E126">
        <v>29533</v>
      </c>
      <c r="F126">
        <v>28180</v>
      </c>
    </row>
    <row r="127" spans="1:13">
      <c r="A127" t="s">
        <v>52</v>
      </c>
      <c r="B127" t="s">
        <v>3</v>
      </c>
      <c r="C127">
        <v>2</v>
      </c>
      <c r="D127">
        <v>0</v>
      </c>
      <c r="E127">
        <v>29533</v>
      </c>
      <c r="F127">
        <v>28179</v>
      </c>
    </row>
    <row r="128" spans="1:13">
      <c r="A128" t="s">
        <v>4</v>
      </c>
      <c r="G128">
        <v>32452</v>
      </c>
      <c r="H128">
        <v>29467</v>
      </c>
      <c r="I128" t="str">
        <f>MID(A127,11,1)</f>
        <v>2</v>
      </c>
      <c r="J128" t="str">
        <f>MID(A127,13,1)</f>
        <v>4</v>
      </c>
      <c r="K128" t="str">
        <f>RIGHT(A127,4)</f>
        <v>2048</v>
      </c>
      <c r="L128">
        <f>AVERAGE(H108:H128)</f>
        <v>29759.4</v>
      </c>
      <c r="M128">
        <f>_xlfn.STDEV.P(H108:H128)</f>
        <v>290.22101922500372</v>
      </c>
    </row>
    <row r="129" spans="1:8">
      <c r="A129" t="s">
        <v>53</v>
      </c>
      <c r="B129" t="s">
        <v>2</v>
      </c>
      <c r="C129">
        <v>0</v>
      </c>
      <c r="D129">
        <v>0</v>
      </c>
      <c r="E129">
        <v>4442</v>
      </c>
      <c r="F129">
        <v>2932</v>
      </c>
    </row>
    <row r="130" spans="1:8">
      <c r="A130" t="s">
        <v>53</v>
      </c>
      <c r="B130" t="s">
        <v>1</v>
      </c>
      <c r="C130">
        <v>1</v>
      </c>
      <c r="D130">
        <v>0</v>
      </c>
      <c r="E130">
        <v>4435</v>
      </c>
      <c r="F130">
        <v>2930</v>
      </c>
    </row>
    <row r="131" spans="1:8">
      <c r="A131" t="s">
        <v>53</v>
      </c>
      <c r="B131" t="s">
        <v>3</v>
      </c>
      <c r="C131">
        <v>1</v>
      </c>
      <c r="D131">
        <v>1</v>
      </c>
      <c r="E131">
        <v>4406</v>
      </c>
      <c r="F131">
        <v>2928</v>
      </c>
    </row>
    <row r="132" spans="1:8">
      <c r="A132" t="s">
        <v>53</v>
      </c>
      <c r="B132" t="s">
        <v>51</v>
      </c>
      <c r="C132">
        <v>2</v>
      </c>
      <c r="D132">
        <v>0</v>
      </c>
      <c r="E132">
        <v>4301</v>
      </c>
      <c r="F132">
        <v>2926</v>
      </c>
    </row>
    <row r="133" spans="1:8">
      <c r="A133" t="s">
        <v>4</v>
      </c>
      <c r="G133">
        <v>7371</v>
      </c>
      <c r="H133">
        <v>4226</v>
      </c>
    </row>
    <row r="134" spans="1:8">
      <c r="A134" t="s">
        <v>53</v>
      </c>
      <c r="B134" t="s">
        <v>51</v>
      </c>
      <c r="C134">
        <v>0</v>
      </c>
      <c r="D134">
        <v>0</v>
      </c>
      <c r="E134">
        <v>4563</v>
      </c>
      <c r="F134">
        <v>3200</v>
      </c>
    </row>
    <row r="135" spans="1:8">
      <c r="A135" t="s">
        <v>53</v>
      </c>
      <c r="B135" t="s">
        <v>2</v>
      </c>
      <c r="C135">
        <v>1</v>
      </c>
      <c r="D135">
        <v>0</v>
      </c>
      <c r="E135">
        <v>4558</v>
      </c>
      <c r="F135">
        <v>3199</v>
      </c>
    </row>
    <row r="136" spans="1:8">
      <c r="A136" t="s">
        <v>53</v>
      </c>
      <c r="B136" t="s">
        <v>1</v>
      </c>
      <c r="C136">
        <v>1</v>
      </c>
      <c r="D136">
        <v>1</v>
      </c>
      <c r="E136">
        <v>4555</v>
      </c>
      <c r="F136">
        <v>3198</v>
      </c>
    </row>
    <row r="137" spans="1:8">
      <c r="A137" t="s">
        <v>53</v>
      </c>
      <c r="B137" t="s">
        <v>3</v>
      </c>
      <c r="C137">
        <v>2</v>
      </c>
      <c r="D137">
        <v>0</v>
      </c>
      <c r="E137">
        <v>4556</v>
      </c>
      <c r="F137">
        <v>3197</v>
      </c>
    </row>
    <row r="138" spans="1:8">
      <c r="A138" t="s">
        <v>4</v>
      </c>
      <c r="G138">
        <v>7485</v>
      </c>
      <c r="H138">
        <v>4488</v>
      </c>
    </row>
    <row r="139" spans="1:8">
      <c r="A139" t="s">
        <v>53</v>
      </c>
      <c r="B139" t="s">
        <v>1</v>
      </c>
      <c r="C139">
        <v>0</v>
      </c>
      <c r="D139">
        <v>0</v>
      </c>
      <c r="E139">
        <v>4500</v>
      </c>
      <c r="F139">
        <v>3130</v>
      </c>
    </row>
    <row r="140" spans="1:8">
      <c r="A140" t="s">
        <v>53</v>
      </c>
      <c r="B140" t="s">
        <v>51</v>
      </c>
      <c r="C140">
        <v>1</v>
      </c>
      <c r="D140">
        <v>0</v>
      </c>
      <c r="E140">
        <v>4504</v>
      </c>
      <c r="F140">
        <v>3130</v>
      </c>
    </row>
    <row r="141" spans="1:8">
      <c r="A141" t="s">
        <v>53</v>
      </c>
      <c r="B141" t="s">
        <v>2</v>
      </c>
      <c r="C141">
        <v>1</v>
      </c>
      <c r="D141">
        <v>1</v>
      </c>
      <c r="E141">
        <v>4501</v>
      </c>
      <c r="F141">
        <v>3129</v>
      </c>
    </row>
    <row r="142" spans="1:8">
      <c r="A142" t="s">
        <v>53</v>
      </c>
      <c r="B142" t="s">
        <v>3</v>
      </c>
      <c r="C142">
        <v>2</v>
      </c>
      <c r="D142">
        <v>0</v>
      </c>
      <c r="E142">
        <v>4482</v>
      </c>
      <c r="F142">
        <v>3127</v>
      </c>
    </row>
    <row r="143" spans="1:8">
      <c r="A143" t="s">
        <v>4</v>
      </c>
      <c r="G143">
        <v>7411</v>
      </c>
      <c r="H143">
        <v>4412</v>
      </c>
    </row>
    <row r="144" spans="1:8">
      <c r="A144" t="s">
        <v>53</v>
      </c>
      <c r="B144" t="s">
        <v>1</v>
      </c>
      <c r="C144">
        <v>0</v>
      </c>
      <c r="D144">
        <v>0</v>
      </c>
      <c r="E144">
        <v>4709</v>
      </c>
      <c r="F144">
        <v>3355</v>
      </c>
    </row>
    <row r="145" spans="1:13">
      <c r="A145" t="s">
        <v>53</v>
      </c>
      <c r="B145" t="s">
        <v>2</v>
      </c>
      <c r="C145">
        <v>1</v>
      </c>
      <c r="D145">
        <v>0</v>
      </c>
      <c r="E145">
        <v>4712</v>
      </c>
      <c r="F145">
        <v>3355</v>
      </c>
    </row>
    <row r="146" spans="1:13">
      <c r="A146" t="s">
        <v>53</v>
      </c>
      <c r="B146" t="s">
        <v>51</v>
      </c>
      <c r="C146">
        <v>1</v>
      </c>
      <c r="D146">
        <v>1</v>
      </c>
      <c r="E146">
        <v>4695</v>
      </c>
      <c r="F146">
        <v>3352</v>
      </c>
    </row>
    <row r="147" spans="1:13">
      <c r="A147" t="s">
        <v>53</v>
      </c>
      <c r="B147" t="s">
        <v>3</v>
      </c>
      <c r="C147">
        <v>2</v>
      </c>
      <c r="D147">
        <v>0</v>
      </c>
      <c r="E147">
        <v>4696</v>
      </c>
      <c r="F147">
        <v>3354</v>
      </c>
    </row>
    <row r="148" spans="1:13">
      <c r="A148" t="s">
        <v>4</v>
      </c>
      <c r="G148">
        <v>7620</v>
      </c>
      <c r="H148">
        <v>4633</v>
      </c>
    </row>
    <row r="149" spans="1:13">
      <c r="A149" t="s">
        <v>53</v>
      </c>
      <c r="B149" t="s">
        <v>2</v>
      </c>
      <c r="C149">
        <v>0</v>
      </c>
      <c r="D149">
        <v>0</v>
      </c>
      <c r="E149">
        <v>4450</v>
      </c>
      <c r="F149">
        <v>3080</v>
      </c>
    </row>
    <row r="150" spans="1:13">
      <c r="A150" t="s">
        <v>53</v>
      </c>
      <c r="B150" t="s">
        <v>1</v>
      </c>
      <c r="C150">
        <v>1</v>
      </c>
      <c r="D150">
        <v>0</v>
      </c>
      <c r="E150">
        <v>4455</v>
      </c>
      <c r="F150">
        <v>3082</v>
      </c>
    </row>
    <row r="151" spans="1:13">
      <c r="A151" t="s">
        <v>53</v>
      </c>
      <c r="B151" t="s">
        <v>51</v>
      </c>
      <c r="C151">
        <v>1</v>
      </c>
      <c r="D151">
        <v>1</v>
      </c>
      <c r="E151">
        <v>4444</v>
      </c>
      <c r="F151">
        <v>3079</v>
      </c>
    </row>
    <row r="152" spans="1:13">
      <c r="A152" t="s">
        <v>53</v>
      </c>
      <c r="B152" t="s">
        <v>3</v>
      </c>
      <c r="C152">
        <v>2</v>
      </c>
      <c r="D152">
        <v>0</v>
      </c>
      <c r="E152">
        <v>4433</v>
      </c>
      <c r="F152">
        <v>3078</v>
      </c>
    </row>
    <row r="153" spans="1:13">
      <c r="A153" t="s">
        <v>4</v>
      </c>
      <c r="G153">
        <v>7370</v>
      </c>
      <c r="H153">
        <v>4364</v>
      </c>
      <c r="I153" t="str">
        <f>MID(A152,11,1)</f>
        <v>2</v>
      </c>
      <c r="J153" t="str">
        <f>MID(A152,13,1)</f>
        <v>4</v>
      </c>
      <c r="K153" t="str">
        <f>RIGHT(A152,3)</f>
        <v>512</v>
      </c>
      <c r="L153">
        <f>AVERAGE(H133:H153)</f>
        <v>4424.6000000000004</v>
      </c>
      <c r="M153">
        <f>_xlfn.STDEV.P(H133:H153)</f>
        <v>134.70204155839659</v>
      </c>
    </row>
    <row r="154" spans="1:13">
      <c r="A154" t="s">
        <v>54</v>
      </c>
      <c r="B154" t="s">
        <v>2</v>
      </c>
      <c r="C154">
        <v>0</v>
      </c>
      <c r="D154">
        <v>0</v>
      </c>
      <c r="E154">
        <v>7627</v>
      </c>
      <c r="F154">
        <v>5936</v>
      </c>
    </row>
    <row r="155" spans="1:13">
      <c r="A155" t="s">
        <v>54</v>
      </c>
      <c r="B155" t="s">
        <v>55</v>
      </c>
      <c r="C155">
        <v>1</v>
      </c>
      <c r="D155">
        <v>0</v>
      </c>
      <c r="E155">
        <v>7648</v>
      </c>
      <c r="F155">
        <v>5955</v>
      </c>
    </row>
    <row r="156" spans="1:13">
      <c r="A156" t="s">
        <v>54</v>
      </c>
      <c r="B156" t="s">
        <v>51</v>
      </c>
      <c r="C156">
        <v>1</v>
      </c>
      <c r="D156">
        <v>1</v>
      </c>
      <c r="E156">
        <v>7646</v>
      </c>
      <c r="F156">
        <v>5954</v>
      </c>
    </row>
    <row r="157" spans="1:13">
      <c r="A157" t="s">
        <v>54</v>
      </c>
      <c r="B157" t="s">
        <v>3</v>
      </c>
      <c r="C157">
        <v>1</v>
      </c>
      <c r="D157">
        <v>2</v>
      </c>
      <c r="E157">
        <v>7630</v>
      </c>
      <c r="F157">
        <v>5952</v>
      </c>
    </row>
    <row r="158" spans="1:13">
      <c r="A158" t="s">
        <v>54</v>
      </c>
      <c r="B158" t="s">
        <v>1</v>
      </c>
      <c r="C158">
        <v>2</v>
      </c>
      <c r="D158">
        <v>0</v>
      </c>
      <c r="E158">
        <v>7638</v>
      </c>
      <c r="F158">
        <v>5950</v>
      </c>
    </row>
    <row r="159" spans="1:13">
      <c r="A159" t="s">
        <v>4</v>
      </c>
      <c r="G159">
        <v>10542</v>
      </c>
      <c r="H159">
        <v>7563</v>
      </c>
    </row>
    <row r="160" spans="1:13">
      <c r="A160" t="s">
        <v>54</v>
      </c>
      <c r="B160" t="s">
        <v>51</v>
      </c>
      <c r="C160">
        <v>0</v>
      </c>
      <c r="D160">
        <v>0</v>
      </c>
      <c r="E160">
        <v>7771</v>
      </c>
      <c r="F160">
        <v>6054</v>
      </c>
    </row>
    <row r="161" spans="1:8">
      <c r="A161" t="s">
        <v>54</v>
      </c>
      <c r="B161" t="s">
        <v>3</v>
      </c>
      <c r="C161">
        <v>1</v>
      </c>
      <c r="D161">
        <v>0</v>
      </c>
      <c r="E161">
        <v>7776</v>
      </c>
      <c r="F161">
        <v>6068</v>
      </c>
    </row>
    <row r="162" spans="1:8">
      <c r="A162" t="s">
        <v>54</v>
      </c>
      <c r="B162" t="s">
        <v>55</v>
      </c>
      <c r="C162">
        <v>1</v>
      </c>
      <c r="D162">
        <v>1</v>
      </c>
      <c r="E162">
        <v>7770</v>
      </c>
      <c r="F162">
        <v>6067</v>
      </c>
    </row>
    <row r="163" spans="1:8">
      <c r="A163" t="s">
        <v>54</v>
      </c>
      <c r="B163" t="s">
        <v>2</v>
      </c>
      <c r="C163">
        <v>1</v>
      </c>
      <c r="D163">
        <v>2</v>
      </c>
      <c r="E163">
        <v>7765</v>
      </c>
      <c r="F163">
        <v>6065</v>
      </c>
    </row>
    <row r="164" spans="1:8">
      <c r="A164" t="s">
        <v>54</v>
      </c>
      <c r="B164" t="s">
        <v>1</v>
      </c>
      <c r="C164">
        <v>2</v>
      </c>
      <c r="D164">
        <v>0</v>
      </c>
      <c r="E164">
        <v>7753</v>
      </c>
      <c r="F164">
        <v>6065</v>
      </c>
    </row>
    <row r="165" spans="1:8">
      <c r="A165" t="s">
        <v>4</v>
      </c>
      <c r="G165">
        <v>10667</v>
      </c>
      <c r="H165">
        <v>7685</v>
      </c>
    </row>
    <row r="166" spans="1:8">
      <c r="A166" t="s">
        <v>54</v>
      </c>
      <c r="B166" t="s">
        <v>51</v>
      </c>
      <c r="C166">
        <v>0</v>
      </c>
      <c r="D166">
        <v>0</v>
      </c>
      <c r="E166">
        <v>7768</v>
      </c>
      <c r="F166">
        <v>6057</v>
      </c>
    </row>
    <row r="167" spans="1:8">
      <c r="A167" t="s">
        <v>54</v>
      </c>
      <c r="B167" t="s">
        <v>55</v>
      </c>
      <c r="C167">
        <v>1</v>
      </c>
      <c r="D167">
        <v>0</v>
      </c>
      <c r="E167">
        <v>7778</v>
      </c>
      <c r="F167">
        <v>6072</v>
      </c>
    </row>
    <row r="168" spans="1:8">
      <c r="A168" t="s">
        <v>54</v>
      </c>
      <c r="B168" t="s">
        <v>2</v>
      </c>
      <c r="C168">
        <v>1</v>
      </c>
      <c r="D168">
        <v>1</v>
      </c>
      <c r="E168">
        <v>7778</v>
      </c>
      <c r="F168">
        <v>6071</v>
      </c>
    </row>
    <row r="169" spans="1:8">
      <c r="A169" t="s">
        <v>54</v>
      </c>
      <c r="B169" t="s">
        <v>3</v>
      </c>
      <c r="C169">
        <v>1</v>
      </c>
      <c r="D169">
        <v>2</v>
      </c>
      <c r="E169">
        <v>7778</v>
      </c>
      <c r="F169">
        <v>6070</v>
      </c>
    </row>
    <row r="170" spans="1:8">
      <c r="A170" t="s">
        <v>54</v>
      </c>
      <c r="B170" t="s">
        <v>1</v>
      </c>
      <c r="C170">
        <v>2</v>
      </c>
      <c r="D170">
        <v>0</v>
      </c>
      <c r="E170">
        <v>7748</v>
      </c>
      <c r="F170">
        <v>6068</v>
      </c>
    </row>
    <row r="171" spans="1:8">
      <c r="A171" t="s">
        <v>4</v>
      </c>
      <c r="G171">
        <v>10707</v>
      </c>
      <c r="H171">
        <v>7680</v>
      </c>
    </row>
    <row r="172" spans="1:8">
      <c r="A172" t="s">
        <v>54</v>
      </c>
      <c r="B172" t="s">
        <v>51</v>
      </c>
      <c r="C172">
        <v>0</v>
      </c>
      <c r="D172">
        <v>0</v>
      </c>
      <c r="E172">
        <v>7834</v>
      </c>
      <c r="F172">
        <v>6154</v>
      </c>
    </row>
    <row r="173" spans="1:8">
      <c r="A173" t="s">
        <v>54</v>
      </c>
      <c r="B173" t="s">
        <v>2</v>
      </c>
      <c r="C173">
        <v>1</v>
      </c>
      <c r="D173">
        <v>0</v>
      </c>
      <c r="E173">
        <v>7853</v>
      </c>
      <c r="F173">
        <v>6172</v>
      </c>
    </row>
    <row r="174" spans="1:8">
      <c r="A174" t="s">
        <v>54</v>
      </c>
      <c r="B174" t="s">
        <v>55</v>
      </c>
      <c r="C174">
        <v>1</v>
      </c>
      <c r="D174">
        <v>1</v>
      </c>
      <c r="E174">
        <v>7849</v>
      </c>
      <c r="F174">
        <v>6172</v>
      </c>
    </row>
    <row r="175" spans="1:8">
      <c r="A175" t="s">
        <v>54</v>
      </c>
      <c r="B175" t="s">
        <v>1</v>
      </c>
      <c r="C175">
        <v>1</v>
      </c>
      <c r="D175">
        <v>2</v>
      </c>
      <c r="E175">
        <v>7843</v>
      </c>
      <c r="F175">
        <v>6170</v>
      </c>
    </row>
    <row r="176" spans="1:8">
      <c r="A176" t="s">
        <v>54</v>
      </c>
      <c r="B176" t="s">
        <v>3</v>
      </c>
      <c r="C176">
        <v>2</v>
      </c>
      <c r="D176">
        <v>0</v>
      </c>
      <c r="E176">
        <v>7843</v>
      </c>
      <c r="F176">
        <v>6169</v>
      </c>
    </row>
    <row r="177" spans="1:13">
      <c r="A177" t="s">
        <v>4</v>
      </c>
      <c r="G177">
        <v>10769</v>
      </c>
      <c r="H177">
        <v>7778</v>
      </c>
    </row>
    <row r="178" spans="1:13">
      <c r="A178" t="s">
        <v>54</v>
      </c>
      <c r="B178" t="s">
        <v>1</v>
      </c>
      <c r="C178">
        <v>0</v>
      </c>
      <c r="D178">
        <v>0</v>
      </c>
      <c r="E178">
        <v>7534</v>
      </c>
      <c r="F178">
        <v>5854</v>
      </c>
    </row>
    <row r="179" spans="1:13">
      <c r="A179" t="s">
        <v>54</v>
      </c>
      <c r="B179" t="s">
        <v>55</v>
      </c>
      <c r="C179">
        <v>1</v>
      </c>
      <c r="D179">
        <v>0</v>
      </c>
      <c r="E179">
        <v>7552</v>
      </c>
      <c r="F179">
        <v>5869</v>
      </c>
    </row>
    <row r="180" spans="1:13">
      <c r="A180" t="s">
        <v>54</v>
      </c>
      <c r="B180" t="s">
        <v>51</v>
      </c>
      <c r="C180">
        <v>1</v>
      </c>
      <c r="D180">
        <v>1</v>
      </c>
      <c r="E180">
        <v>7558</v>
      </c>
      <c r="F180">
        <v>5865</v>
      </c>
    </row>
    <row r="181" spans="1:13">
      <c r="A181" t="s">
        <v>54</v>
      </c>
      <c r="B181" t="s">
        <v>3</v>
      </c>
      <c r="C181">
        <v>1</v>
      </c>
      <c r="D181">
        <v>2</v>
      </c>
      <c r="E181">
        <v>7547</v>
      </c>
      <c r="F181">
        <v>5865</v>
      </c>
    </row>
    <row r="182" spans="1:13">
      <c r="A182" t="s">
        <v>54</v>
      </c>
      <c r="B182" t="s">
        <v>2</v>
      </c>
      <c r="C182">
        <v>2</v>
      </c>
      <c r="D182">
        <v>0</v>
      </c>
      <c r="E182">
        <v>7546</v>
      </c>
      <c r="F182">
        <v>5864</v>
      </c>
    </row>
    <row r="183" spans="1:13">
      <c r="A183" t="s">
        <v>4</v>
      </c>
      <c r="G183">
        <v>10481</v>
      </c>
      <c r="H183">
        <v>7479</v>
      </c>
      <c r="I183" t="str">
        <f>MID(A182,11,1)</f>
        <v>3</v>
      </c>
      <c r="J183" t="str">
        <f>MID(A182,13,1)</f>
        <v>4</v>
      </c>
      <c r="K183" t="str">
        <f>RIGHT(A182,4)</f>
        <v>1024</v>
      </c>
      <c r="L183">
        <f>AVERAGE(H159:H183)</f>
        <v>7637</v>
      </c>
      <c r="M183">
        <f>_xlfn.STDEV.P(H159:H183)</f>
        <v>104.37815863484084</v>
      </c>
    </row>
    <row r="184" spans="1:13">
      <c r="A184" t="s">
        <v>56</v>
      </c>
      <c r="B184" t="s">
        <v>2</v>
      </c>
      <c r="C184">
        <v>0</v>
      </c>
      <c r="D184">
        <v>0</v>
      </c>
      <c r="E184">
        <v>21544</v>
      </c>
      <c r="F184">
        <v>19856</v>
      </c>
    </row>
    <row r="185" spans="1:13">
      <c r="A185" t="s">
        <v>56</v>
      </c>
      <c r="B185" t="s">
        <v>55</v>
      </c>
      <c r="C185">
        <v>1</v>
      </c>
      <c r="D185">
        <v>0</v>
      </c>
      <c r="E185">
        <v>21573</v>
      </c>
      <c r="F185">
        <v>19886</v>
      </c>
    </row>
    <row r="186" spans="1:13">
      <c r="A186" t="s">
        <v>56</v>
      </c>
      <c r="B186" t="s">
        <v>3</v>
      </c>
      <c r="C186">
        <v>1</v>
      </c>
      <c r="D186">
        <v>1</v>
      </c>
      <c r="E186">
        <v>21563</v>
      </c>
      <c r="F186">
        <v>19885</v>
      </c>
    </row>
    <row r="187" spans="1:13">
      <c r="A187" t="s">
        <v>56</v>
      </c>
      <c r="B187" t="s">
        <v>1</v>
      </c>
      <c r="C187">
        <v>1</v>
      </c>
      <c r="D187">
        <v>2</v>
      </c>
      <c r="E187">
        <v>21563</v>
      </c>
      <c r="F187">
        <v>19883</v>
      </c>
    </row>
    <row r="188" spans="1:13">
      <c r="A188" t="s">
        <v>56</v>
      </c>
      <c r="B188" t="s">
        <v>51</v>
      </c>
      <c r="C188">
        <v>2</v>
      </c>
      <c r="D188">
        <v>0</v>
      </c>
      <c r="E188">
        <v>21566</v>
      </c>
      <c r="F188">
        <v>19883</v>
      </c>
    </row>
    <row r="189" spans="1:13">
      <c r="A189" t="s">
        <v>4</v>
      </c>
      <c r="G189">
        <v>24504</v>
      </c>
      <c r="H189">
        <v>21494</v>
      </c>
    </row>
    <row r="190" spans="1:13">
      <c r="A190" t="s">
        <v>56</v>
      </c>
      <c r="B190" t="s">
        <v>55</v>
      </c>
      <c r="C190">
        <v>0</v>
      </c>
      <c r="D190">
        <v>0</v>
      </c>
      <c r="E190">
        <v>21288</v>
      </c>
      <c r="F190">
        <v>19597</v>
      </c>
    </row>
    <row r="191" spans="1:13">
      <c r="A191" t="s">
        <v>56</v>
      </c>
      <c r="B191" t="s">
        <v>3</v>
      </c>
      <c r="C191">
        <v>1</v>
      </c>
      <c r="D191">
        <v>0</v>
      </c>
      <c r="E191">
        <v>21318</v>
      </c>
      <c r="F191">
        <v>19628</v>
      </c>
    </row>
    <row r="192" spans="1:13">
      <c r="A192" t="s">
        <v>56</v>
      </c>
      <c r="B192" t="s">
        <v>2</v>
      </c>
      <c r="C192">
        <v>1</v>
      </c>
      <c r="D192">
        <v>1</v>
      </c>
      <c r="E192">
        <v>21306</v>
      </c>
      <c r="F192">
        <v>19625</v>
      </c>
    </row>
    <row r="193" spans="1:8">
      <c r="A193" t="s">
        <v>56</v>
      </c>
      <c r="B193" t="s">
        <v>1</v>
      </c>
      <c r="C193">
        <v>1</v>
      </c>
      <c r="D193">
        <v>2</v>
      </c>
      <c r="E193">
        <v>21304</v>
      </c>
      <c r="F193">
        <v>19625</v>
      </c>
    </row>
    <row r="194" spans="1:8">
      <c r="A194" t="s">
        <v>56</v>
      </c>
      <c r="B194" t="s">
        <v>51</v>
      </c>
      <c r="C194">
        <v>2</v>
      </c>
      <c r="D194">
        <v>0</v>
      </c>
      <c r="E194">
        <v>21302</v>
      </c>
      <c r="F194">
        <v>19623</v>
      </c>
    </row>
    <row r="195" spans="1:8">
      <c r="A195" t="s">
        <v>4</v>
      </c>
      <c r="G195">
        <v>24242</v>
      </c>
      <c r="H195">
        <v>21233</v>
      </c>
    </row>
    <row r="196" spans="1:8">
      <c r="A196" t="s">
        <v>56</v>
      </c>
      <c r="B196" t="s">
        <v>1</v>
      </c>
      <c r="C196">
        <v>0</v>
      </c>
      <c r="D196">
        <v>0</v>
      </c>
      <c r="E196">
        <v>21441</v>
      </c>
      <c r="F196">
        <v>19772</v>
      </c>
    </row>
    <row r="197" spans="1:8">
      <c r="A197" t="s">
        <v>56</v>
      </c>
      <c r="B197" t="s">
        <v>3</v>
      </c>
      <c r="C197">
        <v>1</v>
      </c>
      <c r="D197">
        <v>0</v>
      </c>
      <c r="E197">
        <v>21480</v>
      </c>
      <c r="F197">
        <v>19808</v>
      </c>
    </row>
    <row r="198" spans="1:8">
      <c r="A198" t="s">
        <v>56</v>
      </c>
      <c r="B198" t="s">
        <v>2</v>
      </c>
      <c r="C198">
        <v>1</v>
      </c>
      <c r="D198">
        <v>1</v>
      </c>
      <c r="E198">
        <v>21477</v>
      </c>
      <c r="F198">
        <v>19807</v>
      </c>
    </row>
    <row r="199" spans="1:8">
      <c r="A199" t="s">
        <v>56</v>
      </c>
      <c r="B199" t="s">
        <v>55</v>
      </c>
      <c r="C199">
        <v>1</v>
      </c>
      <c r="D199">
        <v>2</v>
      </c>
      <c r="E199">
        <v>21475</v>
      </c>
      <c r="F199">
        <v>19806</v>
      </c>
    </row>
    <row r="200" spans="1:8">
      <c r="A200" t="s">
        <v>56</v>
      </c>
      <c r="B200" t="s">
        <v>51</v>
      </c>
      <c r="C200">
        <v>2</v>
      </c>
      <c r="D200">
        <v>0</v>
      </c>
      <c r="E200">
        <v>21479</v>
      </c>
      <c r="F200">
        <v>19805</v>
      </c>
    </row>
    <row r="201" spans="1:8">
      <c r="A201" t="s">
        <v>4</v>
      </c>
      <c r="G201">
        <v>24410</v>
      </c>
      <c r="H201">
        <v>21414</v>
      </c>
    </row>
    <row r="202" spans="1:8">
      <c r="A202" t="s">
        <v>56</v>
      </c>
      <c r="B202" t="s">
        <v>1</v>
      </c>
      <c r="C202">
        <v>0</v>
      </c>
      <c r="D202">
        <v>0</v>
      </c>
      <c r="E202">
        <v>20858</v>
      </c>
      <c r="F202">
        <v>19157</v>
      </c>
    </row>
    <row r="203" spans="1:8">
      <c r="A203" t="s">
        <v>56</v>
      </c>
      <c r="B203" t="s">
        <v>55</v>
      </c>
      <c r="C203">
        <v>1</v>
      </c>
      <c r="D203">
        <v>0</v>
      </c>
      <c r="E203">
        <v>20880</v>
      </c>
      <c r="F203">
        <v>19184</v>
      </c>
    </row>
    <row r="204" spans="1:8">
      <c r="A204" t="s">
        <v>56</v>
      </c>
      <c r="B204" t="s">
        <v>51</v>
      </c>
      <c r="C204">
        <v>1</v>
      </c>
      <c r="D204">
        <v>1</v>
      </c>
      <c r="E204">
        <v>20883</v>
      </c>
      <c r="F204">
        <v>19182</v>
      </c>
    </row>
    <row r="205" spans="1:8">
      <c r="A205" t="s">
        <v>56</v>
      </c>
      <c r="B205" t="s">
        <v>2</v>
      </c>
      <c r="C205">
        <v>1</v>
      </c>
      <c r="D205">
        <v>2</v>
      </c>
      <c r="E205">
        <v>20882</v>
      </c>
      <c r="F205">
        <v>19183</v>
      </c>
    </row>
    <row r="206" spans="1:8">
      <c r="A206" t="s">
        <v>56</v>
      </c>
      <c r="B206" t="s">
        <v>3</v>
      </c>
      <c r="C206">
        <v>2</v>
      </c>
      <c r="D206">
        <v>0</v>
      </c>
      <c r="E206">
        <v>20864</v>
      </c>
      <c r="F206">
        <v>19182</v>
      </c>
    </row>
    <row r="207" spans="1:8">
      <c r="A207" t="s">
        <v>4</v>
      </c>
      <c r="G207">
        <v>23803</v>
      </c>
      <c r="H207">
        <v>20795</v>
      </c>
    </row>
    <row r="208" spans="1:8">
      <c r="A208" t="s">
        <v>56</v>
      </c>
      <c r="B208" t="s">
        <v>51</v>
      </c>
      <c r="C208">
        <v>0</v>
      </c>
      <c r="D208">
        <v>0</v>
      </c>
      <c r="E208">
        <v>21447</v>
      </c>
      <c r="F208">
        <v>19754</v>
      </c>
    </row>
    <row r="209" spans="1:13">
      <c r="A209" t="s">
        <v>56</v>
      </c>
      <c r="B209" t="s">
        <v>2</v>
      </c>
      <c r="C209">
        <v>1</v>
      </c>
      <c r="D209">
        <v>0</v>
      </c>
      <c r="E209">
        <v>21483</v>
      </c>
      <c r="F209">
        <v>19787</v>
      </c>
    </row>
    <row r="210" spans="1:13">
      <c r="A210" t="s">
        <v>56</v>
      </c>
      <c r="B210" t="s">
        <v>55</v>
      </c>
      <c r="C210">
        <v>1</v>
      </c>
      <c r="D210">
        <v>1</v>
      </c>
      <c r="E210">
        <v>21479</v>
      </c>
      <c r="F210">
        <v>19785</v>
      </c>
    </row>
    <row r="211" spans="1:13">
      <c r="A211" t="s">
        <v>56</v>
      </c>
      <c r="B211" t="s">
        <v>1</v>
      </c>
      <c r="C211">
        <v>1</v>
      </c>
      <c r="D211">
        <v>2</v>
      </c>
      <c r="E211">
        <v>21464</v>
      </c>
      <c r="F211">
        <v>19781</v>
      </c>
    </row>
    <row r="212" spans="1:13">
      <c r="A212" t="s">
        <v>56</v>
      </c>
      <c r="B212" t="s">
        <v>3</v>
      </c>
      <c r="C212">
        <v>2</v>
      </c>
      <c r="D212">
        <v>0</v>
      </c>
      <c r="E212">
        <v>21472</v>
      </c>
      <c r="F212">
        <v>19784</v>
      </c>
    </row>
    <row r="213" spans="1:13">
      <c r="A213" t="s">
        <v>4</v>
      </c>
      <c r="G213">
        <v>24401</v>
      </c>
      <c r="H213">
        <v>21400</v>
      </c>
      <c r="I213" t="str">
        <f>MID(A212,11,1)</f>
        <v>3</v>
      </c>
      <c r="J213" t="str">
        <f>MID(A212,13,1)</f>
        <v>4</v>
      </c>
      <c r="K213" t="str">
        <f>RIGHT(A212,4)</f>
        <v>2048</v>
      </c>
      <c r="L213">
        <f>AVERAGE(H189:H213)</f>
        <v>21267.200000000001</v>
      </c>
      <c r="M213">
        <f>_xlfn.STDEV.P(H189:H213)</f>
        <v>250.90508165439775</v>
      </c>
    </row>
    <row r="214" spans="1:13">
      <c r="A214" t="s">
        <v>57</v>
      </c>
      <c r="B214" t="s">
        <v>51</v>
      </c>
      <c r="C214">
        <v>0</v>
      </c>
      <c r="D214">
        <v>0</v>
      </c>
      <c r="E214">
        <v>4370</v>
      </c>
      <c r="F214">
        <v>2502</v>
      </c>
    </row>
    <row r="215" spans="1:13">
      <c r="A215" t="s">
        <v>57</v>
      </c>
      <c r="B215" t="s">
        <v>3</v>
      </c>
      <c r="C215">
        <v>1</v>
      </c>
      <c r="D215">
        <v>0</v>
      </c>
      <c r="E215">
        <v>4365</v>
      </c>
      <c r="F215">
        <v>2512</v>
      </c>
    </row>
    <row r="216" spans="1:13">
      <c r="A216" t="s">
        <v>57</v>
      </c>
      <c r="B216" t="s">
        <v>1</v>
      </c>
      <c r="C216">
        <v>1</v>
      </c>
      <c r="D216">
        <v>1</v>
      </c>
      <c r="E216">
        <v>4361</v>
      </c>
      <c r="F216">
        <v>2507</v>
      </c>
    </row>
    <row r="217" spans="1:13">
      <c r="A217" t="s">
        <v>57</v>
      </c>
      <c r="B217" t="s">
        <v>2</v>
      </c>
      <c r="C217">
        <v>1</v>
      </c>
      <c r="D217">
        <v>2</v>
      </c>
      <c r="E217">
        <v>4355</v>
      </c>
      <c r="F217">
        <v>2507</v>
      </c>
    </row>
    <row r="218" spans="1:13">
      <c r="A218" t="s">
        <v>57</v>
      </c>
      <c r="B218" t="s">
        <v>55</v>
      </c>
      <c r="C218">
        <v>2</v>
      </c>
      <c r="D218">
        <v>0</v>
      </c>
      <c r="E218">
        <v>4226</v>
      </c>
      <c r="F218">
        <v>2506</v>
      </c>
    </row>
    <row r="219" spans="1:13">
      <c r="A219" t="s">
        <v>4</v>
      </c>
      <c r="G219">
        <v>7263</v>
      </c>
      <c r="H219">
        <v>4146</v>
      </c>
    </row>
    <row r="220" spans="1:13">
      <c r="A220" t="s">
        <v>57</v>
      </c>
      <c r="B220" t="s">
        <v>3</v>
      </c>
      <c r="C220">
        <v>0</v>
      </c>
      <c r="D220">
        <v>0</v>
      </c>
      <c r="E220">
        <v>4001</v>
      </c>
      <c r="F220">
        <v>2315</v>
      </c>
    </row>
    <row r="221" spans="1:13">
      <c r="A221" t="s">
        <v>57</v>
      </c>
      <c r="B221" t="s">
        <v>55</v>
      </c>
      <c r="C221">
        <v>1</v>
      </c>
      <c r="D221">
        <v>0</v>
      </c>
      <c r="E221">
        <v>4005</v>
      </c>
      <c r="F221">
        <v>2320</v>
      </c>
    </row>
    <row r="222" spans="1:13">
      <c r="A222" t="s">
        <v>57</v>
      </c>
      <c r="B222" t="s">
        <v>2</v>
      </c>
      <c r="C222">
        <v>1</v>
      </c>
      <c r="D222">
        <v>1</v>
      </c>
      <c r="E222">
        <v>4003</v>
      </c>
      <c r="F222">
        <v>2318</v>
      </c>
    </row>
    <row r="223" spans="1:13">
      <c r="A223" t="s">
        <v>57</v>
      </c>
      <c r="B223" t="s">
        <v>51</v>
      </c>
      <c r="C223">
        <v>1</v>
      </c>
      <c r="D223">
        <v>2</v>
      </c>
      <c r="E223">
        <v>4004</v>
      </c>
      <c r="F223">
        <v>2317</v>
      </c>
    </row>
    <row r="224" spans="1:13">
      <c r="A224" t="s">
        <v>57</v>
      </c>
      <c r="B224" t="s">
        <v>1</v>
      </c>
      <c r="C224">
        <v>2</v>
      </c>
      <c r="D224">
        <v>0</v>
      </c>
      <c r="E224">
        <v>3998</v>
      </c>
      <c r="F224">
        <v>2316</v>
      </c>
    </row>
    <row r="225" spans="1:8">
      <c r="A225" t="s">
        <v>4</v>
      </c>
      <c r="G225">
        <v>6941</v>
      </c>
      <c r="H225">
        <v>3933</v>
      </c>
    </row>
    <row r="226" spans="1:8">
      <c r="A226" t="s">
        <v>57</v>
      </c>
      <c r="B226" t="s">
        <v>2</v>
      </c>
      <c r="C226">
        <v>0</v>
      </c>
      <c r="D226">
        <v>0</v>
      </c>
      <c r="E226">
        <v>3926</v>
      </c>
      <c r="F226">
        <v>2248</v>
      </c>
    </row>
    <row r="227" spans="1:8">
      <c r="A227" t="s">
        <v>57</v>
      </c>
      <c r="B227" t="s">
        <v>55</v>
      </c>
      <c r="C227">
        <v>1</v>
      </c>
      <c r="D227">
        <v>0</v>
      </c>
      <c r="E227">
        <v>3933</v>
      </c>
      <c r="F227">
        <v>2256</v>
      </c>
    </row>
    <row r="228" spans="1:8">
      <c r="A228" t="s">
        <v>57</v>
      </c>
      <c r="B228" t="s">
        <v>3</v>
      </c>
      <c r="C228">
        <v>1</v>
      </c>
      <c r="D228">
        <v>1</v>
      </c>
      <c r="E228">
        <v>3929</v>
      </c>
      <c r="F228">
        <v>2255</v>
      </c>
    </row>
    <row r="229" spans="1:8">
      <c r="A229" t="s">
        <v>57</v>
      </c>
      <c r="B229" t="s">
        <v>51</v>
      </c>
      <c r="C229">
        <v>1</v>
      </c>
      <c r="D229">
        <v>2</v>
      </c>
      <c r="E229">
        <v>3933</v>
      </c>
      <c r="F229">
        <v>2253</v>
      </c>
    </row>
    <row r="230" spans="1:8">
      <c r="A230" t="s">
        <v>57</v>
      </c>
      <c r="B230" t="s">
        <v>1</v>
      </c>
      <c r="C230">
        <v>2</v>
      </c>
      <c r="D230">
        <v>0</v>
      </c>
      <c r="E230">
        <v>3922</v>
      </c>
      <c r="F230">
        <v>2252</v>
      </c>
    </row>
    <row r="231" spans="1:8">
      <c r="A231" t="s">
        <v>4</v>
      </c>
      <c r="G231">
        <v>6852</v>
      </c>
      <c r="H231">
        <v>3858</v>
      </c>
    </row>
    <row r="232" spans="1:8">
      <c r="A232" t="s">
        <v>57</v>
      </c>
      <c r="B232" t="s">
        <v>2</v>
      </c>
      <c r="C232">
        <v>0</v>
      </c>
      <c r="D232">
        <v>0</v>
      </c>
      <c r="E232">
        <v>3785</v>
      </c>
      <c r="F232">
        <v>2095</v>
      </c>
    </row>
    <row r="233" spans="1:8">
      <c r="A233" t="s">
        <v>57</v>
      </c>
      <c r="B233" t="s">
        <v>55</v>
      </c>
      <c r="C233">
        <v>1</v>
      </c>
      <c r="D233">
        <v>0</v>
      </c>
      <c r="E233">
        <v>3800</v>
      </c>
      <c r="F233">
        <v>2107</v>
      </c>
    </row>
    <row r="234" spans="1:8">
      <c r="A234" t="s">
        <v>57</v>
      </c>
      <c r="B234" t="s">
        <v>1</v>
      </c>
      <c r="C234">
        <v>1</v>
      </c>
      <c r="D234">
        <v>1</v>
      </c>
      <c r="E234">
        <v>3791</v>
      </c>
      <c r="F234">
        <v>2107</v>
      </c>
    </row>
    <row r="235" spans="1:8">
      <c r="A235" t="s">
        <v>57</v>
      </c>
      <c r="B235" t="s">
        <v>3</v>
      </c>
      <c r="C235">
        <v>1</v>
      </c>
      <c r="D235">
        <v>2</v>
      </c>
      <c r="E235">
        <v>3791</v>
      </c>
      <c r="F235">
        <v>2105</v>
      </c>
    </row>
    <row r="236" spans="1:8">
      <c r="A236" t="s">
        <v>57</v>
      </c>
      <c r="B236" t="s">
        <v>51</v>
      </c>
      <c r="C236">
        <v>2</v>
      </c>
      <c r="D236">
        <v>0</v>
      </c>
      <c r="E236">
        <v>3782</v>
      </c>
      <c r="F236">
        <v>2103</v>
      </c>
    </row>
    <row r="237" spans="1:8">
      <c r="A237" t="s">
        <v>4</v>
      </c>
      <c r="G237">
        <v>6711</v>
      </c>
      <c r="H237">
        <v>3714</v>
      </c>
    </row>
    <row r="238" spans="1:8">
      <c r="A238" t="s">
        <v>57</v>
      </c>
      <c r="B238" t="s">
        <v>2</v>
      </c>
      <c r="C238">
        <v>0</v>
      </c>
      <c r="D238">
        <v>0</v>
      </c>
      <c r="E238">
        <v>4007</v>
      </c>
      <c r="F238">
        <v>2300</v>
      </c>
    </row>
    <row r="239" spans="1:8">
      <c r="A239" t="s">
        <v>57</v>
      </c>
      <c r="B239" t="s">
        <v>1</v>
      </c>
      <c r="C239">
        <v>1</v>
      </c>
      <c r="D239">
        <v>0</v>
      </c>
      <c r="E239">
        <v>4011</v>
      </c>
      <c r="F239">
        <v>2310</v>
      </c>
    </row>
    <row r="240" spans="1:8">
      <c r="A240" t="s">
        <v>57</v>
      </c>
      <c r="B240" t="s">
        <v>51</v>
      </c>
      <c r="C240">
        <v>1</v>
      </c>
      <c r="D240">
        <v>1</v>
      </c>
      <c r="E240">
        <v>4012</v>
      </c>
      <c r="F240">
        <v>2310</v>
      </c>
    </row>
    <row r="241" spans="1:13">
      <c r="A241" t="s">
        <v>57</v>
      </c>
      <c r="B241" t="s">
        <v>3</v>
      </c>
      <c r="C241">
        <v>1</v>
      </c>
      <c r="D241">
        <v>2</v>
      </c>
      <c r="E241">
        <v>4016</v>
      </c>
      <c r="F241">
        <v>2308</v>
      </c>
    </row>
    <row r="242" spans="1:13">
      <c r="A242" t="s">
        <v>57</v>
      </c>
      <c r="B242" t="s">
        <v>55</v>
      </c>
      <c r="C242">
        <v>2</v>
      </c>
      <c r="D242">
        <v>0</v>
      </c>
      <c r="E242">
        <v>3995</v>
      </c>
      <c r="F242">
        <v>2304</v>
      </c>
    </row>
    <row r="243" spans="1:13">
      <c r="A243" t="s">
        <v>4</v>
      </c>
      <c r="G243">
        <v>6947</v>
      </c>
      <c r="H243">
        <v>3928</v>
      </c>
      <c r="I243" t="str">
        <f>MID(A242,11,1)</f>
        <v>3</v>
      </c>
      <c r="J243" t="str">
        <f>MID(A242,13,1)</f>
        <v>4</v>
      </c>
      <c r="K243" t="str">
        <f>RIGHT(A242,3)</f>
        <v>512</v>
      </c>
      <c r="L243">
        <f>AVERAGE(H219:H243)</f>
        <v>3915.8</v>
      </c>
      <c r="M243">
        <f>_xlfn.STDEV.P(H219:H243)</f>
        <v>139.64297332841346</v>
      </c>
    </row>
    <row r="244" spans="1:13">
      <c r="A244" t="s">
        <v>58</v>
      </c>
      <c r="B244" t="s">
        <v>2</v>
      </c>
      <c r="C244">
        <v>0</v>
      </c>
      <c r="D244">
        <v>0</v>
      </c>
      <c r="E244">
        <v>6957</v>
      </c>
      <c r="F244">
        <v>4938</v>
      </c>
    </row>
    <row r="245" spans="1:13">
      <c r="A245" t="s">
        <v>58</v>
      </c>
      <c r="B245" t="s">
        <v>55</v>
      </c>
      <c r="C245">
        <v>1</v>
      </c>
      <c r="D245">
        <v>0</v>
      </c>
      <c r="E245">
        <v>6985</v>
      </c>
      <c r="F245">
        <v>4966</v>
      </c>
    </row>
    <row r="246" spans="1:13">
      <c r="A246" t="s">
        <v>58</v>
      </c>
      <c r="B246" t="s">
        <v>59</v>
      </c>
      <c r="C246">
        <v>1</v>
      </c>
      <c r="D246">
        <v>1</v>
      </c>
      <c r="E246">
        <v>6978</v>
      </c>
      <c r="F246">
        <v>4964</v>
      </c>
    </row>
    <row r="247" spans="1:13">
      <c r="A247" t="s">
        <v>58</v>
      </c>
      <c r="B247" t="s">
        <v>3</v>
      </c>
      <c r="C247">
        <v>1</v>
      </c>
      <c r="D247">
        <v>2</v>
      </c>
      <c r="E247">
        <v>6969</v>
      </c>
      <c r="F247">
        <v>4963</v>
      </c>
    </row>
    <row r="248" spans="1:13">
      <c r="A248" t="s">
        <v>58</v>
      </c>
      <c r="B248" t="s">
        <v>1</v>
      </c>
      <c r="C248">
        <v>1</v>
      </c>
      <c r="D248">
        <v>3</v>
      </c>
      <c r="E248">
        <v>6967</v>
      </c>
      <c r="F248">
        <v>4961</v>
      </c>
    </row>
    <row r="249" spans="1:13">
      <c r="A249" t="s">
        <v>58</v>
      </c>
      <c r="B249" t="s">
        <v>51</v>
      </c>
      <c r="C249">
        <v>2</v>
      </c>
      <c r="D249">
        <v>0</v>
      </c>
      <c r="E249">
        <v>6968</v>
      </c>
      <c r="F249">
        <v>4960</v>
      </c>
    </row>
    <row r="250" spans="1:13">
      <c r="A250" t="s">
        <v>4</v>
      </c>
      <c r="G250">
        <v>9911</v>
      </c>
      <c r="H250">
        <v>6899</v>
      </c>
    </row>
    <row r="251" spans="1:13">
      <c r="A251" t="s">
        <v>58</v>
      </c>
      <c r="B251" t="s">
        <v>55</v>
      </c>
      <c r="C251">
        <v>0</v>
      </c>
      <c r="D251">
        <v>0</v>
      </c>
      <c r="E251">
        <v>7132</v>
      </c>
      <c r="F251">
        <v>5104</v>
      </c>
    </row>
    <row r="252" spans="1:13">
      <c r="A252" t="s">
        <v>58</v>
      </c>
      <c r="B252" t="s">
        <v>2</v>
      </c>
      <c r="C252">
        <v>1</v>
      </c>
      <c r="D252">
        <v>0</v>
      </c>
      <c r="E252">
        <v>7134</v>
      </c>
      <c r="F252">
        <v>5100</v>
      </c>
    </row>
    <row r="253" spans="1:13">
      <c r="A253" t="s">
        <v>58</v>
      </c>
      <c r="B253" t="s">
        <v>51</v>
      </c>
      <c r="C253">
        <v>1</v>
      </c>
      <c r="D253">
        <v>1</v>
      </c>
      <c r="E253">
        <v>7126</v>
      </c>
      <c r="F253">
        <v>5099</v>
      </c>
    </row>
    <row r="254" spans="1:13">
      <c r="A254" t="s">
        <v>58</v>
      </c>
      <c r="B254" t="s">
        <v>59</v>
      </c>
      <c r="C254">
        <v>1</v>
      </c>
      <c r="D254">
        <v>2</v>
      </c>
      <c r="E254">
        <v>7112</v>
      </c>
      <c r="F254">
        <v>5098</v>
      </c>
    </row>
    <row r="255" spans="1:13">
      <c r="A255" t="s">
        <v>58</v>
      </c>
      <c r="B255" t="s">
        <v>1</v>
      </c>
      <c r="C255">
        <v>1</v>
      </c>
      <c r="D255">
        <v>3</v>
      </c>
      <c r="E255">
        <v>7106</v>
      </c>
      <c r="F255">
        <v>5096</v>
      </c>
    </row>
    <row r="256" spans="1:13">
      <c r="A256" t="s">
        <v>58</v>
      </c>
      <c r="B256" t="s">
        <v>3</v>
      </c>
      <c r="C256">
        <v>2</v>
      </c>
      <c r="D256">
        <v>0</v>
      </c>
      <c r="E256">
        <v>7109</v>
      </c>
      <c r="F256">
        <v>5096</v>
      </c>
    </row>
    <row r="257" spans="1:8">
      <c r="A257" t="s">
        <v>4</v>
      </c>
      <c r="G257">
        <v>10052</v>
      </c>
      <c r="H257">
        <v>7041</v>
      </c>
    </row>
    <row r="258" spans="1:8">
      <c r="A258" t="s">
        <v>58</v>
      </c>
      <c r="B258" t="s">
        <v>2</v>
      </c>
      <c r="C258">
        <v>0</v>
      </c>
      <c r="D258">
        <v>0</v>
      </c>
      <c r="E258">
        <v>6886</v>
      </c>
      <c r="F258">
        <v>4852</v>
      </c>
    </row>
    <row r="259" spans="1:8">
      <c r="A259" t="s">
        <v>58</v>
      </c>
      <c r="B259" t="s">
        <v>3</v>
      </c>
      <c r="C259">
        <v>1</v>
      </c>
      <c r="D259">
        <v>0</v>
      </c>
      <c r="E259">
        <v>6902</v>
      </c>
      <c r="F259">
        <v>4870</v>
      </c>
    </row>
    <row r="260" spans="1:8">
      <c r="A260" t="s">
        <v>58</v>
      </c>
      <c r="B260" t="s">
        <v>51</v>
      </c>
      <c r="C260">
        <v>1</v>
      </c>
      <c r="D260">
        <v>1</v>
      </c>
      <c r="E260">
        <v>6908</v>
      </c>
      <c r="F260">
        <v>4869</v>
      </c>
    </row>
    <row r="261" spans="1:8">
      <c r="A261" t="s">
        <v>58</v>
      </c>
      <c r="B261" t="s">
        <v>55</v>
      </c>
      <c r="C261">
        <v>1</v>
      </c>
      <c r="D261">
        <v>2</v>
      </c>
      <c r="E261">
        <v>6895</v>
      </c>
      <c r="F261">
        <v>4869</v>
      </c>
    </row>
    <row r="262" spans="1:8">
      <c r="A262" t="s">
        <v>58</v>
      </c>
      <c r="B262" t="s">
        <v>59</v>
      </c>
      <c r="C262">
        <v>1</v>
      </c>
      <c r="D262">
        <v>3</v>
      </c>
      <c r="E262">
        <v>6894</v>
      </c>
      <c r="F262">
        <v>4867</v>
      </c>
    </row>
    <row r="263" spans="1:8">
      <c r="A263" t="s">
        <v>58</v>
      </c>
      <c r="B263" t="s">
        <v>1</v>
      </c>
      <c r="C263">
        <v>2</v>
      </c>
      <c r="D263">
        <v>0</v>
      </c>
      <c r="E263">
        <v>6876</v>
      </c>
      <c r="F263">
        <v>4866</v>
      </c>
    </row>
    <row r="264" spans="1:8">
      <c r="A264" t="s">
        <v>4</v>
      </c>
      <c r="G264">
        <v>9823</v>
      </c>
      <c r="H264">
        <v>6808</v>
      </c>
    </row>
    <row r="265" spans="1:8">
      <c r="A265" t="s">
        <v>58</v>
      </c>
      <c r="B265" t="s">
        <v>2</v>
      </c>
      <c r="C265">
        <v>0</v>
      </c>
      <c r="D265">
        <v>0</v>
      </c>
      <c r="E265">
        <v>7020</v>
      </c>
      <c r="F265">
        <v>5007</v>
      </c>
    </row>
    <row r="266" spans="1:8">
      <c r="A266" t="s">
        <v>58</v>
      </c>
      <c r="B266" t="s">
        <v>51</v>
      </c>
      <c r="C266">
        <v>1</v>
      </c>
      <c r="D266">
        <v>0</v>
      </c>
      <c r="E266">
        <v>7044</v>
      </c>
      <c r="F266">
        <v>5028</v>
      </c>
    </row>
    <row r="267" spans="1:8">
      <c r="A267" t="s">
        <v>58</v>
      </c>
      <c r="B267" t="s">
        <v>1</v>
      </c>
      <c r="C267">
        <v>1</v>
      </c>
      <c r="D267">
        <v>1</v>
      </c>
      <c r="E267">
        <v>7035</v>
      </c>
      <c r="F267">
        <v>5026</v>
      </c>
    </row>
    <row r="268" spans="1:8">
      <c r="A268" t="s">
        <v>58</v>
      </c>
      <c r="B268" t="s">
        <v>55</v>
      </c>
      <c r="C268">
        <v>1</v>
      </c>
      <c r="D268">
        <v>2</v>
      </c>
      <c r="E268">
        <v>7026</v>
      </c>
      <c r="F268">
        <v>5026</v>
      </c>
    </row>
    <row r="269" spans="1:8">
      <c r="A269" t="s">
        <v>58</v>
      </c>
      <c r="B269" t="s">
        <v>59</v>
      </c>
      <c r="C269">
        <v>1</v>
      </c>
      <c r="D269">
        <v>3</v>
      </c>
      <c r="E269">
        <v>7027</v>
      </c>
      <c r="F269">
        <v>5022</v>
      </c>
    </row>
    <row r="270" spans="1:8">
      <c r="A270" t="s">
        <v>58</v>
      </c>
      <c r="B270" t="s">
        <v>3</v>
      </c>
      <c r="C270">
        <v>2</v>
      </c>
      <c r="D270">
        <v>0</v>
      </c>
      <c r="E270">
        <v>7030</v>
      </c>
      <c r="F270">
        <v>5023</v>
      </c>
    </row>
    <row r="271" spans="1:8">
      <c r="A271" t="s">
        <v>4</v>
      </c>
      <c r="G271">
        <v>9969</v>
      </c>
      <c r="H271">
        <v>6962</v>
      </c>
    </row>
    <row r="272" spans="1:8">
      <c r="A272" t="s">
        <v>58</v>
      </c>
      <c r="B272" t="s">
        <v>2</v>
      </c>
      <c r="C272">
        <v>0</v>
      </c>
      <c r="D272">
        <v>0</v>
      </c>
      <c r="E272">
        <v>6972</v>
      </c>
      <c r="F272">
        <v>4945</v>
      </c>
    </row>
    <row r="273" spans="1:13">
      <c r="A273" t="s">
        <v>58</v>
      </c>
      <c r="B273" t="s">
        <v>51</v>
      </c>
      <c r="C273">
        <v>1</v>
      </c>
      <c r="D273">
        <v>0</v>
      </c>
      <c r="E273">
        <v>6993</v>
      </c>
      <c r="F273">
        <v>4959</v>
      </c>
    </row>
    <row r="274" spans="1:13">
      <c r="A274" t="s">
        <v>58</v>
      </c>
      <c r="B274" t="s">
        <v>55</v>
      </c>
      <c r="C274">
        <v>1</v>
      </c>
      <c r="D274">
        <v>1</v>
      </c>
      <c r="E274">
        <v>6988</v>
      </c>
      <c r="F274">
        <v>4960</v>
      </c>
    </row>
    <row r="275" spans="1:13">
      <c r="A275" t="s">
        <v>58</v>
      </c>
      <c r="B275" t="s">
        <v>59</v>
      </c>
      <c r="C275">
        <v>1</v>
      </c>
      <c r="D275">
        <v>2</v>
      </c>
      <c r="E275">
        <v>6981</v>
      </c>
      <c r="F275">
        <v>4959</v>
      </c>
    </row>
    <row r="276" spans="1:13">
      <c r="A276" t="s">
        <v>58</v>
      </c>
      <c r="B276" t="s">
        <v>3</v>
      </c>
      <c r="C276">
        <v>1</v>
      </c>
      <c r="D276">
        <v>3</v>
      </c>
      <c r="E276">
        <v>6974</v>
      </c>
      <c r="F276">
        <v>4957</v>
      </c>
    </row>
    <row r="277" spans="1:13">
      <c r="A277" t="s">
        <v>58</v>
      </c>
      <c r="B277" t="s">
        <v>1</v>
      </c>
      <c r="C277">
        <v>2</v>
      </c>
      <c r="D277">
        <v>0</v>
      </c>
      <c r="E277">
        <v>6967</v>
      </c>
      <c r="F277">
        <v>4955</v>
      </c>
    </row>
    <row r="278" spans="1:13">
      <c r="A278" t="s">
        <v>4</v>
      </c>
      <c r="G278">
        <v>9915</v>
      </c>
      <c r="H278">
        <v>6900</v>
      </c>
      <c r="I278" t="str">
        <f>MID(A277,11,1)</f>
        <v>4</v>
      </c>
      <c r="J278" t="str">
        <f>MID(A277,13,1)</f>
        <v>4</v>
      </c>
      <c r="K278" t="str">
        <f>RIGHT(A277,4)</f>
        <v>1024</v>
      </c>
      <c r="L278">
        <f>AVERAGE(H250:H278)</f>
        <v>6922</v>
      </c>
      <c r="M278">
        <f>_xlfn.STDEV.P(H250:H278)</f>
        <v>77.1621668954417</v>
      </c>
    </row>
    <row r="279" spans="1:13">
      <c r="A279" t="s">
        <v>60</v>
      </c>
      <c r="B279" t="s">
        <v>1</v>
      </c>
      <c r="C279">
        <v>0</v>
      </c>
      <c r="D279">
        <v>0</v>
      </c>
      <c r="E279">
        <v>17016</v>
      </c>
      <c r="F279">
        <v>14990</v>
      </c>
    </row>
    <row r="280" spans="1:13">
      <c r="A280" t="s">
        <v>60</v>
      </c>
      <c r="B280" t="s">
        <v>59</v>
      </c>
      <c r="C280">
        <v>1</v>
      </c>
      <c r="D280">
        <v>0</v>
      </c>
      <c r="E280">
        <v>17065</v>
      </c>
      <c r="F280">
        <v>15045</v>
      </c>
    </row>
    <row r="281" spans="1:13">
      <c r="A281" t="s">
        <v>60</v>
      </c>
      <c r="B281" t="s">
        <v>51</v>
      </c>
      <c r="C281">
        <v>1</v>
      </c>
      <c r="D281">
        <v>1</v>
      </c>
      <c r="E281">
        <v>17059</v>
      </c>
      <c r="F281">
        <v>15043</v>
      </c>
    </row>
    <row r="282" spans="1:13">
      <c r="A282" t="s">
        <v>60</v>
      </c>
      <c r="B282" t="s">
        <v>2</v>
      </c>
      <c r="C282">
        <v>1</v>
      </c>
      <c r="D282">
        <v>2</v>
      </c>
      <c r="E282">
        <v>17057</v>
      </c>
      <c r="F282">
        <v>15042</v>
      </c>
    </row>
    <row r="283" spans="1:13">
      <c r="A283" t="s">
        <v>60</v>
      </c>
      <c r="B283" t="s">
        <v>55</v>
      </c>
      <c r="C283">
        <v>1</v>
      </c>
      <c r="D283">
        <v>3</v>
      </c>
      <c r="E283">
        <v>17057</v>
      </c>
      <c r="F283">
        <v>15041</v>
      </c>
    </row>
    <row r="284" spans="1:13">
      <c r="A284" t="s">
        <v>60</v>
      </c>
      <c r="B284" t="s">
        <v>3</v>
      </c>
      <c r="C284">
        <v>2</v>
      </c>
      <c r="D284">
        <v>0</v>
      </c>
      <c r="E284">
        <v>17045</v>
      </c>
      <c r="F284">
        <v>15040</v>
      </c>
    </row>
    <row r="285" spans="1:13">
      <c r="A285" t="s">
        <v>4</v>
      </c>
      <c r="G285">
        <v>19985</v>
      </c>
      <c r="H285">
        <v>16977</v>
      </c>
    </row>
    <row r="286" spans="1:13">
      <c r="A286" t="s">
        <v>60</v>
      </c>
      <c r="B286" t="s">
        <v>51</v>
      </c>
      <c r="C286">
        <v>0</v>
      </c>
      <c r="D286">
        <v>0</v>
      </c>
      <c r="E286">
        <v>16892</v>
      </c>
      <c r="F286">
        <v>14860</v>
      </c>
    </row>
    <row r="287" spans="1:13">
      <c r="A287" t="s">
        <v>60</v>
      </c>
      <c r="B287" t="s">
        <v>1</v>
      </c>
      <c r="C287">
        <v>1</v>
      </c>
      <c r="D287">
        <v>0</v>
      </c>
      <c r="E287">
        <v>16942</v>
      </c>
      <c r="F287">
        <v>14910</v>
      </c>
    </row>
    <row r="288" spans="1:13">
      <c r="A288" t="s">
        <v>60</v>
      </c>
      <c r="B288" t="s">
        <v>2</v>
      </c>
      <c r="C288">
        <v>1</v>
      </c>
      <c r="D288">
        <v>1</v>
      </c>
      <c r="E288">
        <v>16933</v>
      </c>
      <c r="F288">
        <v>14909</v>
      </c>
    </row>
    <row r="289" spans="1:8">
      <c r="A289" t="s">
        <v>60</v>
      </c>
      <c r="B289" t="s">
        <v>59</v>
      </c>
      <c r="C289">
        <v>1</v>
      </c>
      <c r="D289">
        <v>2</v>
      </c>
      <c r="E289">
        <v>16930</v>
      </c>
      <c r="F289">
        <v>14909</v>
      </c>
    </row>
    <row r="290" spans="1:8">
      <c r="A290" t="s">
        <v>60</v>
      </c>
      <c r="B290" t="s">
        <v>55</v>
      </c>
      <c r="C290">
        <v>1</v>
      </c>
      <c r="D290">
        <v>3</v>
      </c>
      <c r="E290">
        <v>16925</v>
      </c>
      <c r="F290">
        <v>14907</v>
      </c>
    </row>
    <row r="291" spans="1:8">
      <c r="A291" t="s">
        <v>60</v>
      </c>
      <c r="B291" t="s">
        <v>3</v>
      </c>
      <c r="C291">
        <v>2</v>
      </c>
      <c r="D291">
        <v>0</v>
      </c>
      <c r="E291">
        <v>16916</v>
      </c>
      <c r="F291">
        <v>14907</v>
      </c>
    </row>
    <row r="292" spans="1:8">
      <c r="A292" t="s">
        <v>4</v>
      </c>
      <c r="G292">
        <v>19843</v>
      </c>
      <c r="H292">
        <v>16847</v>
      </c>
    </row>
    <row r="293" spans="1:8">
      <c r="A293" t="s">
        <v>60</v>
      </c>
      <c r="B293" t="s">
        <v>51</v>
      </c>
      <c r="C293">
        <v>0</v>
      </c>
      <c r="D293">
        <v>0</v>
      </c>
      <c r="E293">
        <v>16872</v>
      </c>
      <c r="F293">
        <v>14836</v>
      </c>
    </row>
    <row r="294" spans="1:8">
      <c r="A294" t="s">
        <v>60</v>
      </c>
      <c r="B294" t="s">
        <v>55</v>
      </c>
      <c r="C294">
        <v>1</v>
      </c>
      <c r="D294">
        <v>0</v>
      </c>
      <c r="E294">
        <v>16895</v>
      </c>
      <c r="F294">
        <v>14876</v>
      </c>
    </row>
    <row r="295" spans="1:8">
      <c r="A295" t="s">
        <v>60</v>
      </c>
      <c r="B295" t="s">
        <v>1</v>
      </c>
      <c r="C295">
        <v>1</v>
      </c>
      <c r="D295">
        <v>1</v>
      </c>
      <c r="E295">
        <v>16894</v>
      </c>
      <c r="F295">
        <v>14876</v>
      </c>
    </row>
    <row r="296" spans="1:8">
      <c r="A296" t="s">
        <v>60</v>
      </c>
      <c r="B296" t="s">
        <v>59</v>
      </c>
      <c r="C296">
        <v>1</v>
      </c>
      <c r="D296">
        <v>2</v>
      </c>
      <c r="E296">
        <v>16891</v>
      </c>
      <c r="F296">
        <v>14874</v>
      </c>
    </row>
    <row r="297" spans="1:8">
      <c r="A297" t="s">
        <v>60</v>
      </c>
      <c r="B297" t="s">
        <v>2</v>
      </c>
      <c r="C297">
        <v>1</v>
      </c>
      <c r="D297">
        <v>3</v>
      </c>
      <c r="E297">
        <v>16889</v>
      </c>
      <c r="F297">
        <v>14873</v>
      </c>
    </row>
    <row r="298" spans="1:8">
      <c r="A298" t="s">
        <v>60</v>
      </c>
      <c r="B298" t="s">
        <v>3</v>
      </c>
      <c r="C298">
        <v>2</v>
      </c>
      <c r="D298">
        <v>0</v>
      </c>
      <c r="E298">
        <v>16900</v>
      </c>
      <c r="F298">
        <v>14874</v>
      </c>
    </row>
    <row r="299" spans="1:8">
      <c r="A299" t="s">
        <v>4</v>
      </c>
      <c r="G299">
        <v>19812</v>
      </c>
      <c r="H299">
        <v>16824</v>
      </c>
    </row>
    <row r="300" spans="1:8">
      <c r="A300" t="s">
        <v>60</v>
      </c>
      <c r="B300" t="s">
        <v>55</v>
      </c>
      <c r="C300">
        <v>0</v>
      </c>
      <c r="D300">
        <v>0</v>
      </c>
      <c r="E300">
        <v>17075</v>
      </c>
      <c r="F300">
        <v>15063</v>
      </c>
    </row>
    <row r="301" spans="1:8">
      <c r="A301" t="s">
        <v>60</v>
      </c>
      <c r="B301" t="s">
        <v>51</v>
      </c>
      <c r="C301">
        <v>1</v>
      </c>
      <c r="D301">
        <v>0</v>
      </c>
      <c r="E301">
        <v>17128</v>
      </c>
      <c r="F301">
        <v>15111</v>
      </c>
    </row>
    <row r="302" spans="1:8">
      <c r="A302" t="s">
        <v>60</v>
      </c>
      <c r="B302" t="s">
        <v>2</v>
      </c>
      <c r="C302">
        <v>1</v>
      </c>
      <c r="D302">
        <v>1</v>
      </c>
      <c r="E302">
        <v>17124</v>
      </c>
      <c r="F302">
        <v>15110</v>
      </c>
    </row>
    <row r="303" spans="1:8">
      <c r="A303" t="s">
        <v>60</v>
      </c>
      <c r="B303" t="s">
        <v>1</v>
      </c>
      <c r="C303">
        <v>1</v>
      </c>
      <c r="D303">
        <v>2</v>
      </c>
      <c r="E303">
        <v>17120</v>
      </c>
      <c r="F303">
        <v>15111</v>
      </c>
    </row>
    <row r="304" spans="1:8">
      <c r="A304" t="s">
        <v>60</v>
      </c>
      <c r="B304" t="s">
        <v>59</v>
      </c>
      <c r="C304">
        <v>1</v>
      </c>
      <c r="D304">
        <v>3</v>
      </c>
      <c r="E304">
        <v>17111</v>
      </c>
      <c r="F304">
        <v>15107</v>
      </c>
    </row>
    <row r="305" spans="1:13">
      <c r="A305" t="s">
        <v>60</v>
      </c>
      <c r="B305" t="s">
        <v>3</v>
      </c>
      <c r="C305">
        <v>2</v>
      </c>
      <c r="D305">
        <v>0</v>
      </c>
      <c r="E305">
        <v>17118</v>
      </c>
      <c r="F305">
        <v>15108</v>
      </c>
    </row>
    <row r="306" spans="1:13">
      <c r="A306" t="s">
        <v>4</v>
      </c>
      <c r="G306">
        <v>20046</v>
      </c>
      <c r="H306">
        <v>17048</v>
      </c>
    </row>
    <row r="307" spans="1:13">
      <c r="A307" t="s">
        <v>60</v>
      </c>
      <c r="B307" t="s">
        <v>51</v>
      </c>
      <c r="C307">
        <v>0</v>
      </c>
      <c r="D307">
        <v>0</v>
      </c>
      <c r="E307">
        <v>17121</v>
      </c>
      <c r="F307">
        <v>15093</v>
      </c>
    </row>
    <row r="308" spans="1:13">
      <c r="A308" t="s">
        <v>60</v>
      </c>
      <c r="B308" t="s">
        <v>2</v>
      </c>
      <c r="C308">
        <v>1</v>
      </c>
      <c r="D308">
        <v>0</v>
      </c>
      <c r="E308">
        <v>17164</v>
      </c>
      <c r="F308">
        <v>15140</v>
      </c>
    </row>
    <row r="309" spans="1:13">
      <c r="A309" t="s">
        <v>60</v>
      </c>
      <c r="B309" t="s">
        <v>55</v>
      </c>
      <c r="C309">
        <v>1</v>
      </c>
      <c r="D309">
        <v>1</v>
      </c>
      <c r="E309">
        <v>17158</v>
      </c>
      <c r="F309">
        <v>15137</v>
      </c>
    </row>
    <row r="310" spans="1:13">
      <c r="A310" t="s">
        <v>60</v>
      </c>
      <c r="B310" t="s">
        <v>1</v>
      </c>
      <c r="C310">
        <v>1</v>
      </c>
      <c r="D310">
        <v>2</v>
      </c>
      <c r="E310">
        <v>17154</v>
      </c>
      <c r="F310">
        <v>15136</v>
      </c>
    </row>
    <row r="311" spans="1:13">
      <c r="A311" t="s">
        <v>60</v>
      </c>
      <c r="B311" t="s">
        <v>3</v>
      </c>
      <c r="C311">
        <v>1</v>
      </c>
      <c r="D311">
        <v>3</v>
      </c>
      <c r="E311">
        <v>17142</v>
      </c>
      <c r="F311">
        <v>15134</v>
      </c>
    </row>
    <row r="312" spans="1:13">
      <c r="A312" t="s">
        <v>60</v>
      </c>
      <c r="B312" t="s">
        <v>59</v>
      </c>
      <c r="C312">
        <v>2</v>
      </c>
      <c r="D312">
        <v>0</v>
      </c>
      <c r="E312">
        <v>17146</v>
      </c>
      <c r="F312">
        <v>15135</v>
      </c>
    </row>
    <row r="313" spans="1:13">
      <c r="A313" t="s">
        <v>4</v>
      </c>
      <c r="G313">
        <v>20072</v>
      </c>
      <c r="H313">
        <v>17078</v>
      </c>
      <c r="I313" t="str">
        <f>MID(A312,11,1)</f>
        <v>4</v>
      </c>
      <c r="J313" t="str">
        <f>MID(A312,13,1)</f>
        <v>4</v>
      </c>
      <c r="K313" t="str">
        <f>RIGHT(A312,4)</f>
        <v>2048</v>
      </c>
      <c r="L313">
        <f>AVERAGE(H285:H313)</f>
        <v>16954.8</v>
      </c>
      <c r="M313">
        <f>_xlfn.STDEV.P(H285:H313)</f>
        <v>103.04057453255975</v>
      </c>
    </row>
    <row r="314" spans="1:13">
      <c r="A314" t="s">
        <v>61</v>
      </c>
      <c r="B314" t="s">
        <v>55</v>
      </c>
      <c r="C314">
        <v>0</v>
      </c>
      <c r="D314">
        <v>0</v>
      </c>
      <c r="E314">
        <v>4142</v>
      </c>
      <c r="F314">
        <v>2010</v>
      </c>
    </row>
    <row r="315" spans="1:13">
      <c r="A315" t="s">
        <v>61</v>
      </c>
      <c r="B315" t="s">
        <v>51</v>
      </c>
      <c r="C315">
        <v>1</v>
      </c>
      <c r="D315">
        <v>0</v>
      </c>
      <c r="E315">
        <v>4161</v>
      </c>
      <c r="F315">
        <v>2022</v>
      </c>
    </row>
    <row r="316" spans="1:13">
      <c r="A316" t="s">
        <v>61</v>
      </c>
      <c r="B316" t="s">
        <v>2</v>
      </c>
      <c r="C316">
        <v>1</v>
      </c>
      <c r="D316">
        <v>1</v>
      </c>
      <c r="E316">
        <v>4166</v>
      </c>
      <c r="F316">
        <v>2022</v>
      </c>
    </row>
    <row r="317" spans="1:13">
      <c r="A317" t="s">
        <v>61</v>
      </c>
      <c r="B317" t="s">
        <v>3</v>
      </c>
      <c r="C317">
        <v>1</v>
      </c>
      <c r="D317">
        <v>2</v>
      </c>
      <c r="E317">
        <v>4153</v>
      </c>
      <c r="F317">
        <v>2020</v>
      </c>
    </row>
    <row r="318" spans="1:13">
      <c r="A318" t="s">
        <v>61</v>
      </c>
      <c r="B318" t="s">
        <v>1</v>
      </c>
      <c r="C318">
        <v>1</v>
      </c>
      <c r="D318">
        <v>3</v>
      </c>
      <c r="E318">
        <v>4152</v>
      </c>
      <c r="F318">
        <v>2020</v>
      </c>
    </row>
    <row r="319" spans="1:13">
      <c r="A319" t="s">
        <v>61</v>
      </c>
      <c r="B319" t="s">
        <v>59</v>
      </c>
      <c r="C319">
        <v>2</v>
      </c>
      <c r="D319">
        <v>0</v>
      </c>
      <c r="E319">
        <v>4052</v>
      </c>
      <c r="F319">
        <v>2021</v>
      </c>
    </row>
    <row r="320" spans="1:13">
      <c r="A320" t="s">
        <v>4</v>
      </c>
      <c r="G320">
        <v>7096</v>
      </c>
      <c r="H320">
        <v>3982</v>
      </c>
    </row>
    <row r="321" spans="1:8">
      <c r="A321" t="s">
        <v>61</v>
      </c>
      <c r="B321" t="s">
        <v>1</v>
      </c>
      <c r="C321">
        <v>0</v>
      </c>
      <c r="D321">
        <v>0</v>
      </c>
      <c r="E321">
        <v>4003</v>
      </c>
      <c r="F321">
        <v>1987</v>
      </c>
    </row>
    <row r="322" spans="1:8">
      <c r="A322" t="s">
        <v>61</v>
      </c>
      <c r="B322" t="s">
        <v>55</v>
      </c>
      <c r="C322">
        <v>1</v>
      </c>
      <c r="D322">
        <v>0</v>
      </c>
      <c r="E322">
        <v>4024</v>
      </c>
      <c r="F322">
        <v>2007</v>
      </c>
    </row>
    <row r="323" spans="1:8">
      <c r="A323" t="s">
        <v>61</v>
      </c>
      <c r="B323" t="s">
        <v>3</v>
      </c>
      <c r="C323">
        <v>1</v>
      </c>
      <c r="D323">
        <v>1</v>
      </c>
      <c r="E323">
        <v>4024</v>
      </c>
      <c r="F323">
        <v>2006</v>
      </c>
    </row>
    <row r="324" spans="1:8">
      <c r="A324" t="s">
        <v>61</v>
      </c>
      <c r="B324" t="s">
        <v>51</v>
      </c>
      <c r="C324">
        <v>1</v>
      </c>
      <c r="D324">
        <v>2</v>
      </c>
      <c r="E324">
        <v>4020</v>
      </c>
      <c r="F324">
        <v>2003</v>
      </c>
    </row>
    <row r="325" spans="1:8">
      <c r="A325" t="s">
        <v>61</v>
      </c>
      <c r="B325" t="s">
        <v>59</v>
      </c>
      <c r="C325">
        <v>1</v>
      </c>
      <c r="D325">
        <v>3</v>
      </c>
      <c r="E325">
        <v>4026</v>
      </c>
      <c r="F325">
        <v>2003</v>
      </c>
    </row>
    <row r="326" spans="1:8">
      <c r="A326" t="s">
        <v>61</v>
      </c>
      <c r="B326" t="s">
        <v>2</v>
      </c>
      <c r="C326">
        <v>2</v>
      </c>
      <c r="D326">
        <v>0</v>
      </c>
      <c r="E326">
        <v>4025</v>
      </c>
      <c r="F326">
        <v>1998</v>
      </c>
    </row>
    <row r="327" spans="1:8">
      <c r="A327" t="s">
        <v>4</v>
      </c>
      <c r="G327">
        <v>6943</v>
      </c>
      <c r="H327">
        <v>3951</v>
      </c>
    </row>
    <row r="328" spans="1:8">
      <c r="A328" t="s">
        <v>61</v>
      </c>
      <c r="B328" t="s">
        <v>2</v>
      </c>
      <c r="C328">
        <v>0</v>
      </c>
      <c r="D328">
        <v>0</v>
      </c>
      <c r="E328">
        <v>4071</v>
      </c>
      <c r="F328">
        <v>2048</v>
      </c>
    </row>
    <row r="329" spans="1:8">
      <c r="A329" t="s">
        <v>61</v>
      </c>
      <c r="B329" t="s">
        <v>51</v>
      </c>
      <c r="C329">
        <v>1</v>
      </c>
      <c r="D329">
        <v>0</v>
      </c>
      <c r="E329">
        <v>4091</v>
      </c>
      <c r="F329">
        <v>2068</v>
      </c>
    </row>
    <row r="330" spans="1:8">
      <c r="A330" t="s">
        <v>61</v>
      </c>
      <c r="B330" t="s">
        <v>55</v>
      </c>
      <c r="C330">
        <v>1</v>
      </c>
      <c r="D330">
        <v>1</v>
      </c>
      <c r="E330">
        <v>4083</v>
      </c>
      <c r="F330">
        <v>2068</v>
      </c>
    </row>
    <row r="331" spans="1:8">
      <c r="A331" t="s">
        <v>61</v>
      </c>
      <c r="B331" t="s">
        <v>3</v>
      </c>
      <c r="C331">
        <v>1</v>
      </c>
      <c r="D331">
        <v>2</v>
      </c>
      <c r="E331">
        <v>4082</v>
      </c>
      <c r="F331">
        <v>2067</v>
      </c>
    </row>
    <row r="332" spans="1:8">
      <c r="A332" t="s">
        <v>61</v>
      </c>
      <c r="B332" t="s">
        <v>59</v>
      </c>
      <c r="C332">
        <v>1</v>
      </c>
      <c r="D332">
        <v>3</v>
      </c>
      <c r="E332">
        <v>4073</v>
      </c>
      <c r="F332">
        <v>2066</v>
      </c>
    </row>
    <row r="333" spans="1:8">
      <c r="A333" t="s">
        <v>61</v>
      </c>
      <c r="B333" t="s">
        <v>1</v>
      </c>
      <c r="C333">
        <v>2</v>
      </c>
      <c r="D333">
        <v>0</v>
      </c>
      <c r="E333">
        <v>4070</v>
      </c>
      <c r="F333">
        <v>2063</v>
      </c>
    </row>
    <row r="334" spans="1:8">
      <c r="A334" t="s">
        <v>4</v>
      </c>
      <c r="G334">
        <v>7013</v>
      </c>
      <c r="H334">
        <v>4001</v>
      </c>
    </row>
    <row r="335" spans="1:8">
      <c r="A335" t="s">
        <v>61</v>
      </c>
      <c r="B335" t="s">
        <v>51</v>
      </c>
      <c r="C335">
        <v>0</v>
      </c>
      <c r="D335">
        <v>0</v>
      </c>
      <c r="E335">
        <v>4040</v>
      </c>
      <c r="F335">
        <v>2004</v>
      </c>
    </row>
    <row r="336" spans="1:8">
      <c r="A336" t="s">
        <v>61</v>
      </c>
      <c r="B336" t="s">
        <v>3</v>
      </c>
      <c r="C336">
        <v>1</v>
      </c>
      <c r="D336">
        <v>0</v>
      </c>
      <c r="E336">
        <v>4054</v>
      </c>
      <c r="F336">
        <v>2019</v>
      </c>
    </row>
    <row r="337" spans="1:13">
      <c r="A337" t="s">
        <v>61</v>
      </c>
      <c r="B337" t="s">
        <v>59</v>
      </c>
      <c r="C337">
        <v>1</v>
      </c>
      <c r="D337">
        <v>1</v>
      </c>
      <c r="E337">
        <v>4049</v>
      </c>
      <c r="F337">
        <v>2018</v>
      </c>
    </row>
    <row r="338" spans="1:13">
      <c r="A338" t="s">
        <v>61</v>
      </c>
      <c r="B338" t="s">
        <v>55</v>
      </c>
      <c r="C338">
        <v>1</v>
      </c>
      <c r="D338">
        <v>2</v>
      </c>
      <c r="E338">
        <v>4046</v>
      </c>
      <c r="F338">
        <v>2019</v>
      </c>
    </row>
    <row r="339" spans="1:13">
      <c r="A339" t="s">
        <v>61</v>
      </c>
      <c r="B339" t="s">
        <v>2</v>
      </c>
      <c r="C339">
        <v>1</v>
      </c>
      <c r="D339">
        <v>3</v>
      </c>
      <c r="E339">
        <v>4040</v>
      </c>
      <c r="F339">
        <v>2016</v>
      </c>
    </row>
    <row r="340" spans="1:13">
      <c r="A340" t="s">
        <v>61</v>
      </c>
      <c r="B340" t="s">
        <v>1</v>
      </c>
      <c r="C340">
        <v>2</v>
      </c>
      <c r="D340">
        <v>0</v>
      </c>
      <c r="E340">
        <v>4032</v>
      </c>
      <c r="F340">
        <v>2015</v>
      </c>
    </row>
    <row r="341" spans="1:13">
      <c r="A341" t="s">
        <v>4</v>
      </c>
      <c r="G341">
        <v>6968</v>
      </c>
      <c r="H341">
        <v>3964</v>
      </c>
    </row>
    <row r="342" spans="1:13">
      <c r="A342" t="s">
        <v>61</v>
      </c>
      <c r="B342" t="s">
        <v>55</v>
      </c>
      <c r="C342">
        <v>0</v>
      </c>
      <c r="D342">
        <v>0</v>
      </c>
      <c r="E342">
        <v>3937</v>
      </c>
      <c r="F342">
        <v>1936</v>
      </c>
    </row>
    <row r="343" spans="1:13">
      <c r="A343" t="s">
        <v>61</v>
      </c>
      <c r="B343" t="s">
        <v>1</v>
      </c>
      <c r="C343">
        <v>1</v>
      </c>
      <c r="D343">
        <v>0</v>
      </c>
      <c r="E343">
        <v>3963</v>
      </c>
      <c r="F343">
        <v>1955</v>
      </c>
    </row>
    <row r="344" spans="1:13">
      <c r="A344" t="s">
        <v>61</v>
      </c>
      <c r="B344" t="s">
        <v>2</v>
      </c>
      <c r="C344">
        <v>1</v>
      </c>
      <c r="D344">
        <v>1</v>
      </c>
      <c r="E344">
        <v>3956</v>
      </c>
      <c r="F344">
        <v>1950</v>
      </c>
    </row>
    <row r="345" spans="1:13">
      <c r="A345" t="s">
        <v>61</v>
      </c>
      <c r="B345" t="s">
        <v>51</v>
      </c>
      <c r="C345">
        <v>1</v>
      </c>
      <c r="D345">
        <v>2</v>
      </c>
      <c r="E345">
        <v>3959</v>
      </c>
      <c r="F345">
        <v>1950</v>
      </c>
    </row>
    <row r="346" spans="1:13">
      <c r="A346" t="s">
        <v>61</v>
      </c>
      <c r="B346" t="s">
        <v>3</v>
      </c>
      <c r="C346">
        <v>1</v>
      </c>
      <c r="D346">
        <v>3</v>
      </c>
      <c r="E346">
        <v>3955</v>
      </c>
      <c r="F346">
        <v>1949</v>
      </c>
    </row>
    <row r="347" spans="1:13">
      <c r="A347" t="s">
        <v>61</v>
      </c>
      <c r="B347" t="s">
        <v>59</v>
      </c>
      <c r="C347">
        <v>2</v>
      </c>
      <c r="D347">
        <v>0</v>
      </c>
      <c r="E347">
        <v>3960</v>
      </c>
      <c r="F347">
        <v>1949</v>
      </c>
    </row>
    <row r="348" spans="1:13">
      <c r="A348" t="s">
        <v>4</v>
      </c>
      <c r="G348">
        <v>6883</v>
      </c>
      <c r="H348">
        <v>3892</v>
      </c>
      <c r="I348" t="str">
        <f>MID(A347,11,1)</f>
        <v>4</v>
      </c>
      <c r="J348" t="str">
        <f>MID(A347,13,1)</f>
        <v>4</v>
      </c>
      <c r="K348" t="str">
        <f>RIGHT(A347,3)</f>
        <v>512</v>
      </c>
      <c r="L348">
        <f>AVERAGE(H320:H348)</f>
        <v>3958</v>
      </c>
      <c r="M348">
        <f>_xlfn.STDEV.P(H320:H348)</f>
        <v>37.056713291925931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opLeftCell="A49" workbookViewId="0">
      <selection activeCell="J60" sqref="J60"/>
    </sheetView>
  </sheetViews>
  <sheetFormatPr defaultRowHeight="13"/>
  <cols>
    <col min="1" max="1" width="20.3984375" bestFit="1" customWidth="1"/>
    <col min="2" max="2" width="10.8984375" bestFit="1" customWidth="1"/>
  </cols>
  <sheetData>
    <row r="1" spans="1:13">
      <c r="A1" t="s">
        <v>0</v>
      </c>
      <c r="B1" t="s">
        <v>1</v>
      </c>
      <c r="C1">
        <v>0</v>
      </c>
      <c r="D1">
        <v>0</v>
      </c>
      <c r="E1">
        <v>6502</v>
      </c>
      <c r="F1">
        <v>5495</v>
      </c>
      <c r="L1" t="s">
        <v>21</v>
      </c>
      <c r="M1" t="s">
        <v>22</v>
      </c>
    </row>
    <row r="2" spans="1:13">
      <c r="A2" t="s">
        <v>0</v>
      </c>
      <c r="B2" t="s">
        <v>2</v>
      </c>
      <c r="C2">
        <v>1</v>
      </c>
      <c r="D2">
        <v>0</v>
      </c>
      <c r="E2">
        <v>6511</v>
      </c>
      <c r="F2">
        <v>5487</v>
      </c>
      <c r="J2" t="s">
        <v>19</v>
      </c>
      <c r="K2" t="s">
        <v>20</v>
      </c>
      <c r="L2" t="s">
        <v>23</v>
      </c>
      <c r="M2" t="s">
        <v>24</v>
      </c>
    </row>
    <row r="3" spans="1:13">
      <c r="A3" t="s">
        <v>0</v>
      </c>
      <c r="B3" t="s">
        <v>3</v>
      </c>
      <c r="C3">
        <v>2</v>
      </c>
      <c r="D3">
        <v>0</v>
      </c>
      <c r="E3">
        <v>6512</v>
      </c>
      <c r="F3">
        <v>5488</v>
      </c>
    </row>
    <row r="4" spans="1:13">
      <c r="A4" t="s">
        <v>4</v>
      </c>
      <c r="G4">
        <v>9443</v>
      </c>
      <c r="H4">
        <v>6465</v>
      </c>
    </row>
    <row r="5" spans="1:13">
      <c r="A5" t="s">
        <v>0</v>
      </c>
      <c r="B5" t="s">
        <v>2</v>
      </c>
      <c r="C5">
        <v>0</v>
      </c>
      <c r="D5">
        <v>0</v>
      </c>
      <c r="E5">
        <v>6561</v>
      </c>
      <c r="F5">
        <v>5520</v>
      </c>
    </row>
    <row r="6" spans="1:13">
      <c r="A6" t="s">
        <v>0</v>
      </c>
      <c r="B6" t="s">
        <v>3</v>
      </c>
      <c r="C6">
        <v>1</v>
      </c>
      <c r="D6">
        <v>0</v>
      </c>
      <c r="E6">
        <v>6566</v>
      </c>
      <c r="F6">
        <v>5515</v>
      </c>
    </row>
    <row r="7" spans="1:13">
      <c r="A7" t="s">
        <v>0</v>
      </c>
      <c r="B7" t="s">
        <v>1</v>
      </c>
      <c r="C7">
        <v>2</v>
      </c>
      <c r="D7">
        <v>0</v>
      </c>
      <c r="E7">
        <v>6539</v>
      </c>
      <c r="F7">
        <v>5509</v>
      </c>
    </row>
    <row r="8" spans="1:13">
      <c r="A8" t="s">
        <v>4</v>
      </c>
      <c r="G8">
        <v>9492</v>
      </c>
      <c r="H8">
        <v>6490</v>
      </c>
    </row>
    <row r="9" spans="1:13">
      <c r="A9" t="s">
        <v>0</v>
      </c>
      <c r="B9" t="s">
        <v>1</v>
      </c>
      <c r="C9">
        <v>0</v>
      </c>
      <c r="D9">
        <v>0</v>
      </c>
      <c r="E9">
        <v>6536</v>
      </c>
      <c r="F9">
        <v>5527</v>
      </c>
    </row>
    <row r="10" spans="1:13">
      <c r="A10" t="s">
        <v>0</v>
      </c>
      <c r="B10" t="s">
        <v>3</v>
      </c>
      <c r="C10">
        <v>1</v>
      </c>
      <c r="D10">
        <v>0</v>
      </c>
      <c r="E10">
        <v>6541</v>
      </c>
      <c r="F10">
        <v>5518</v>
      </c>
    </row>
    <row r="11" spans="1:13">
      <c r="A11" t="s">
        <v>0</v>
      </c>
      <c r="B11" t="s">
        <v>2</v>
      </c>
      <c r="C11">
        <v>2</v>
      </c>
      <c r="D11">
        <v>0</v>
      </c>
      <c r="E11">
        <v>6541</v>
      </c>
      <c r="F11">
        <v>5518</v>
      </c>
    </row>
    <row r="12" spans="1:13">
      <c r="A12" t="s">
        <v>4</v>
      </c>
      <c r="G12">
        <v>9474</v>
      </c>
      <c r="H12">
        <v>6496</v>
      </c>
    </row>
    <row r="13" spans="1:13">
      <c r="A13" t="s">
        <v>0</v>
      </c>
      <c r="B13" t="s">
        <v>1</v>
      </c>
      <c r="C13">
        <v>0</v>
      </c>
      <c r="D13">
        <v>0</v>
      </c>
      <c r="E13">
        <v>7031</v>
      </c>
      <c r="F13">
        <v>6022</v>
      </c>
    </row>
    <row r="14" spans="1:13">
      <c r="A14" t="s">
        <v>0</v>
      </c>
      <c r="B14" t="s">
        <v>2</v>
      </c>
      <c r="C14">
        <v>1</v>
      </c>
      <c r="D14">
        <v>0</v>
      </c>
      <c r="E14">
        <v>7042</v>
      </c>
      <c r="F14">
        <v>6015</v>
      </c>
    </row>
    <row r="15" spans="1:13">
      <c r="A15" t="s">
        <v>0</v>
      </c>
      <c r="B15" t="s">
        <v>3</v>
      </c>
      <c r="C15">
        <v>2</v>
      </c>
      <c r="D15">
        <v>0</v>
      </c>
      <c r="E15">
        <v>7034</v>
      </c>
      <c r="F15">
        <v>6015</v>
      </c>
    </row>
    <row r="16" spans="1:13">
      <c r="A16" t="s">
        <v>4</v>
      </c>
      <c r="G16">
        <v>9962</v>
      </c>
      <c r="H16">
        <v>6991</v>
      </c>
    </row>
    <row r="17" spans="1:13">
      <c r="A17" t="s">
        <v>0</v>
      </c>
      <c r="B17" t="s">
        <v>3</v>
      </c>
      <c r="C17">
        <v>0</v>
      </c>
      <c r="D17">
        <v>0</v>
      </c>
      <c r="E17">
        <v>6618</v>
      </c>
      <c r="F17">
        <v>5593</v>
      </c>
    </row>
    <row r="18" spans="1:13">
      <c r="A18" t="s">
        <v>0</v>
      </c>
      <c r="B18" t="s">
        <v>2</v>
      </c>
      <c r="C18">
        <v>1</v>
      </c>
      <c r="D18">
        <v>0</v>
      </c>
      <c r="E18">
        <v>6624</v>
      </c>
      <c r="F18">
        <v>5589</v>
      </c>
    </row>
    <row r="19" spans="1:13">
      <c r="A19" t="s">
        <v>0</v>
      </c>
      <c r="B19" t="s">
        <v>1</v>
      </c>
      <c r="C19">
        <v>2</v>
      </c>
      <c r="D19">
        <v>0</v>
      </c>
      <c r="E19">
        <v>6613</v>
      </c>
      <c r="F19">
        <v>5586</v>
      </c>
    </row>
    <row r="20" spans="1:13">
      <c r="A20" t="s">
        <v>4</v>
      </c>
      <c r="G20">
        <v>9560</v>
      </c>
      <c r="H20">
        <v>6566</v>
      </c>
      <c r="J20" t="str">
        <f>MID(A19,13,2)</f>
        <v>12</v>
      </c>
      <c r="K20" t="str">
        <f>RIGHT(A19,4)</f>
        <v>1024</v>
      </c>
      <c r="L20">
        <f>AVERAGE(H4:H20)</f>
        <v>6601.6</v>
      </c>
      <c r="M20">
        <f>_xlfn.STDEV.P(H4:H20)</f>
        <v>197.56781114341473</v>
      </c>
    </row>
    <row r="21" spans="1:13">
      <c r="A21" t="s">
        <v>5</v>
      </c>
      <c r="B21" t="s">
        <v>3</v>
      </c>
      <c r="C21">
        <v>0</v>
      </c>
      <c r="D21">
        <v>0</v>
      </c>
      <c r="E21">
        <v>20983</v>
      </c>
      <c r="F21">
        <v>19957</v>
      </c>
    </row>
    <row r="22" spans="1:13">
      <c r="A22" t="s">
        <v>5</v>
      </c>
      <c r="B22" t="s">
        <v>2</v>
      </c>
      <c r="C22">
        <v>1</v>
      </c>
      <c r="D22">
        <v>0</v>
      </c>
      <c r="E22">
        <v>21005</v>
      </c>
      <c r="F22">
        <v>19960</v>
      </c>
    </row>
    <row r="23" spans="1:13">
      <c r="A23" t="s">
        <v>5</v>
      </c>
      <c r="B23" t="s">
        <v>1</v>
      </c>
      <c r="C23">
        <v>2</v>
      </c>
      <c r="D23">
        <v>0</v>
      </c>
      <c r="E23">
        <v>20997</v>
      </c>
      <c r="F23">
        <v>19959</v>
      </c>
    </row>
    <row r="24" spans="1:13">
      <c r="A24" t="s">
        <v>4</v>
      </c>
      <c r="G24">
        <v>23929</v>
      </c>
      <c r="H24">
        <v>20942</v>
      </c>
    </row>
    <row r="25" spans="1:13">
      <c r="A25" t="s">
        <v>5</v>
      </c>
      <c r="B25" t="s">
        <v>2</v>
      </c>
      <c r="C25">
        <v>0</v>
      </c>
      <c r="D25">
        <v>0</v>
      </c>
      <c r="E25">
        <v>19905</v>
      </c>
      <c r="F25">
        <v>18896</v>
      </c>
    </row>
    <row r="26" spans="1:13">
      <c r="A26" t="s">
        <v>5</v>
      </c>
      <c r="B26" t="s">
        <v>1</v>
      </c>
      <c r="C26">
        <v>1</v>
      </c>
      <c r="D26">
        <v>0</v>
      </c>
      <c r="E26">
        <v>19921</v>
      </c>
      <c r="F26">
        <v>18903</v>
      </c>
    </row>
    <row r="27" spans="1:13">
      <c r="A27" t="s">
        <v>5</v>
      </c>
      <c r="B27" t="s">
        <v>3</v>
      </c>
      <c r="C27">
        <v>2</v>
      </c>
      <c r="D27">
        <v>0</v>
      </c>
      <c r="E27">
        <v>19925</v>
      </c>
      <c r="F27">
        <v>18903</v>
      </c>
    </row>
    <row r="28" spans="1:13">
      <c r="A28" t="s">
        <v>4</v>
      </c>
      <c r="G28">
        <v>22863</v>
      </c>
      <c r="H28">
        <v>19877</v>
      </c>
    </row>
    <row r="29" spans="1:13">
      <c r="A29" t="s">
        <v>5</v>
      </c>
      <c r="B29" t="s">
        <v>2</v>
      </c>
      <c r="C29">
        <v>0</v>
      </c>
      <c r="D29">
        <v>0</v>
      </c>
      <c r="E29">
        <v>20894</v>
      </c>
      <c r="F29">
        <v>19869</v>
      </c>
    </row>
    <row r="30" spans="1:13">
      <c r="A30" t="s">
        <v>5</v>
      </c>
      <c r="B30" t="s">
        <v>3</v>
      </c>
      <c r="C30">
        <v>1</v>
      </c>
      <c r="D30">
        <v>0</v>
      </c>
      <c r="E30">
        <v>20908</v>
      </c>
      <c r="F30">
        <v>19875</v>
      </c>
    </row>
    <row r="31" spans="1:13">
      <c r="A31" t="s">
        <v>5</v>
      </c>
      <c r="B31" t="s">
        <v>1</v>
      </c>
      <c r="C31">
        <v>2</v>
      </c>
      <c r="D31">
        <v>0</v>
      </c>
      <c r="E31">
        <v>20902</v>
      </c>
      <c r="F31">
        <v>19872</v>
      </c>
    </row>
    <row r="32" spans="1:13">
      <c r="A32" t="s">
        <v>4</v>
      </c>
      <c r="G32">
        <v>23863</v>
      </c>
      <c r="H32">
        <v>20852</v>
      </c>
    </row>
    <row r="33" spans="1:13">
      <c r="A33" t="s">
        <v>5</v>
      </c>
      <c r="B33" t="s">
        <v>2</v>
      </c>
      <c r="C33">
        <v>0</v>
      </c>
      <c r="D33">
        <v>0</v>
      </c>
      <c r="E33">
        <v>21480</v>
      </c>
      <c r="F33">
        <v>20456</v>
      </c>
    </row>
    <row r="34" spans="1:13">
      <c r="A34" t="s">
        <v>5</v>
      </c>
      <c r="B34" t="s">
        <v>1</v>
      </c>
      <c r="C34">
        <v>1</v>
      </c>
      <c r="D34">
        <v>0</v>
      </c>
      <c r="E34">
        <v>21474</v>
      </c>
      <c r="F34">
        <v>20452</v>
      </c>
    </row>
    <row r="35" spans="1:13">
      <c r="A35" t="s">
        <v>5</v>
      </c>
      <c r="B35" t="s">
        <v>3</v>
      </c>
      <c r="C35">
        <v>2</v>
      </c>
      <c r="D35">
        <v>0</v>
      </c>
      <c r="E35">
        <v>21476</v>
      </c>
      <c r="F35">
        <v>20454</v>
      </c>
    </row>
    <row r="36" spans="1:13">
      <c r="A36" t="s">
        <v>4</v>
      </c>
      <c r="G36">
        <v>24409</v>
      </c>
      <c r="H36">
        <v>21429</v>
      </c>
    </row>
    <row r="37" spans="1:13">
      <c r="A37" t="s">
        <v>5</v>
      </c>
      <c r="B37" t="s">
        <v>2</v>
      </c>
      <c r="C37">
        <v>0</v>
      </c>
      <c r="D37">
        <v>0</v>
      </c>
      <c r="E37">
        <v>21015</v>
      </c>
      <c r="F37">
        <v>19981</v>
      </c>
    </row>
    <row r="38" spans="1:13">
      <c r="A38" t="s">
        <v>5</v>
      </c>
      <c r="B38" t="s">
        <v>1</v>
      </c>
      <c r="C38">
        <v>1</v>
      </c>
      <c r="D38">
        <v>0</v>
      </c>
      <c r="E38">
        <v>21023</v>
      </c>
      <c r="F38">
        <v>19985</v>
      </c>
    </row>
    <row r="39" spans="1:13">
      <c r="A39" t="s">
        <v>5</v>
      </c>
      <c r="B39" t="s">
        <v>3</v>
      </c>
      <c r="C39">
        <v>2</v>
      </c>
      <c r="D39">
        <v>0</v>
      </c>
      <c r="E39">
        <v>21014</v>
      </c>
      <c r="F39">
        <v>19982</v>
      </c>
    </row>
    <row r="40" spans="1:13">
      <c r="A40" t="s">
        <v>4</v>
      </c>
      <c r="G40">
        <v>23947</v>
      </c>
      <c r="H40">
        <v>20964</v>
      </c>
      <c r="J40" t="str">
        <f>MID(A39,13,2)</f>
        <v>12</v>
      </c>
      <c r="K40" t="str">
        <f>RIGHT(A39,4)</f>
        <v>2048</v>
      </c>
      <c r="L40">
        <f>AVERAGE(H24:H40)</f>
        <v>20812.8</v>
      </c>
      <c r="M40">
        <f>_xlfn.STDEV.P(H24:H40)</f>
        <v>509.21798868461042</v>
      </c>
    </row>
    <row r="41" spans="1:13">
      <c r="A41" t="s">
        <v>6</v>
      </c>
      <c r="B41" t="s">
        <v>1</v>
      </c>
      <c r="C41">
        <v>0</v>
      </c>
      <c r="D41">
        <v>0</v>
      </c>
      <c r="E41">
        <v>3498</v>
      </c>
      <c r="F41">
        <v>2469</v>
      </c>
    </row>
    <row r="42" spans="1:13">
      <c r="A42" t="s">
        <v>6</v>
      </c>
      <c r="B42" t="s">
        <v>2</v>
      </c>
      <c r="C42">
        <v>1</v>
      </c>
      <c r="D42">
        <v>0</v>
      </c>
      <c r="E42">
        <v>3504</v>
      </c>
      <c r="F42">
        <v>2460</v>
      </c>
    </row>
    <row r="43" spans="1:13">
      <c r="A43" t="s">
        <v>6</v>
      </c>
      <c r="B43" t="s">
        <v>3</v>
      </c>
      <c r="C43">
        <v>2</v>
      </c>
      <c r="D43">
        <v>0</v>
      </c>
      <c r="E43">
        <v>3498</v>
      </c>
      <c r="F43">
        <v>2455</v>
      </c>
    </row>
    <row r="44" spans="1:13">
      <c r="A44" t="s">
        <v>4</v>
      </c>
      <c r="G44">
        <v>6406</v>
      </c>
      <c r="H44">
        <v>3444</v>
      </c>
    </row>
    <row r="45" spans="1:13">
      <c r="A45" t="s">
        <v>6</v>
      </c>
      <c r="B45" t="s">
        <v>2</v>
      </c>
      <c r="C45">
        <v>0</v>
      </c>
      <c r="D45">
        <v>0</v>
      </c>
      <c r="E45">
        <v>3187</v>
      </c>
      <c r="F45">
        <v>2149</v>
      </c>
    </row>
    <row r="46" spans="1:13">
      <c r="A46" t="s">
        <v>6</v>
      </c>
      <c r="B46" t="s">
        <v>3</v>
      </c>
      <c r="C46">
        <v>1</v>
      </c>
      <c r="D46">
        <v>0</v>
      </c>
      <c r="E46">
        <v>3189</v>
      </c>
      <c r="F46">
        <v>2138</v>
      </c>
    </row>
    <row r="47" spans="1:13">
      <c r="A47" t="s">
        <v>6</v>
      </c>
      <c r="B47" t="s">
        <v>1</v>
      </c>
      <c r="C47">
        <v>2</v>
      </c>
      <c r="D47">
        <v>0</v>
      </c>
      <c r="E47">
        <v>3176</v>
      </c>
      <c r="F47">
        <v>2135</v>
      </c>
    </row>
    <row r="48" spans="1:13">
      <c r="A48" t="s">
        <v>4</v>
      </c>
      <c r="G48">
        <v>6120</v>
      </c>
      <c r="H48">
        <v>3121</v>
      </c>
    </row>
    <row r="49" spans="1:13">
      <c r="A49" t="s">
        <v>6</v>
      </c>
      <c r="B49" t="s">
        <v>3</v>
      </c>
      <c r="C49">
        <v>0</v>
      </c>
      <c r="D49">
        <v>0</v>
      </c>
      <c r="E49">
        <v>3644</v>
      </c>
      <c r="F49">
        <v>2635</v>
      </c>
    </row>
    <row r="50" spans="1:13">
      <c r="A50" t="s">
        <v>6</v>
      </c>
      <c r="B50" t="s">
        <v>2</v>
      </c>
      <c r="C50">
        <v>1</v>
      </c>
      <c r="D50">
        <v>0</v>
      </c>
      <c r="E50">
        <v>3653</v>
      </c>
      <c r="F50">
        <v>2625</v>
      </c>
    </row>
    <row r="51" spans="1:13">
      <c r="A51" t="s">
        <v>6</v>
      </c>
      <c r="B51" t="s">
        <v>1</v>
      </c>
      <c r="C51">
        <v>2</v>
      </c>
      <c r="D51">
        <v>0</v>
      </c>
      <c r="E51">
        <v>3647</v>
      </c>
      <c r="F51">
        <v>2622</v>
      </c>
    </row>
    <row r="52" spans="1:13">
      <c r="A52" t="s">
        <v>4</v>
      </c>
      <c r="G52">
        <v>6583</v>
      </c>
      <c r="H52">
        <v>3600</v>
      </c>
    </row>
    <row r="53" spans="1:13">
      <c r="A53" t="s">
        <v>6</v>
      </c>
      <c r="B53" t="s">
        <v>3</v>
      </c>
      <c r="C53">
        <v>0</v>
      </c>
      <c r="D53">
        <v>0</v>
      </c>
      <c r="E53">
        <v>3212</v>
      </c>
      <c r="F53">
        <v>2207</v>
      </c>
    </row>
    <row r="54" spans="1:13">
      <c r="A54" t="s">
        <v>6</v>
      </c>
      <c r="B54" t="s">
        <v>1</v>
      </c>
      <c r="C54">
        <v>1</v>
      </c>
      <c r="D54">
        <v>0</v>
      </c>
      <c r="E54">
        <v>3215</v>
      </c>
      <c r="F54">
        <v>2196</v>
      </c>
    </row>
    <row r="55" spans="1:13">
      <c r="A55" t="s">
        <v>6</v>
      </c>
      <c r="B55" t="s">
        <v>2</v>
      </c>
      <c r="C55">
        <v>2</v>
      </c>
      <c r="D55">
        <v>0</v>
      </c>
      <c r="E55">
        <v>3217</v>
      </c>
      <c r="F55">
        <v>2195</v>
      </c>
    </row>
    <row r="56" spans="1:13">
      <c r="A56" t="s">
        <v>4</v>
      </c>
      <c r="G56">
        <v>6158</v>
      </c>
      <c r="H56">
        <v>3171</v>
      </c>
    </row>
    <row r="57" spans="1:13">
      <c r="A57" t="s">
        <v>6</v>
      </c>
      <c r="B57" t="s">
        <v>2</v>
      </c>
      <c r="C57">
        <v>0</v>
      </c>
      <c r="D57">
        <v>0</v>
      </c>
      <c r="E57">
        <v>3655</v>
      </c>
      <c r="F57">
        <v>2647</v>
      </c>
    </row>
    <row r="58" spans="1:13">
      <c r="A58" t="s">
        <v>6</v>
      </c>
      <c r="B58" t="s">
        <v>1</v>
      </c>
      <c r="C58">
        <v>1</v>
      </c>
      <c r="D58">
        <v>0</v>
      </c>
      <c r="E58">
        <v>3663</v>
      </c>
      <c r="F58">
        <v>2637</v>
      </c>
    </row>
    <row r="59" spans="1:13">
      <c r="A59" t="s">
        <v>6</v>
      </c>
      <c r="B59" t="s">
        <v>3</v>
      </c>
      <c r="C59">
        <v>2</v>
      </c>
      <c r="D59">
        <v>0</v>
      </c>
      <c r="E59">
        <v>3664</v>
      </c>
      <c r="F59">
        <v>2636</v>
      </c>
    </row>
    <row r="60" spans="1:13">
      <c r="A60" t="s">
        <v>4</v>
      </c>
      <c r="G60">
        <v>6559</v>
      </c>
      <c r="H60">
        <v>3617</v>
      </c>
      <c r="J60" t="str">
        <f>MID(A59,13,2)</f>
        <v>12</v>
      </c>
      <c r="K60" t="str">
        <f>RIGHT(A59,3)</f>
        <v>512</v>
      </c>
      <c r="L60">
        <f>AVERAGE(H44:H60)</f>
        <v>3390.6</v>
      </c>
      <c r="M60">
        <f>_xlfn.STDEV.P(H44:H60)</f>
        <v>209.22007551857922</v>
      </c>
    </row>
    <row r="61" spans="1:13">
      <c r="A61" t="s">
        <v>7</v>
      </c>
      <c r="B61" t="s">
        <v>2</v>
      </c>
      <c r="C61">
        <v>0</v>
      </c>
      <c r="D61">
        <v>0</v>
      </c>
      <c r="E61">
        <v>5357</v>
      </c>
      <c r="F61">
        <v>4328</v>
      </c>
    </row>
    <row r="62" spans="1:13">
      <c r="A62" t="s">
        <v>7</v>
      </c>
      <c r="B62" t="s">
        <v>3</v>
      </c>
      <c r="C62">
        <v>1</v>
      </c>
      <c r="D62">
        <v>0</v>
      </c>
      <c r="E62">
        <v>5366</v>
      </c>
      <c r="F62">
        <v>4324</v>
      </c>
    </row>
    <row r="63" spans="1:13">
      <c r="A63" t="s">
        <v>7</v>
      </c>
      <c r="B63" t="s">
        <v>1</v>
      </c>
      <c r="C63">
        <v>2</v>
      </c>
      <c r="D63">
        <v>0</v>
      </c>
      <c r="E63">
        <v>5359</v>
      </c>
      <c r="F63">
        <v>4323</v>
      </c>
    </row>
    <row r="64" spans="1:13">
      <c r="A64" t="s">
        <v>4</v>
      </c>
      <c r="G64">
        <v>8278</v>
      </c>
      <c r="H64">
        <v>5310</v>
      </c>
    </row>
    <row r="65" spans="1:13">
      <c r="A65" t="s">
        <v>7</v>
      </c>
      <c r="B65" t="s">
        <v>2</v>
      </c>
      <c r="C65">
        <v>0</v>
      </c>
      <c r="D65">
        <v>0</v>
      </c>
      <c r="E65">
        <v>5401</v>
      </c>
      <c r="F65">
        <v>4379</v>
      </c>
    </row>
    <row r="66" spans="1:13">
      <c r="A66" t="s">
        <v>7</v>
      </c>
      <c r="B66" t="s">
        <v>1</v>
      </c>
      <c r="C66">
        <v>1</v>
      </c>
      <c r="D66">
        <v>0</v>
      </c>
      <c r="E66">
        <v>5413</v>
      </c>
      <c r="F66">
        <v>4379</v>
      </c>
    </row>
    <row r="67" spans="1:13">
      <c r="A67" t="s">
        <v>7</v>
      </c>
      <c r="B67" t="s">
        <v>3</v>
      </c>
      <c r="C67">
        <v>2</v>
      </c>
      <c r="D67">
        <v>0</v>
      </c>
      <c r="E67">
        <v>5419</v>
      </c>
      <c r="F67">
        <v>4377</v>
      </c>
    </row>
    <row r="68" spans="1:13">
      <c r="A68" t="s">
        <v>4</v>
      </c>
      <c r="G68">
        <v>8330</v>
      </c>
      <c r="H68">
        <v>5361</v>
      </c>
    </row>
    <row r="69" spans="1:13">
      <c r="A69" t="s">
        <v>7</v>
      </c>
      <c r="B69" t="s">
        <v>2</v>
      </c>
      <c r="C69">
        <v>0</v>
      </c>
      <c r="D69">
        <v>0</v>
      </c>
      <c r="E69">
        <v>5344</v>
      </c>
      <c r="F69">
        <v>4310</v>
      </c>
    </row>
    <row r="70" spans="1:13">
      <c r="A70" t="s">
        <v>7</v>
      </c>
      <c r="B70" t="s">
        <v>1</v>
      </c>
      <c r="C70">
        <v>1</v>
      </c>
      <c r="D70">
        <v>0</v>
      </c>
      <c r="E70">
        <v>5356</v>
      </c>
      <c r="F70">
        <v>4305</v>
      </c>
    </row>
    <row r="71" spans="1:13">
      <c r="A71" t="s">
        <v>7</v>
      </c>
      <c r="B71" t="s">
        <v>3</v>
      </c>
      <c r="C71">
        <v>2</v>
      </c>
      <c r="D71">
        <v>0</v>
      </c>
      <c r="E71">
        <v>5344</v>
      </c>
      <c r="F71">
        <v>4311</v>
      </c>
    </row>
    <row r="72" spans="1:13">
      <c r="A72" t="s">
        <v>4</v>
      </c>
      <c r="G72">
        <v>8269</v>
      </c>
      <c r="H72">
        <v>5298</v>
      </c>
    </row>
    <row r="73" spans="1:13">
      <c r="A73" t="s">
        <v>7</v>
      </c>
      <c r="B73" t="s">
        <v>1</v>
      </c>
      <c r="C73">
        <v>0</v>
      </c>
      <c r="D73">
        <v>0</v>
      </c>
      <c r="E73">
        <v>5353</v>
      </c>
      <c r="F73">
        <v>4341</v>
      </c>
    </row>
    <row r="74" spans="1:13">
      <c r="A74" t="s">
        <v>7</v>
      </c>
      <c r="B74" t="s">
        <v>2</v>
      </c>
      <c r="C74">
        <v>1</v>
      </c>
      <c r="D74">
        <v>0</v>
      </c>
      <c r="E74">
        <v>5376</v>
      </c>
      <c r="F74">
        <v>4340</v>
      </c>
    </row>
    <row r="75" spans="1:13">
      <c r="A75" t="s">
        <v>7</v>
      </c>
      <c r="B75" t="s">
        <v>3</v>
      </c>
      <c r="C75">
        <v>2</v>
      </c>
      <c r="D75">
        <v>0</v>
      </c>
      <c r="E75">
        <v>5363</v>
      </c>
      <c r="F75">
        <v>4344</v>
      </c>
    </row>
    <row r="76" spans="1:13">
      <c r="A76" t="s">
        <v>4</v>
      </c>
      <c r="G76">
        <v>8277</v>
      </c>
      <c r="H76">
        <v>5319</v>
      </c>
    </row>
    <row r="77" spans="1:13">
      <c r="A77" t="s">
        <v>7</v>
      </c>
      <c r="B77" t="s">
        <v>2</v>
      </c>
      <c r="C77">
        <v>0</v>
      </c>
      <c r="D77">
        <v>0</v>
      </c>
      <c r="E77">
        <v>5387</v>
      </c>
      <c r="F77">
        <v>4344</v>
      </c>
    </row>
    <row r="78" spans="1:13">
      <c r="A78" t="s">
        <v>7</v>
      </c>
      <c r="B78" t="s">
        <v>1</v>
      </c>
      <c r="C78">
        <v>1</v>
      </c>
      <c r="D78">
        <v>0</v>
      </c>
      <c r="E78">
        <v>5377</v>
      </c>
      <c r="F78">
        <v>4340</v>
      </c>
    </row>
    <row r="79" spans="1:13">
      <c r="A79" t="s">
        <v>7</v>
      </c>
      <c r="B79" t="s">
        <v>3</v>
      </c>
      <c r="C79">
        <v>2</v>
      </c>
      <c r="D79">
        <v>0</v>
      </c>
      <c r="E79">
        <v>5378</v>
      </c>
      <c r="F79">
        <v>4340</v>
      </c>
    </row>
    <row r="80" spans="1:13">
      <c r="A80" t="s">
        <v>4</v>
      </c>
      <c r="G80">
        <v>8305</v>
      </c>
      <c r="H80">
        <v>5330</v>
      </c>
      <c r="J80" t="str">
        <f>MID(A79,13,2)</f>
        <v>16</v>
      </c>
      <c r="K80" t="str">
        <f>RIGHT(A79,4)</f>
        <v>1024</v>
      </c>
      <c r="L80">
        <f>AVERAGE(H64:H80)</f>
        <v>5323.6</v>
      </c>
      <c r="M80">
        <f>_xlfn.STDEV.P(H64:H80)</f>
        <v>21.453204888780604</v>
      </c>
    </row>
    <row r="81" spans="1:8">
      <c r="A81" t="s">
        <v>8</v>
      </c>
      <c r="B81" t="s">
        <v>2</v>
      </c>
      <c r="C81">
        <v>0</v>
      </c>
      <c r="D81">
        <v>0</v>
      </c>
      <c r="E81">
        <v>15385</v>
      </c>
      <c r="F81">
        <v>14375</v>
      </c>
    </row>
    <row r="82" spans="1:8">
      <c r="A82" t="s">
        <v>8</v>
      </c>
      <c r="B82" t="s">
        <v>3</v>
      </c>
      <c r="C82">
        <v>1</v>
      </c>
      <c r="D82">
        <v>0</v>
      </c>
      <c r="E82">
        <v>15408</v>
      </c>
      <c r="F82">
        <v>14386</v>
      </c>
    </row>
    <row r="83" spans="1:8">
      <c r="A83" t="s">
        <v>8</v>
      </c>
      <c r="B83" t="s">
        <v>1</v>
      </c>
      <c r="C83">
        <v>2</v>
      </c>
      <c r="D83">
        <v>0</v>
      </c>
      <c r="E83">
        <v>15412</v>
      </c>
      <c r="F83">
        <v>14387</v>
      </c>
    </row>
    <row r="84" spans="1:8">
      <c r="A84" t="s">
        <v>4</v>
      </c>
      <c r="G84">
        <v>18302</v>
      </c>
      <c r="H84">
        <v>15364</v>
      </c>
    </row>
    <row r="85" spans="1:8">
      <c r="A85" t="s">
        <v>8</v>
      </c>
      <c r="B85" t="s">
        <v>1</v>
      </c>
      <c r="C85">
        <v>0</v>
      </c>
      <c r="D85">
        <v>0</v>
      </c>
      <c r="E85">
        <v>15487</v>
      </c>
      <c r="F85">
        <v>14454</v>
      </c>
    </row>
    <row r="86" spans="1:8">
      <c r="A86" t="s">
        <v>8</v>
      </c>
      <c r="B86" t="s">
        <v>2</v>
      </c>
      <c r="C86">
        <v>1</v>
      </c>
      <c r="D86">
        <v>0</v>
      </c>
      <c r="E86">
        <v>15525</v>
      </c>
      <c r="F86">
        <v>14465</v>
      </c>
    </row>
    <row r="87" spans="1:8">
      <c r="A87" t="s">
        <v>8</v>
      </c>
      <c r="B87" t="s">
        <v>3</v>
      </c>
      <c r="C87">
        <v>2</v>
      </c>
      <c r="D87">
        <v>0</v>
      </c>
      <c r="E87">
        <v>15510</v>
      </c>
      <c r="F87">
        <v>14465</v>
      </c>
    </row>
    <row r="88" spans="1:8">
      <c r="A88" t="s">
        <v>4</v>
      </c>
      <c r="G88">
        <v>18425</v>
      </c>
      <c r="H88">
        <v>15455</v>
      </c>
    </row>
    <row r="89" spans="1:8">
      <c r="A89" t="s">
        <v>8</v>
      </c>
      <c r="B89" t="s">
        <v>2</v>
      </c>
      <c r="C89">
        <v>0</v>
      </c>
      <c r="D89">
        <v>0</v>
      </c>
      <c r="E89">
        <v>15350</v>
      </c>
      <c r="F89">
        <v>14324</v>
      </c>
    </row>
    <row r="90" spans="1:8">
      <c r="A90" t="s">
        <v>8</v>
      </c>
      <c r="B90" t="s">
        <v>1</v>
      </c>
      <c r="C90">
        <v>1</v>
      </c>
      <c r="D90">
        <v>0</v>
      </c>
      <c r="E90">
        <v>15374</v>
      </c>
      <c r="F90">
        <v>14336</v>
      </c>
    </row>
    <row r="91" spans="1:8">
      <c r="A91" t="s">
        <v>8</v>
      </c>
      <c r="B91" t="s">
        <v>3</v>
      </c>
      <c r="C91">
        <v>2</v>
      </c>
      <c r="D91">
        <v>0</v>
      </c>
      <c r="E91">
        <v>15364</v>
      </c>
      <c r="F91">
        <v>14338</v>
      </c>
    </row>
    <row r="92" spans="1:8">
      <c r="A92" t="s">
        <v>4</v>
      </c>
      <c r="G92">
        <v>18287</v>
      </c>
      <c r="H92">
        <v>15318</v>
      </c>
    </row>
    <row r="93" spans="1:8">
      <c r="A93" t="s">
        <v>8</v>
      </c>
      <c r="B93" t="s">
        <v>1</v>
      </c>
      <c r="C93">
        <v>0</v>
      </c>
      <c r="D93">
        <v>0</v>
      </c>
      <c r="E93">
        <v>15419</v>
      </c>
      <c r="F93">
        <v>14411</v>
      </c>
    </row>
    <row r="94" spans="1:8">
      <c r="A94" t="s">
        <v>8</v>
      </c>
      <c r="B94" t="s">
        <v>2</v>
      </c>
      <c r="C94">
        <v>1</v>
      </c>
      <c r="D94">
        <v>0</v>
      </c>
      <c r="E94">
        <v>15453</v>
      </c>
      <c r="F94">
        <v>14425</v>
      </c>
    </row>
    <row r="95" spans="1:8">
      <c r="A95" t="s">
        <v>8</v>
      </c>
      <c r="B95" t="s">
        <v>3</v>
      </c>
      <c r="C95">
        <v>2</v>
      </c>
      <c r="D95">
        <v>0</v>
      </c>
      <c r="E95">
        <v>15452</v>
      </c>
      <c r="F95">
        <v>14429</v>
      </c>
    </row>
    <row r="96" spans="1:8">
      <c r="A96" t="s">
        <v>4</v>
      </c>
      <c r="G96">
        <v>18348</v>
      </c>
      <c r="H96">
        <v>15405</v>
      </c>
    </row>
    <row r="97" spans="1:13">
      <c r="A97" t="s">
        <v>8</v>
      </c>
      <c r="B97" t="s">
        <v>2</v>
      </c>
      <c r="C97">
        <v>0</v>
      </c>
      <c r="D97">
        <v>0</v>
      </c>
      <c r="E97">
        <v>15996</v>
      </c>
      <c r="F97">
        <v>14961</v>
      </c>
    </row>
    <row r="98" spans="1:13">
      <c r="A98" t="s">
        <v>8</v>
      </c>
      <c r="B98" t="s">
        <v>1</v>
      </c>
      <c r="C98">
        <v>1</v>
      </c>
      <c r="D98">
        <v>0</v>
      </c>
      <c r="E98">
        <v>16018</v>
      </c>
      <c r="F98">
        <v>14980</v>
      </c>
    </row>
    <row r="99" spans="1:13">
      <c r="A99" t="s">
        <v>8</v>
      </c>
      <c r="B99" t="s">
        <v>3</v>
      </c>
      <c r="C99">
        <v>2</v>
      </c>
      <c r="D99">
        <v>0</v>
      </c>
      <c r="E99">
        <v>16006</v>
      </c>
      <c r="F99">
        <v>14981</v>
      </c>
    </row>
    <row r="100" spans="1:13">
      <c r="A100" t="s">
        <v>4</v>
      </c>
      <c r="G100">
        <v>18933</v>
      </c>
      <c r="H100">
        <v>15960</v>
      </c>
      <c r="J100" t="str">
        <f>MID(A99,13,2)</f>
        <v>16</v>
      </c>
      <c r="K100" t="str">
        <f>RIGHT(A99,4)</f>
        <v>2048</v>
      </c>
      <c r="L100">
        <f>AVERAGE(H84:H100)</f>
        <v>15500.4</v>
      </c>
      <c r="M100">
        <f>_xlfn.STDEV.P(H84:H100)</f>
        <v>234.20896652348728</v>
      </c>
    </row>
    <row r="101" spans="1:13">
      <c r="A101" t="s">
        <v>9</v>
      </c>
      <c r="B101" t="s">
        <v>1</v>
      </c>
      <c r="C101">
        <v>0</v>
      </c>
      <c r="D101">
        <v>0</v>
      </c>
      <c r="E101">
        <v>2926</v>
      </c>
      <c r="F101">
        <v>1926</v>
      </c>
    </row>
    <row r="102" spans="1:13">
      <c r="A102" t="s">
        <v>9</v>
      </c>
      <c r="B102" t="s">
        <v>3</v>
      </c>
      <c r="C102">
        <v>1</v>
      </c>
      <c r="D102">
        <v>0</v>
      </c>
      <c r="E102">
        <v>2942</v>
      </c>
      <c r="F102">
        <v>1922</v>
      </c>
    </row>
    <row r="103" spans="1:13">
      <c r="A103" t="s">
        <v>9</v>
      </c>
      <c r="B103" t="s">
        <v>2</v>
      </c>
      <c r="C103">
        <v>2</v>
      </c>
      <c r="D103">
        <v>0</v>
      </c>
      <c r="E103">
        <v>2947</v>
      </c>
      <c r="F103">
        <v>1920</v>
      </c>
    </row>
    <row r="104" spans="1:13">
      <c r="A104" t="s">
        <v>4</v>
      </c>
      <c r="G104">
        <v>5885</v>
      </c>
      <c r="H104">
        <v>2896</v>
      </c>
    </row>
    <row r="105" spans="1:13">
      <c r="A105" t="s">
        <v>9</v>
      </c>
      <c r="B105" t="s">
        <v>2</v>
      </c>
      <c r="C105">
        <v>0</v>
      </c>
      <c r="D105">
        <v>0</v>
      </c>
      <c r="E105">
        <v>3003</v>
      </c>
      <c r="F105">
        <v>1969</v>
      </c>
    </row>
    <row r="106" spans="1:13">
      <c r="A106" t="s">
        <v>9</v>
      </c>
      <c r="B106" t="s">
        <v>1</v>
      </c>
      <c r="C106">
        <v>1</v>
      </c>
      <c r="D106">
        <v>0</v>
      </c>
      <c r="E106">
        <v>3001</v>
      </c>
      <c r="F106">
        <v>1966</v>
      </c>
    </row>
    <row r="107" spans="1:13">
      <c r="A107" t="s">
        <v>9</v>
      </c>
      <c r="B107" t="s">
        <v>3</v>
      </c>
      <c r="C107">
        <v>2</v>
      </c>
      <c r="D107">
        <v>0</v>
      </c>
      <c r="E107">
        <v>2998</v>
      </c>
      <c r="F107">
        <v>1961</v>
      </c>
    </row>
    <row r="108" spans="1:13">
      <c r="A108" t="s">
        <v>4</v>
      </c>
      <c r="G108">
        <v>5930</v>
      </c>
      <c r="H108">
        <v>2949</v>
      </c>
    </row>
    <row r="109" spans="1:13">
      <c r="A109" t="s">
        <v>9</v>
      </c>
      <c r="B109" t="s">
        <v>2</v>
      </c>
      <c r="C109">
        <v>0</v>
      </c>
      <c r="D109">
        <v>0</v>
      </c>
      <c r="E109">
        <v>2924</v>
      </c>
      <c r="F109">
        <v>1896</v>
      </c>
    </row>
    <row r="110" spans="1:13">
      <c r="A110" t="s">
        <v>9</v>
      </c>
      <c r="B110" t="s">
        <v>1</v>
      </c>
      <c r="C110">
        <v>1</v>
      </c>
      <c r="D110">
        <v>0</v>
      </c>
      <c r="E110">
        <v>2931</v>
      </c>
      <c r="F110">
        <v>1890</v>
      </c>
    </row>
    <row r="111" spans="1:13">
      <c r="A111" t="s">
        <v>9</v>
      </c>
      <c r="B111" t="s">
        <v>3</v>
      </c>
      <c r="C111">
        <v>2</v>
      </c>
      <c r="D111">
        <v>0</v>
      </c>
      <c r="E111">
        <v>2917</v>
      </c>
      <c r="F111">
        <v>1888</v>
      </c>
    </row>
    <row r="112" spans="1:13">
      <c r="A112" t="s">
        <v>4</v>
      </c>
      <c r="G112">
        <v>5858</v>
      </c>
      <c r="H112">
        <v>2868</v>
      </c>
    </row>
    <row r="113" spans="1:13">
      <c r="A113" t="s">
        <v>9</v>
      </c>
      <c r="B113" t="s">
        <v>2</v>
      </c>
      <c r="C113">
        <v>0</v>
      </c>
      <c r="D113">
        <v>0</v>
      </c>
      <c r="E113">
        <v>2958</v>
      </c>
      <c r="F113">
        <v>1937</v>
      </c>
    </row>
    <row r="114" spans="1:13">
      <c r="A114" t="s">
        <v>9</v>
      </c>
      <c r="B114" t="s">
        <v>1</v>
      </c>
      <c r="C114">
        <v>1</v>
      </c>
      <c r="D114">
        <v>0</v>
      </c>
      <c r="E114">
        <v>2966</v>
      </c>
      <c r="F114">
        <v>1932</v>
      </c>
    </row>
    <row r="115" spans="1:13">
      <c r="A115" t="s">
        <v>9</v>
      </c>
      <c r="B115" t="s">
        <v>3</v>
      </c>
      <c r="C115">
        <v>2</v>
      </c>
      <c r="D115">
        <v>0</v>
      </c>
      <c r="E115">
        <v>2956</v>
      </c>
      <c r="F115">
        <v>1933</v>
      </c>
    </row>
    <row r="116" spans="1:13">
      <c r="A116" t="s">
        <v>4</v>
      </c>
      <c r="G116">
        <v>5883</v>
      </c>
      <c r="H116">
        <v>2910</v>
      </c>
    </row>
    <row r="117" spans="1:13">
      <c r="A117" t="s">
        <v>9</v>
      </c>
      <c r="B117" t="s">
        <v>2</v>
      </c>
      <c r="C117">
        <v>0</v>
      </c>
      <c r="D117">
        <v>0</v>
      </c>
      <c r="E117">
        <v>3000</v>
      </c>
      <c r="F117">
        <v>1971</v>
      </c>
    </row>
    <row r="118" spans="1:13">
      <c r="A118" t="s">
        <v>9</v>
      </c>
      <c r="B118" t="s">
        <v>3</v>
      </c>
      <c r="C118">
        <v>1</v>
      </c>
      <c r="D118">
        <v>0</v>
      </c>
      <c r="E118">
        <v>3006</v>
      </c>
      <c r="F118">
        <v>1968</v>
      </c>
    </row>
    <row r="119" spans="1:13">
      <c r="A119" t="s">
        <v>9</v>
      </c>
      <c r="B119" t="s">
        <v>1</v>
      </c>
      <c r="C119">
        <v>2</v>
      </c>
      <c r="D119">
        <v>0</v>
      </c>
      <c r="E119">
        <v>3006</v>
      </c>
      <c r="F119">
        <v>1967</v>
      </c>
    </row>
    <row r="120" spans="1:13">
      <c r="A120" t="s">
        <v>4</v>
      </c>
      <c r="G120">
        <v>5945</v>
      </c>
      <c r="H120">
        <v>2953</v>
      </c>
      <c r="J120" t="str">
        <f>MID(A119,13,2)</f>
        <v>16</v>
      </c>
      <c r="K120" t="str">
        <f>RIGHT(A119,3)</f>
        <v>512</v>
      </c>
      <c r="L120">
        <f>AVERAGE(H104:H120)</f>
        <v>2915.2</v>
      </c>
      <c r="M120">
        <f>_xlfn.STDEV.P(H104:H120)</f>
        <v>32.232902444551904</v>
      </c>
    </row>
    <row r="121" spans="1:13">
      <c r="A121" t="s">
        <v>10</v>
      </c>
      <c r="B121" t="s">
        <v>2</v>
      </c>
      <c r="C121">
        <v>0</v>
      </c>
      <c r="D121">
        <v>0</v>
      </c>
      <c r="E121">
        <v>4928</v>
      </c>
      <c r="F121">
        <v>3923</v>
      </c>
    </row>
    <row r="122" spans="1:13">
      <c r="A122" t="s">
        <v>10</v>
      </c>
      <c r="B122" t="s">
        <v>1</v>
      </c>
      <c r="C122">
        <v>1</v>
      </c>
      <c r="D122">
        <v>0</v>
      </c>
      <c r="E122">
        <v>4960</v>
      </c>
      <c r="F122">
        <v>3934</v>
      </c>
    </row>
    <row r="123" spans="1:13">
      <c r="A123" t="s">
        <v>10</v>
      </c>
      <c r="B123" t="s">
        <v>3</v>
      </c>
      <c r="C123">
        <v>2</v>
      </c>
      <c r="D123">
        <v>0</v>
      </c>
      <c r="E123">
        <v>4958</v>
      </c>
      <c r="F123">
        <v>3933</v>
      </c>
    </row>
    <row r="124" spans="1:13">
      <c r="A124" t="s">
        <v>4</v>
      </c>
      <c r="G124">
        <v>7858</v>
      </c>
      <c r="H124">
        <v>4912</v>
      </c>
    </row>
    <row r="125" spans="1:13">
      <c r="A125" t="s">
        <v>10</v>
      </c>
      <c r="B125" t="s">
        <v>1</v>
      </c>
      <c r="C125">
        <v>0</v>
      </c>
      <c r="D125">
        <v>0</v>
      </c>
      <c r="E125">
        <v>4788</v>
      </c>
      <c r="F125">
        <v>3754</v>
      </c>
    </row>
    <row r="126" spans="1:13">
      <c r="A126" t="s">
        <v>10</v>
      </c>
      <c r="B126" t="s">
        <v>2</v>
      </c>
      <c r="C126">
        <v>1</v>
      </c>
      <c r="D126">
        <v>0</v>
      </c>
      <c r="E126">
        <v>4792</v>
      </c>
      <c r="F126">
        <v>3752</v>
      </c>
    </row>
    <row r="127" spans="1:13">
      <c r="A127" t="s">
        <v>10</v>
      </c>
      <c r="B127" t="s">
        <v>3</v>
      </c>
      <c r="C127">
        <v>2</v>
      </c>
      <c r="D127">
        <v>0</v>
      </c>
      <c r="E127">
        <v>4789</v>
      </c>
      <c r="F127">
        <v>3752</v>
      </c>
    </row>
    <row r="128" spans="1:13">
      <c r="A128" t="s">
        <v>4</v>
      </c>
      <c r="G128">
        <v>7711</v>
      </c>
      <c r="H128">
        <v>4742</v>
      </c>
    </row>
    <row r="129" spans="1:13">
      <c r="A129" t="s">
        <v>10</v>
      </c>
      <c r="B129" t="s">
        <v>3</v>
      </c>
      <c r="C129">
        <v>0</v>
      </c>
      <c r="D129">
        <v>0</v>
      </c>
      <c r="E129">
        <v>4951</v>
      </c>
      <c r="F129">
        <v>3946</v>
      </c>
    </row>
    <row r="130" spans="1:13">
      <c r="A130" t="s">
        <v>10</v>
      </c>
      <c r="B130" t="s">
        <v>2</v>
      </c>
      <c r="C130">
        <v>1</v>
      </c>
      <c r="D130">
        <v>0</v>
      </c>
      <c r="E130">
        <v>4978</v>
      </c>
      <c r="F130">
        <v>3953</v>
      </c>
    </row>
    <row r="131" spans="1:13">
      <c r="A131" t="s">
        <v>10</v>
      </c>
      <c r="B131" t="s">
        <v>1</v>
      </c>
      <c r="C131">
        <v>2</v>
      </c>
      <c r="D131">
        <v>0</v>
      </c>
      <c r="E131">
        <v>4979</v>
      </c>
      <c r="F131">
        <v>3955</v>
      </c>
    </row>
    <row r="132" spans="1:13">
      <c r="A132" t="s">
        <v>4</v>
      </c>
      <c r="G132">
        <v>7905</v>
      </c>
      <c r="H132">
        <v>4933</v>
      </c>
    </row>
    <row r="133" spans="1:13">
      <c r="A133" t="s">
        <v>10</v>
      </c>
      <c r="B133" t="s">
        <v>2</v>
      </c>
      <c r="C133">
        <v>0</v>
      </c>
      <c r="D133">
        <v>0</v>
      </c>
      <c r="E133">
        <v>4930</v>
      </c>
      <c r="F133">
        <v>3914</v>
      </c>
    </row>
    <row r="134" spans="1:13">
      <c r="A134" t="s">
        <v>10</v>
      </c>
      <c r="B134" t="s">
        <v>1</v>
      </c>
      <c r="C134">
        <v>1</v>
      </c>
      <c r="D134">
        <v>0</v>
      </c>
      <c r="E134">
        <v>4953</v>
      </c>
      <c r="F134">
        <v>3923</v>
      </c>
    </row>
    <row r="135" spans="1:13">
      <c r="A135" t="s">
        <v>10</v>
      </c>
      <c r="B135" t="s">
        <v>3</v>
      </c>
      <c r="C135">
        <v>2</v>
      </c>
      <c r="D135">
        <v>0</v>
      </c>
      <c r="E135">
        <v>4948</v>
      </c>
      <c r="F135">
        <v>3922</v>
      </c>
    </row>
    <row r="136" spans="1:13">
      <c r="A136" t="s">
        <v>4</v>
      </c>
      <c r="G136">
        <v>7862</v>
      </c>
      <c r="H136">
        <v>4901</v>
      </c>
    </row>
    <row r="137" spans="1:13">
      <c r="A137" t="s">
        <v>10</v>
      </c>
      <c r="B137" t="s">
        <v>2</v>
      </c>
      <c r="C137">
        <v>0</v>
      </c>
      <c r="D137">
        <v>0</v>
      </c>
      <c r="E137">
        <v>4799</v>
      </c>
      <c r="F137">
        <v>3777</v>
      </c>
    </row>
    <row r="138" spans="1:13">
      <c r="A138" t="s">
        <v>10</v>
      </c>
      <c r="B138" t="s">
        <v>1</v>
      </c>
      <c r="C138">
        <v>1</v>
      </c>
      <c r="D138">
        <v>0</v>
      </c>
      <c r="E138">
        <v>4831</v>
      </c>
      <c r="F138">
        <v>3783</v>
      </c>
    </row>
    <row r="139" spans="1:13">
      <c r="A139" t="s">
        <v>10</v>
      </c>
      <c r="B139" t="s">
        <v>3</v>
      </c>
      <c r="C139">
        <v>2</v>
      </c>
      <c r="D139">
        <v>0</v>
      </c>
      <c r="E139">
        <v>4810</v>
      </c>
      <c r="F139">
        <v>3784</v>
      </c>
    </row>
    <row r="140" spans="1:13">
      <c r="A140" t="s">
        <v>4</v>
      </c>
      <c r="G140">
        <v>7738</v>
      </c>
      <c r="H140">
        <v>4763</v>
      </c>
      <c r="J140" t="str">
        <f>MID(A139,13,2)</f>
        <v>20</v>
      </c>
      <c r="K140" t="str">
        <f>RIGHT(A139,4)</f>
        <v>1024</v>
      </c>
      <c r="L140">
        <f>AVERAGE(H124:H140)</f>
        <v>4850.2</v>
      </c>
      <c r="M140">
        <f>_xlfn.STDEV.P(H124:H140)</f>
        <v>80.705390154561542</v>
      </c>
    </row>
    <row r="141" spans="1:13">
      <c r="A141" t="s">
        <v>11</v>
      </c>
      <c r="B141" t="s">
        <v>2</v>
      </c>
      <c r="C141">
        <v>0</v>
      </c>
      <c r="D141">
        <v>0</v>
      </c>
      <c r="E141">
        <v>13257</v>
      </c>
      <c r="F141">
        <v>12225</v>
      </c>
    </row>
    <row r="142" spans="1:13">
      <c r="A142" t="s">
        <v>11</v>
      </c>
      <c r="B142" t="s">
        <v>3</v>
      </c>
      <c r="C142">
        <v>1</v>
      </c>
      <c r="D142">
        <v>0</v>
      </c>
      <c r="E142">
        <v>13289</v>
      </c>
      <c r="F142">
        <v>12247</v>
      </c>
    </row>
    <row r="143" spans="1:13">
      <c r="A143" t="s">
        <v>11</v>
      </c>
      <c r="B143" t="s">
        <v>1</v>
      </c>
      <c r="C143">
        <v>2</v>
      </c>
      <c r="D143">
        <v>0</v>
      </c>
      <c r="E143">
        <v>13280</v>
      </c>
      <c r="F143">
        <v>12248</v>
      </c>
    </row>
    <row r="144" spans="1:13">
      <c r="A144" t="s">
        <v>4</v>
      </c>
      <c r="G144">
        <v>16211</v>
      </c>
      <c r="H144">
        <v>13228</v>
      </c>
    </row>
    <row r="145" spans="1:13">
      <c r="A145" t="s">
        <v>11</v>
      </c>
      <c r="B145" t="s">
        <v>2</v>
      </c>
      <c r="C145">
        <v>0</v>
      </c>
      <c r="D145">
        <v>0</v>
      </c>
      <c r="E145">
        <v>13170</v>
      </c>
      <c r="F145">
        <v>12134</v>
      </c>
    </row>
    <row r="146" spans="1:13">
      <c r="A146" t="s">
        <v>11</v>
      </c>
      <c r="B146" t="s">
        <v>1</v>
      </c>
      <c r="C146">
        <v>1</v>
      </c>
      <c r="D146">
        <v>0</v>
      </c>
      <c r="E146">
        <v>13212</v>
      </c>
      <c r="F146">
        <v>12159</v>
      </c>
    </row>
    <row r="147" spans="1:13">
      <c r="A147" t="s">
        <v>11</v>
      </c>
      <c r="B147" t="s">
        <v>3</v>
      </c>
      <c r="C147">
        <v>2</v>
      </c>
      <c r="D147">
        <v>0</v>
      </c>
      <c r="E147">
        <v>13187</v>
      </c>
      <c r="F147">
        <v>12158</v>
      </c>
    </row>
    <row r="148" spans="1:13">
      <c r="A148" t="s">
        <v>4</v>
      </c>
      <c r="G148">
        <v>16116</v>
      </c>
      <c r="H148">
        <v>13136</v>
      </c>
    </row>
    <row r="149" spans="1:13">
      <c r="A149" t="s">
        <v>11</v>
      </c>
      <c r="B149" t="s">
        <v>1</v>
      </c>
      <c r="C149">
        <v>0</v>
      </c>
      <c r="D149">
        <v>0</v>
      </c>
      <c r="E149">
        <v>13210</v>
      </c>
      <c r="F149">
        <v>12166</v>
      </c>
    </row>
    <row r="150" spans="1:13">
      <c r="A150" t="s">
        <v>11</v>
      </c>
      <c r="B150" t="s">
        <v>2</v>
      </c>
      <c r="C150">
        <v>1</v>
      </c>
      <c r="D150">
        <v>0</v>
      </c>
      <c r="E150">
        <v>13232</v>
      </c>
      <c r="F150">
        <v>12183</v>
      </c>
    </row>
    <row r="151" spans="1:13">
      <c r="A151" t="s">
        <v>11</v>
      </c>
      <c r="B151" t="s">
        <v>3</v>
      </c>
      <c r="C151">
        <v>2</v>
      </c>
      <c r="D151">
        <v>0</v>
      </c>
      <c r="E151">
        <v>13209</v>
      </c>
      <c r="F151">
        <v>12184</v>
      </c>
    </row>
    <row r="152" spans="1:13">
      <c r="A152" t="s">
        <v>4</v>
      </c>
      <c r="G152">
        <v>16154</v>
      </c>
      <c r="H152">
        <v>13161</v>
      </c>
    </row>
    <row r="153" spans="1:13">
      <c r="A153" t="s">
        <v>11</v>
      </c>
      <c r="B153" t="s">
        <v>3</v>
      </c>
      <c r="C153">
        <v>0</v>
      </c>
      <c r="D153">
        <v>0</v>
      </c>
      <c r="E153">
        <v>13178</v>
      </c>
      <c r="F153">
        <v>12182</v>
      </c>
    </row>
    <row r="154" spans="1:13">
      <c r="A154" t="s">
        <v>11</v>
      </c>
      <c r="B154" t="s">
        <v>1</v>
      </c>
      <c r="C154">
        <v>1</v>
      </c>
      <c r="D154">
        <v>0</v>
      </c>
      <c r="E154">
        <v>13210</v>
      </c>
      <c r="F154">
        <v>12192</v>
      </c>
    </row>
    <row r="155" spans="1:13">
      <c r="A155" t="s">
        <v>11</v>
      </c>
      <c r="B155" t="s">
        <v>2</v>
      </c>
      <c r="C155">
        <v>2</v>
      </c>
      <c r="D155">
        <v>0</v>
      </c>
      <c r="E155">
        <v>13210</v>
      </c>
      <c r="F155">
        <v>12194</v>
      </c>
    </row>
    <row r="156" spans="1:13">
      <c r="A156" t="s">
        <v>4</v>
      </c>
      <c r="G156">
        <v>16129</v>
      </c>
      <c r="H156">
        <v>13164</v>
      </c>
    </row>
    <row r="157" spans="1:13">
      <c r="A157" t="s">
        <v>11</v>
      </c>
      <c r="B157" t="s">
        <v>2</v>
      </c>
      <c r="C157">
        <v>0</v>
      </c>
      <c r="D157">
        <v>0</v>
      </c>
      <c r="E157">
        <v>13404</v>
      </c>
      <c r="F157">
        <v>12387</v>
      </c>
    </row>
    <row r="158" spans="1:13">
      <c r="A158" t="s">
        <v>11</v>
      </c>
      <c r="B158" t="s">
        <v>3</v>
      </c>
      <c r="C158">
        <v>1</v>
      </c>
      <c r="D158">
        <v>0</v>
      </c>
      <c r="E158">
        <v>13426</v>
      </c>
      <c r="F158">
        <v>12402</v>
      </c>
    </row>
    <row r="159" spans="1:13">
      <c r="A159" t="s">
        <v>11</v>
      </c>
      <c r="B159" t="s">
        <v>1</v>
      </c>
      <c r="C159">
        <v>2</v>
      </c>
      <c r="D159">
        <v>0</v>
      </c>
      <c r="E159">
        <v>13427</v>
      </c>
      <c r="F159">
        <v>12404</v>
      </c>
    </row>
    <row r="160" spans="1:13">
      <c r="A160" t="s">
        <v>4</v>
      </c>
      <c r="G160">
        <v>16355</v>
      </c>
      <c r="H160">
        <v>13382</v>
      </c>
      <c r="J160" t="str">
        <f>MID(A159,13,2)</f>
        <v>20</v>
      </c>
      <c r="K160" t="str">
        <f>RIGHT(A159,4)</f>
        <v>2048</v>
      </c>
      <c r="L160">
        <f>AVERAGE(H144:H160)</f>
        <v>13214.2</v>
      </c>
      <c r="M160">
        <f>_xlfn.STDEV.P(H144:H160)</f>
        <v>89.233177686329199</v>
      </c>
    </row>
    <row r="161" spans="1:8">
      <c r="A161" t="s">
        <v>12</v>
      </c>
      <c r="B161" t="s">
        <v>2</v>
      </c>
      <c r="C161">
        <v>0</v>
      </c>
      <c r="D161">
        <v>0</v>
      </c>
      <c r="E161">
        <v>3123</v>
      </c>
      <c r="F161">
        <v>2113</v>
      </c>
    </row>
    <row r="162" spans="1:8">
      <c r="A162" t="s">
        <v>12</v>
      </c>
      <c r="B162" t="s">
        <v>3</v>
      </c>
      <c r="C162">
        <v>1</v>
      </c>
      <c r="D162">
        <v>0</v>
      </c>
      <c r="E162">
        <v>3154</v>
      </c>
      <c r="F162">
        <v>2118</v>
      </c>
    </row>
    <row r="163" spans="1:8">
      <c r="A163" t="s">
        <v>12</v>
      </c>
      <c r="B163" t="s">
        <v>1</v>
      </c>
      <c r="C163">
        <v>2</v>
      </c>
      <c r="D163">
        <v>0</v>
      </c>
      <c r="E163">
        <v>3145</v>
      </c>
      <c r="F163">
        <v>2117</v>
      </c>
    </row>
    <row r="164" spans="1:8">
      <c r="A164" t="s">
        <v>4</v>
      </c>
      <c r="G164">
        <v>6068</v>
      </c>
      <c r="H164">
        <v>3098</v>
      </c>
    </row>
    <row r="165" spans="1:8">
      <c r="A165" t="s">
        <v>12</v>
      </c>
      <c r="B165" t="s">
        <v>2</v>
      </c>
      <c r="C165">
        <v>0</v>
      </c>
      <c r="D165">
        <v>0</v>
      </c>
      <c r="E165">
        <v>2788</v>
      </c>
      <c r="F165">
        <v>1757</v>
      </c>
    </row>
    <row r="166" spans="1:8">
      <c r="A166" t="s">
        <v>12</v>
      </c>
      <c r="B166" t="s">
        <v>3</v>
      </c>
      <c r="C166">
        <v>1</v>
      </c>
      <c r="D166">
        <v>0</v>
      </c>
      <c r="E166">
        <v>2793</v>
      </c>
      <c r="F166">
        <v>1760</v>
      </c>
    </row>
    <row r="167" spans="1:8">
      <c r="A167" t="s">
        <v>12</v>
      </c>
      <c r="B167" t="s">
        <v>1</v>
      </c>
      <c r="C167">
        <v>2</v>
      </c>
      <c r="D167">
        <v>0</v>
      </c>
      <c r="E167">
        <v>2783</v>
      </c>
      <c r="F167">
        <v>1759</v>
      </c>
    </row>
    <row r="168" spans="1:8">
      <c r="A168" t="s">
        <v>4</v>
      </c>
      <c r="G168">
        <v>5720</v>
      </c>
      <c r="H168">
        <v>2737</v>
      </c>
    </row>
    <row r="169" spans="1:8">
      <c r="A169" t="s">
        <v>12</v>
      </c>
      <c r="B169" t="s">
        <v>2</v>
      </c>
      <c r="C169">
        <v>0</v>
      </c>
      <c r="D169">
        <v>0</v>
      </c>
      <c r="E169">
        <v>2807</v>
      </c>
      <c r="F169">
        <v>1770</v>
      </c>
    </row>
    <row r="170" spans="1:8">
      <c r="A170" t="s">
        <v>12</v>
      </c>
      <c r="B170" t="s">
        <v>3</v>
      </c>
      <c r="C170">
        <v>1</v>
      </c>
      <c r="D170">
        <v>0</v>
      </c>
      <c r="E170">
        <v>2827</v>
      </c>
      <c r="F170">
        <v>1765</v>
      </c>
    </row>
    <row r="171" spans="1:8">
      <c r="A171" t="s">
        <v>12</v>
      </c>
      <c r="B171" t="s">
        <v>1</v>
      </c>
      <c r="C171">
        <v>2</v>
      </c>
      <c r="D171">
        <v>0</v>
      </c>
      <c r="E171">
        <v>2808</v>
      </c>
      <c r="F171">
        <v>1771</v>
      </c>
    </row>
    <row r="172" spans="1:8">
      <c r="A172" t="s">
        <v>4</v>
      </c>
      <c r="G172">
        <v>5730</v>
      </c>
      <c r="H172">
        <v>2756</v>
      </c>
    </row>
    <row r="173" spans="1:8">
      <c r="A173" t="s">
        <v>12</v>
      </c>
      <c r="B173" t="s">
        <v>2</v>
      </c>
      <c r="C173">
        <v>0</v>
      </c>
      <c r="D173">
        <v>0</v>
      </c>
      <c r="E173">
        <v>2754</v>
      </c>
      <c r="F173">
        <v>1709</v>
      </c>
    </row>
    <row r="174" spans="1:8">
      <c r="A174" t="s">
        <v>12</v>
      </c>
      <c r="B174" t="s">
        <v>1</v>
      </c>
      <c r="C174">
        <v>1</v>
      </c>
      <c r="D174">
        <v>0</v>
      </c>
      <c r="E174">
        <v>2767</v>
      </c>
      <c r="F174">
        <v>1710</v>
      </c>
    </row>
    <row r="175" spans="1:8">
      <c r="A175" t="s">
        <v>12</v>
      </c>
      <c r="B175" t="s">
        <v>3</v>
      </c>
      <c r="C175">
        <v>2</v>
      </c>
      <c r="D175">
        <v>0</v>
      </c>
      <c r="E175">
        <v>2744</v>
      </c>
      <c r="F175">
        <v>1708</v>
      </c>
    </row>
    <row r="176" spans="1:8">
      <c r="A176" t="s">
        <v>4</v>
      </c>
      <c r="G176">
        <v>5688</v>
      </c>
      <c r="H176">
        <v>2694</v>
      </c>
    </row>
    <row r="177" spans="1:13">
      <c r="A177" t="s">
        <v>12</v>
      </c>
      <c r="B177" t="s">
        <v>2</v>
      </c>
      <c r="C177">
        <v>0</v>
      </c>
      <c r="D177">
        <v>0</v>
      </c>
      <c r="E177">
        <v>2770</v>
      </c>
      <c r="F177">
        <v>1754</v>
      </c>
    </row>
    <row r="178" spans="1:13">
      <c r="A178" t="s">
        <v>12</v>
      </c>
      <c r="B178" t="s">
        <v>1</v>
      </c>
      <c r="C178">
        <v>1</v>
      </c>
      <c r="D178">
        <v>0</v>
      </c>
      <c r="E178">
        <v>2782</v>
      </c>
      <c r="F178">
        <v>1756</v>
      </c>
    </row>
    <row r="179" spans="1:13">
      <c r="A179" t="s">
        <v>12</v>
      </c>
      <c r="B179" t="s">
        <v>3</v>
      </c>
      <c r="C179">
        <v>2</v>
      </c>
      <c r="D179">
        <v>0</v>
      </c>
      <c r="E179">
        <v>2777</v>
      </c>
      <c r="F179">
        <v>1756</v>
      </c>
    </row>
    <row r="180" spans="1:13">
      <c r="A180" t="s">
        <v>4</v>
      </c>
      <c r="G180">
        <v>5702</v>
      </c>
      <c r="H180">
        <v>2731</v>
      </c>
      <c r="J180" t="str">
        <f>MID(A179,13,2)</f>
        <v>20</v>
      </c>
      <c r="K180" t="str">
        <f>RIGHT(A179,3)</f>
        <v>512</v>
      </c>
      <c r="L180">
        <f>AVERAGE(H164:H180)</f>
        <v>2803.2</v>
      </c>
      <c r="M180">
        <f>_xlfn.STDEV.P(H164:H180)</f>
        <v>148.76478077824737</v>
      </c>
    </row>
    <row r="181" spans="1:13">
      <c r="A181" t="s">
        <v>13</v>
      </c>
      <c r="B181" t="s">
        <v>1</v>
      </c>
      <c r="C181">
        <v>0</v>
      </c>
      <c r="D181">
        <v>0</v>
      </c>
      <c r="E181">
        <v>4503</v>
      </c>
      <c r="F181">
        <v>3496</v>
      </c>
    </row>
    <row r="182" spans="1:13">
      <c r="A182" t="s">
        <v>13</v>
      </c>
      <c r="B182" t="s">
        <v>2</v>
      </c>
      <c r="C182">
        <v>1</v>
      </c>
      <c r="D182">
        <v>0</v>
      </c>
      <c r="E182">
        <v>4534</v>
      </c>
      <c r="F182">
        <v>3502</v>
      </c>
    </row>
    <row r="183" spans="1:13">
      <c r="A183" t="s">
        <v>13</v>
      </c>
      <c r="B183" t="s">
        <v>3</v>
      </c>
      <c r="C183">
        <v>2</v>
      </c>
      <c r="D183">
        <v>0</v>
      </c>
      <c r="E183">
        <v>4530</v>
      </c>
      <c r="F183">
        <v>3504</v>
      </c>
    </row>
    <row r="184" spans="1:13">
      <c r="A184" t="s">
        <v>4</v>
      </c>
      <c r="G184">
        <v>7452</v>
      </c>
      <c r="H184">
        <v>4482</v>
      </c>
    </row>
    <row r="185" spans="1:13">
      <c r="A185" t="s">
        <v>13</v>
      </c>
      <c r="B185" t="s">
        <v>2</v>
      </c>
      <c r="C185">
        <v>0</v>
      </c>
      <c r="D185">
        <v>0</v>
      </c>
      <c r="E185">
        <v>4630</v>
      </c>
      <c r="F185">
        <v>3615</v>
      </c>
    </row>
    <row r="186" spans="1:13">
      <c r="A186" t="s">
        <v>13</v>
      </c>
      <c r="B186" t="s">
        <v>3</v>
      </c>
      <c r="C186">
        <v>1</v>
      </c>
      <c r="D186">
        <v>0</v>
      </c>
      <c r="E186">
        <v>4651</v>
      </c>
      <c r="F186">
        <v>3622</v>
      </c>
    </row>
    <row r="187" spans="1:13">
      <c r="A187" t="s">
        <v>13</v>
      </c>
      <c r="B187" t="s">
        <v>1</v>
      </c>
      <c r="C187">
        <v>2</v>
      </c>
      <c r="D187">
        <v>0</v>
      </c>
      <c r="E187">
        <v>4651</v>
      </c>
      <c r="F187">
        <v>3623</v>
      </c>
    </row>
    <row r="188" spans="1:13">
      <c r="A188" t="s">
        <v>4</v>
      </c>
      <c r="G188">
        <v>7570</v>
      </c>
      <c r="H188">
        <v>4605</v>
      </c>
    </row>
    <row r="189" spans="1:13">
      <c r="A189" t="s">
        <v>13</v>
      </c>
      <c r="B189" t="s">
        <v>1</v>
      </c>
      <c r="C189">
        <v>0</v>
      </c>
      <c r="D189">
        <v>0</v>
      </c>
      <c r="E189">
        <v>4459</v>
      </c>
      <c r="F189">
        <v>3421</v>
      </c>
    </row>
    <row r="190" spans="1:13">
      <c r="A190" t="s">
        <v>13</v>
      </c>
      <c r="B190" t="s">
        <v>3</v>
      </c>
      <c r="C190">
        <v>1</v>
      </c>
      <c r="D190">
        <v>0</v>
      </c>
      <c r="E190">
        <v>4485</v>
      </c>
      <c r="F190">
        <v>3431</v>
      </c>
    </row>
    <row r="191" spans="1:13">
      <c r="A191" t="s">
        <v>13</v>
      </c>
      <c r="B191" t="s">
        <v>2</v>
      </c>
      <c r="C191">
        <v>2</v>
      </c>
      <c r="D191">
        <v>0</v>
      </c>
      <c r="E191">
        <v>4473</v>
      </c>
      <c r="F191">
        <v>3431</v>
      </c>
    </row>
    <row r="192" spans="1:13">
      <c r="A192" t="s">
        <v>4</v>
      </c>
      <c r="G192">
        <v>7387</v>
      </c>
      <c r="H192">
        <v>4417</v>
      </c>
    </row>
    <row r="193" spans="1:13">
      <c r="A193" t="s">
        <v>13</v>
      </c>
      <c r="B193" t="s">
        <v>2</v>
      </c>
      <c r="C193">
        <v>0</v>
      </c>
      <c r="D193">
        <v>0</v>
      </c>
      <c r="E193">
        <v>4699</v>
      </c>
      <c r="F193">
        <v>3671</v>
      </c>
    </row>
    <row r="194" spans="1:13">
      <c r="A194" t="s">
        <v>13</v>
      </c>
      <c r="B194" t="s">
        <v>3</v>
      </c>
      <c r="C194">
        <v>1</v>
      </c>
      <c r="D194">
        <v>0</v>
      </c>
      <c r="E194">
        <v>4723</v>
      </c>
      <c r="F194">
        <v>3681</v>
      </c>
    </row>
    <row r="195" spans="1:13">
      <c r="A195" t="s">
        <v>13</v>
      </c>
      <c r="B195" t="s">
        <v>1</v>
      </c>
      <c r="C195">
        <v>2</v>
      </c>
      <c r="D195">
        <v>0</v>
      </c>
      <c r="E195">
        <v>4720</v>
      </c>
      <c r="F195">
        <v>3680</v>
      </c>
    </row>
    <row r="196" spans="1:13">
      <c r="A196" t="s">
        <v>4</v>
      </c>
      <c r="G196">
        <v>7669</v>
      </c>
      <c r="H196">
        <v>4666</v>
      </c>
    </row>
    <row r="197" spans="1:13">
      <c r="A197" t="s">
        <v>13</v>
      </c>
      <c r="B197" t="s">
        <v>1</v>
      </c>
      <c r="C197">
        <v>0</v>
      </c>
      <c r="D197">
        <v>0</v>
      </c>
      <c r="E197">
        <v>4348</v>
      </c>
      <c r="F197">
        <v>3337</v>
      </c>
    </row>
    <row r="198" spans="1:13">
      <c r="A198" t="s">
        <v>13</v>
      </c>
      <c r="B198" t="s">
        <v>3</v>
      </c>
      <c r="C198">
        <v>1</v>
      </c>
      <c r="D198">
        <v>0</v>
      </c>
      <c r="E198">
        <v>4373</v>
      </c>
      <c r="F198">
        <v>3348</v>
      </c>
    </row>
    <row r="199" spans="1:13">
      <c r="A199" t="s">
        <v>13</v>
      </c>
      <c r="B199" t="s">
        <v>2</v>
      </c>
      <c r="C199">
        <v>2</v>
      </c>
      <c r="D199">
        <v>0</v>
      </c>
      <c r="E199">
        <v>4371</v>
      </c>
      <c r="F199">
        <v>3349</v>
      </c>
    </row>
    <row r="200" spans="1:13">
      <c r="A200" t="s">
        <v>4</v>
      </c>
      <c r="G200">
        <v>7300</v>
      </c>
      <c r="H200">
        <v>4325</v>
      </c>
      <c r="J200" t="str">
        <f>MID(A199,13,2)</f>
        <v>24</v>
      </c>
      <c r="K200" t="str">
        <f>RIGHT(A199,4)</f>
        <v>1024</v>
      </c>
      <c r="L200">
        <f>AVERAGE(H184:H200)</f>
        <v>4499</v>
      </c>
      <c r="M200">
        <f>_xlfn.STDEV.P(H184:H200)</f>
        <v>123.62362233812759</v>
      </c>
    </row>
    <row r="201" spans="1:13">
      <c r="A201" t="s">
        <v>14</v>
      </c>
      <c r="B201" t="s">
        <v>3</v>
      </c>
      <c r="C201">
        <v>0</v>
      </c>
      <c r="D201">
        <v>0</v>
      </c>
      <c r="E201">
        <v>12839</v>
      </c>
      <c r="F201">
        <v>11815</v>
      </c>
    </row>
    <row r="202" spans="1:13">
      <c r="A202" t="s">
        <v>14</v>
      </c>
      <c r="B202" t="s">
        <v>1</v>
      </c>
      <c r="C202">
        <v>1</v>
      </c>
      <c r="D202">
        <v>0</v>
      </c>
      <c r="E202">
        <v>12885</v>
      </c>
      <c r="F202">
        <v>11845</v>
      </c>
    </row>
    <row r="203" spans="1:13">
      <c r="A203" t="s">
        <v>14</v>
      </c>
      <c r="B203" t="s">
        <v>2</v>
      </c>
      <c r="C203">
        <v>2</v>
      </c>
      <c r="D203">
        <v>0</v>
      </c>
      <c r="E203">
        <v>12886</v>
      </c>
      <c r="F203">
        <v>11846</v>
      </c>
    </row>
    <row r="204" spans="1:13">
      <c r="A204" t="s">
        <v>4</v>
      </c>
      <c r="G204">
        <v>15808</v>
      </c>
      <c r="H204">
        <v>12833</v>
      </c>
    </row>
    <row r="205" spans="1:13">
      <c r="A205" t="s">
        <v>14</v>
      </c>
      <c r="B205" t="s">
        <v>1</v>
      </c>
      <c r="C205">
        <v>0</v>
      </c>
      <c r="D205">
        <v>0</v>
      </c>
      <c r="E205">
        <v>12297</v>
      </c>
      <c r="F205">
        <v>11272</v>
      </c>
    </row>
    <row r="206" spans="1:13">
      <c r="A206" t="s">
        <v>14</v>
      </c>
      <c r="B206" t="s">
        <v>2</v>
      </c>
      <c r="C206">
        <v>1</v>
      </c>
      <c r="D206">
        <v>0</v>
      </c>
      <c r="E206">
        <v>12338</v>
      </c>
      <c r="F206">
        <v>11290</v>
      </c>
    </row>
    <row r="207" spans="1:13">
      <c r="A207" t="s">
        <v>14</v>
      </c>
      <c r="B207" t="s">
        <v>3</v>
      </c>
      <c r="C207">
        <v>2</v>
      </c>
      <c r="D207">
        <v>0</v>
      </c>
      <c r="E207">
        <v>12319</v>
      </c>
      <c r="F207">
        <v>11290</v>
      </c>
    </row>
    <row r="208" spans="1:13">
      <c r="A208" t="s">
        <v>4</v>
      </c>
      <c r="G208">
        <v>15267</v>
      </c>
      <c r="H208">
        <v>12270</v>
      </c>
    </row>
    <row r="209" spans="1:13">
      <c r="A209" t="s">
        <v>14</v>
      </c>
      <c r="B209" t="s">
        <v>2</v>
      </c>
      <c r="C209">
        <v>0</v>
      </c>
      <c r="D209">
        <v>0</v>
      </c>
      <c r="E209">
        <v>12653</v>
      </c>
      <c r="F209">
        <v>11637</v>
      </c>
    </row>
    <row r="210" spans="1:13">
      <c r="A210" t="s">
        <v>14</v>
      </c>
      <c r="B210" t="s">
        <v>1</v>
      </c>
      <c r="C210">
        <v>1</v>
      </c>
      <c r="D210">
        <v>0</v>
      </c>
      <c r="E210">
        <v>12680</v>
      </c>
      <c r="F210">
        <v>11653</v>
      </c>
    </row>
    <row r="211" spans="1:13">
      <c r="A211" t="s">
        <v>14</v>
      </c>
      <c r="B211" t="s">
        <v>3</v>
      </c>
      <c r="C211">
        <v>2</v>
      </c>
      <c r="D211">
        <v>0</v>
      </c>
      <c r="E211">
        <v>12676</v>
      </c>
      <c r="F211">
        <v>11657</v>
      </c>
    </row>
    <row r="212" spans="1:13">
      <c r="A212" t="s">
        <v>4</v>
      </c>
      <c r="G212">
        <v>15611</v>
      </c>
      <c r="H212">
        <v>12630</v>
      </c>
    </row>
    <row r="213" spans="1:13">
      <c r="A213" t="s">
        <v>14</v>
      </c>
      <c r="B213" t="s">
        <v>1</v>
      </c>
      <c r="C213">
        <v>0</v>
      </c>
      <c r="D213">
        <v>0</v>
      </c>
      <c r="E213">
        <v>12284</v>
      </c>
      <c r="F213">
        <v>11255</v>
      </c>
    </row>
    <row r="214" spans="1:13">
      <c r="A214" t="s">
        <v>14</v>
      </c>
      <c r="B214" t="s">
        <v>2</v>
      </c>
      <c r="C214">
        <v>1</v>
      </c>
      <c r="D214">
        <v>0</v>
      </c>
      <c r="E214">
        <v>12313</v>
      </c>
      <c r="F214">
        <v>11280</v>
      </c>
    </row>
    <row r="215" spans="1:13">
      <c r="A215" t="s">
        <v>14</v>
      </c>
      <c r="B215" t="s">
        <v>3</v>
      </c>
      <c r="C215">
        <v>2</v>
      </c>
      <c r="D215">
        <v>0</v>
      </c>
      <c r="E215">
        <v>12308</v>
      </c>
      <c r="F215">
        <v>11282</v>
      </c>
    </row>
    <row r="216" spans="1:13">
      <c r="A216" t="s">
        <v>4</v>
      </c>
      <c r="G216">
        <v>15227</v>
      </c>
      <c r="H216">
        <v>12262</v>
      </c>
    </row>
    <row r="217" spans="1:13">
      <c r="A217" t="s">
        <v>14</v>
      </c>
      <c r="B217" t="s">
        <v>1</v>
      </c>
      <c r="C217">
        <v>0</v>
      </c>
      <c r="D217">
        <v>0</v>
      </c>
      <c r="E217">
        <v>12239</v>
      </c>
      <c r="F217">
        <v>11229</v>
      </c>
    </row>
    <row r="218" spans="1:13">
      <c r="A218" t="s">
        <v>14</v>
      </c>
      <c r="B218" t="s">
        <v>2</v>
      </c>
      <c r="C218">
        <v>1</v>
      </c>
      <c r="D218">
        <v>0</v>
      </c>
      <c r="E218">
        <v>12265</v>
      </c>
      <c r="F218">
        <v>11242</v>
      </c>
    </row>
    <row r="219" spans="1:13">
      <c r="A219" t="s">
        <v>14</v>
      </c>
      <c r="B219" t="s">
        <v>3</v>
      </c>
      <c r="C219">
        <v>2</v>
      </c>
      <c r="D219">
        <v>0</v>
      </c>
      <c r="E219">
        <v>12265</v>
      </c>
      <c r="F219">
        <v>11246</v>
      </c>
    </row>
    <row r="220" spans="1:13">
      <c r="A220" t="s">
        <v>4</v>
      </c>
      <c r="G220">
        <v>15185</v>
      </c>
      <c r="H220">
        <v>12219</v>
      </c>
      <c r="J220" t="str">
        <f>MID(A219,13,2)</f>
        <v>24</v>
      </c>
      <c r="K220" t="str">
        <f>RIGHT(A219,4)</f>
        <v>2048</v>
      </c>
      <c r="L220">
        <f>AVERAGE(H204:H220)</f>
        <v>12442.8</v>
      </c>
      <c r="M220">
        <f>_xlfn.STDEV.P(H204:H220)</f>
        <v>244.92235504338919</v>
      </c>
    </row>
    <row r="221" spans="1:13">
      <c r="A221" t="s">
        <v>15</v>
      </c>
      <c r="B221" t="s">
        <v>2</v>
      </c>
      <c r="C221">
        <v>0</v>
      </c>
      <c r="D221">
        <v>0</v>
      </c>
      <c r="E221">
        <v>2724</v>
      </c>
      <c r="F221">
        <v>1704</v>
      </c>
    </row>
    <row r="222" spans="1:13">
      <c r="A222" t="s">
        <v>15</v>
      </c>
      <c r="B222" t="s">
        <v>1</v>
      </c>
      <c r="C222">
        <v>1</v>
      </c>
      <c r="D222">
        <v>0</v>
      </c>
      <c r="E222">
        <v>2750</v>
      </c>
      <c r="F222">
        <v>1707</v>
      </c>
    </row>
    <row r="223" spans="1:13">
      <c r="A223" t="s">
        <v>15</v>
      </c>
      <c r="B223" t="s">
        <v>3</v>
      </c>
      <c r="C223">
        <v>2</v>
      </c>
      <c r="D223">
        <v>0</v>
      </c>
      <c r="E223">
        <v>2743</v>
      </c>
      <c r="F223">
        <v>1712</v>
      </c>
    </row>
    <row r="224" spans="1:13">
      <c r="A224" t="s">
        <v>4</v>
      </c>
      <c r="G224">
        <v>5657</v>
      </c>
      <c r="H224">
        <v>2696</v>
      </c>
    </row>
    <row r="225" spans="1:13">
      <c r="A225" t="s">
        <v>15</v>
      </c>
      <c r="B225" t="s">
        <v>2</v>
      </c>
      <c r="C225">
        <v>0</v>
      </c>
      <c r="D225">
        <v>0</v>
      </c>
      <c r="E225">
        <v>2706</v>
      </c>
      <c r="F225">
        <v>1702</v>
      </c>
    </row>
    <row r="226" spans="1:13">
      <c r="A226" t="s">
        <v>15</v>
      </c>
      <c r="B226" t="s">
        <v>1</v>
      </c>
      <c r="C226">
        <v>1</v>
      </c>
      <c r="D226">
        <v>0</v>
      </c>
      <c r="E226">
        <v>2730</v>
      </c>
      <c r="F226">
        <v>1703</v>
      </c>
    </row>
    <row r="227" spans="1:13">
      <c r="A227" t="s">
        <v>15</v>
      </c>
      <c r="B227" t="s">
        <v>3</v>
      </c>
      <c r="C227">
        <v>2</v>
      </c>
      <c r="D227">
        <v>0</v>
      </c>
      <c r="E227">
        <v>2724</v>
      </c>
      <c r="F227">
        <v>1704</v>
      </c>
    </row>
    <row r="228" spans="1:13">
      <c r="A228" t="s">
        <v>4</v>
      </c>
      <c r="G228">
        <v>5653</v>
      </c>
      <c r="H228">
        <v>2680</v>
      </c>
    </row>
    <row r="229" spans="1:13">
      <c r="A229" t="s">
        <v>15</v>
      </c>
      <c r="B229" t="s">
        <v>2</v>
      </c>
      <c r="C229">
        <v>0</v>
      </c>
      <c r="D229">
        <v>0</v>
      </c>
      <c r="E229">
        <v>3009</v>
      </c>
      <c r="F229">
        <v>1988</v>
      </c>
    </row>
    <row r="230" spans="1:13">
      <c r="A230" t="s">
        <v>15</v>
      </c>
      <c r="B230" t="s">
        <v>1</v>
      </c>
      <c r="C230">
        <v>1</v>
      </c>
      <c r="D230">
        <v>0</v>
      </c>
      <c r="E230">
        <v>3045</v>
      </c>
      <c r="F230">
        <v>1989</v>
      </c>
    </row>
    <row r="231" spans="1:13">
      <c r="A231" t="s">
        <v>15</v>
      </c>
      <c r="B231" t="s">
        <v>3</v>
      </c>
      <c r="C231">
        <v>2</v>
      </c>
      <c r="D231">
        <v>0</v>
      </c>
      <c r="E231">
        <v>3022</v>
      </c>
      <c r="F231">
        <v>1992</v>
      </c>
    </row>
    <row r="232" spans="1:13">
      <c r="A232" t="s">
        <v>4</v>
      </c>
      <c r="G232">
        <v>5963</v>
      </c>
      <c r="H232">
        <v>2975</v>
      </c>
    </row>
    <row r="233" spans="1:13">
      <c r="A233" t="s">
        <v>15</v>
      </c>
      <c r="B233" t="s">
        <v>1</v>
      </c>
      <c r="C233">
        <v>0</v>
      </c>
      <c r="D233">
        <v>0</v>
      </c>
      <c r="E233">
        <v>2663</v>
      </c>
      <c r="F233">
        <v>1652</v>
      </c>
    </row>
    <row r="234" spans="1:13">
      <c r="A234" t="s">
        <v>15</v>
      </c>
      <c r="B234" t="s">
        <v>3</v>
      </c>
      <c r="C234">
        <v>1</v>
      </c>
      <c r="D234">
        <v>0</v>
      </c>
      <c r="E234">
        <v>2676</v>
      </c>
      <c r="F234">
        <v>1656</v>
      </c>
    </row>
    <row r="235" spans="1:13">
      <c r="A235" t="s">
        <v>15</v>
      </c>
      <c r="B235" t="s">
        <v>2</v>
      </c>
      <c r="C235">
        <v>2</v>
      </c>
      <c r="D235">
        <v>0</v>
      </c>
      <c r="E235">
        <v>2679</v>
      </c>
      <c r="F235">
        <v>1658</v>
      </c>
    </row>
    <row r="236" spans="1:13">
      <c r="A236" t="s">
        <v>4</v>
      </c>
      <c r="G236">
        <v>5602</v>
      </c>
      <c r="H236">
        <v>2632</v>
      </c>
    </row>
    <row r="237" spans="1:13">
      <c r="A237" t="s">
        <v>15</v>
      </c>
      <c r="B237" t="s">
        <v>3</v>
      </c>
      <c r="C237">
        <v>0</v>
      </c>
      <c r="D237">
        <v>0</v>
      </c>
      <c r="E237">
        <v>2674</v>
      </c>
      <c r="F237">
        <v>1670</v>
      </c>
    </row>
    <row r="238" spans="1:13">
      <c r="A238" t="s">
        <v>15</v>
      </c>
      <c r="B238" t="s">
        <v>2</v>
      </c>
      <c r="C238">
        <v>1</v>
      </c>
      <c r="D238">
        <v>0</v>
      </c>
      <c r="E238">
        <v>2699</v>
      </c>
      <c r="F238">
        <v>1673</v>
      </c>
    </row>
    <row r="239" spans="1:13">
      <c r="A239" t="s">
        <v>15</v>
      </c>
      <c r="B239" t="s">
        <v>1</v>
      </c>
      <c r="C239">
        <v>2</v>
      </c>
      <c r="D239">
        <v>0</v>
      </c>
      <c r="E239">
        <v>2696</v>
      </c>
      <c r="F239">
        <v>1671</v>
      </c>
    </row>
    <row r="240" spans="1:13">
      <c r="A240" t="s">
        <v>4</v>
      </c>
      <c r="G240">
        <v>5615</v>
      </c>
      <c r="H240">
        <v>2651</v>
      </c>
      <c r="J240" t="str">
        <f>MID(A239,13,2)</f>
        <v>24</v>
      </c>
      <c r="K240" t="str">
        <f>RIGHT(A239,3)</f>
        <v>512</v>
      </c>
      <c r="L240">
        <f>AVERAGE(H224:H240)</f>
        <v>2726.8</v>
      </c>
      <c r="M240">
        <f>_xlfn.STDEV.P(H224:H240)</f>
        <v>126.07521564526472</v>
      </c>
    </row>
    <row r="241" spans="1:8">
      <c r="A241" t="s">
        <v>16</v>
      </c>
      <c r="B241" t="s">
        <v>2</v>
      </c>
      <c r="C241">
        <v>0</v>
      </c>
      <c r="D241">
        <v>0</v>
      </c>
      <c r="E241">
        <v>8684</v>
      </c>
      <c r="F241">
        <v>7677</v>
      </c>
    </row>
    <row r="242" spans="1:8">
      <c r="A242" t="s">
        <v>16</v>
      </c>
      <c r="B242" t="s">
        <v>1</v>
      </c>
      <c r="C242">
        <v>1</v>
      </c>
      <c r="D242">
        <v>0</v>
      </c>
      <c r="E242">
        <v>8679</v>
      </c>
      <c r="F242">
        <v>7660</v>
      </c>
    </row>
    <row r="243" spans="1:8">
      <c r="A243" t="s">
        <v>16</v>
      </c>
      <c r="B243" t="s">
        <v>3</v>
      </c>
      <c r="C243">
        <v>2</v>
      </c>
      <c r="D243">
        <v>0</v>
      </c>
      <c r="E243">
        <v>8674</v>
      </c>
      <c r="F243">
        <v>7659</v>
      </c>
    </row>
    <row r="244" spans="1:8">
      <c r="A244" t="s">
        <v>4</v>
      </c>
      <c r="G244">
        <v>11594</v>
      </c>
      <c r="H244">
        <v>8629</v>
      </c>
    </row>
    <row r="245" spans="1:8">
      <c r="A245" t="s">
        <v>16</v>
      </c>
      <c r="B245" t="s">
        <v>1</v>
      </c>
      <c r="C245">
        <v>0</v>
      </c>
      <c r="D245">
        <v>0</v>
      </c>
      <c r="E245">
        <v>8936</v>
      </c>
      <c r="F245">
        <v>7919</v>
      </c>
    </row>
    <row r="246" spans="1:8">
      <c r="A246" t="s">
        <v>16</v>
      </c>
      <c r="B246" t="s">
        <v>2</v>
      </c>
      <c r="C246">
        <v>1</v>
      </c>
      <c r="D246">
        <v>0</v>
      </c>
      <c r="E246">
        <v>8934</v>
      </c>
      <c r="F246">
        <v>7904</v>
      </c>
    </row>
    <row r="247" spans="1:8">
      <c r="A247" t="s">
        <v>16</v>
      </c>
      <c r="B247" t="s">
        <v>3</v>
      </c>
      <c r="C247">
        <v>2</v>
      </c>
      <c r="D247">
        <v>0</v>
      </c>
      <c r="E247">
        <v>8926</v>
      </c>
      <c r="F247">
        <v>7904</v>
      </c>
    </row>
    <row r="248" spans="1:8">
      <c r="A248" t="s">
        <v>4</v>
      </c>
      <c r="G248">
        <v>11866</v>
      </c>
      <c r="H248">
        <v>8880</v>
      </c>
    </row>
    <row r="249" spans="1:8">
      <c r="A249" t="s">
        <v>16</v>
      </c>
      <c r="B249" t="s">
        <v>2</v>
      </c>
      <c r="C249">
        <v>0</v>
      </c>
      <c r="D249">
        <v>0</v>
      </c>
      <c r="E249">
        <v>8657</v>
      </c>
      <c r="F249">
        <v>7625</v>
      </c>
    </row>
    <row r="250" spans="1:8">
      <c r="A250" t="s">
        <v>16</v>
      </c>
      <c r="B250" t="s">
        <v>3</v>
      </c>
      <c r="C250">
        <v>1</v>
      </c>
      <c r="D250">
        <v>0</v>
      </c>
      <c r="E250">
        <v>8659</v>
      </c>
      <c r="F250">
        <v>7614</v>
      </c>
    </row>
    <row r="251" spans="1:8">
      <c r="A251" t="s">
        <v>16</v>
      </c>
      <c r="B251" t="s">
        <v>1</v>
      </c>
      <c r="C251">
        <v>2</v>
      </c>
      <c r="D251">
        <v>0</v>
      </c>
      <c r="E251">
        <v>8650</v>
      </c>
      <c r="F251">
        <v>7609</v>
      </c>
    </row>
    <row r="252" spans="1:8">
      <c r="A252" t="s">
        <v>4</v>
      </c>
      <c r="G252">
        <v>11586</v>
      </c>
      <c r="H252">
        <v>8593</v>
      </c>
    </row>
    <row r="253" spans="1:8">
      <c r="A253" t="s">
        <v>16</v>
      </c>
      <c r="B253" t="s">
        <v>2</v>
      </c>
      <c r="C253">
        <v>0</v>
      </c>
      <c r="D253">
        <v>0</v>
      </c>
      <c r="E253">
        <v>8544</v>
      </c>
      <c r="F253">
        <v>7544</v>
      </c>
    </row>
    <row r="254" spans="1:8">
      <c r="A254" t="s">
        <v>16</v>
      </c>
      <c r="B254" t="s">
        <v>1</v>
      </c>
      <c r="C254">
        <v>1</v>
      </c>
      <c r="D254">
        <v>0</v>
      </c>
      <c r="E254">
        <v>8549</v>
      </c>
      <c r="F254">
        <v>7535</v>
      </c>
    </row>
    <row r="255" spans="1:8">
      <c r="A255" t="s">
        <v>16</v>
      </c>
      <c r="B255" t="s">
        <v>3</v>
      </c>
      <c r="C255">
        <v>2</v>
      </c>
      <c r="D255">
        <v>0</v>
      </c>
      <c r="E255">
        <v>8550</v>
      </c>
      <c r="F255">
        <v>7532</v>
      </c>
    </row>
    <row r="256" spans="1:8">
      <c r="A256" t="s">
        <v>4</v>
      </c>
      <c r="G256">
        <v>11489</v>
      </c>
      <c r="H256">
        <v>8505</v>
      </c>
    </row>
    <row r="257" spans="1:13">
      <c r="A257" t="s">
        <v>16</v>
      </c>
      <c r="B257" t="s">
        <v>2</v>
      </c>
      <c r="C257">
        <v>0</v>
      </c>
      <c r="D257">
        <v>0</v>
      </c>
      <c r="E257">
        <v>8937</v>
      </c>
      <c r="F257">
        <v>7921</v>
      </c>
    </row>
    <row r="258" spans="1:13">
      <c r="A258" t="s">
        <v>16</v>
      </c>
      <c r="B258" t="s">
        <v>3</v>
      </c>
      <c r="C258">
        <v>1</v>
      </c>
      <c r="D258">
        <v>0</v>
      </c>
      <c r="E258">
        <v>8942</v>
      </c>
      <c r="F258">
        <v>7911</v>
      </c>
    </row>
    <row r="259" spans="1:13">
      <c r="A259" t="s">
        <v>16</v>
      </c>
      <c r="B259" t="s">
        <v>1</v>
      </c>
      <c r="C259">
        <v>2</v>
      </c>
      <c r="D259">
        <v>0</v>
      </c>
      <c r="E259">
        <v>8940</v>
      </c>
      <c r="F259">
        <v>7909</v>
      </c>
    </row>
    <row r="260" spans="1:13">
      <c r="A260" t="s">
        <v>4</v>
      </c>
      <c r="G260">
        <v>11866</v>
      </c>
      <c r="H260">
        <v>8890</v>
      </c>
      <c r="J260" t="str">
        <f>MID(A259,13,1)</f>
        <v>8</v>
      </c>
      <c r="K260" t="str">
        <f>RIGHT(A259,4)</f>
        <v>1024</v>
      </c>
      <c r="L260">
        <f>AVERAGE(H244:H260)</f>
        <v>8699.4</v>
      </c>
      <c r="M260">
        <f>_xlfn.STDEV.P(H244:H260)</f>
        <v>156.8522872004103</v>
      </c>
    </row>
    <row r="261" spans="1:13">
      <c r="A261" t="s">
        <v>17</v>
      </c>
      <c r="B261" t="s">
        <v>1</v>
      </c>
      <c r="C261">
        <v>0</v>
      </c>
      <c r="D261">
        <v>0</v>
      </c>
      <c r="E261">
        <v>31698</v>
      </c>
      <c r="F261">
        <v>30695</v>
      </c>
    </row>
    <row r="262" spans="1:13">
      <c r="A262" t="s">
        <v>17</v>
      </c>
      <c r="B262" t="s">
        <v>2</v>
      </c>
      <c r="C262">
        <v>1</v>
      </c>
      <c r="D262">
        <v>0</v>
      </c>
      <c r="E262">
        <v>31710</v>
      </c>
      <c r="F262">
        <v>30689</v>
      </c>
    </row>
    <row r="263" spans="1:13">
      <c r="A263" t="s">
        <v>17</v>
      </c>
      <c r="B263" t="s">
        <v>3</v>
      </c>
      <c r="C263">
        <v>2</v>
      </c>
      <c r="D263">
        <v>0</v>
      </c>
      <c r="E263">
        <v>31708</v>
      </c>
      <c r="F263">
        <v>30688</v>
      </c>
    </row>
    <row r="264" spans="1:13">
      <c r="A264" t="s">
        <v>4</v>
      </c>
      <c r="G264">
        <v>34630</v>
      </c>
      <c r="H264">
        <v>31662</v>
      </c>
    </row>
    <row r="265" spans="1:13">
      <c r="A265" t="s">
        <v>17</v>
      </c>
      <c r="B265" t="s">
        <v>2</v>
      </c>
      <c r="C265">
        <v>0</v>
      </c>
      <c r="D265">
        <v>0</v>
      </c>
      <c r="E265">
        <v>29218</v>
      </c>
      <c r="F265">
        <v>28193</v>
      </c>
    </row>
    <row r="266" spans="1:13">
      <c r="A266" t="s">
        <v>17</v>
      </c>
      <c r="B266" t="s">
        <v>1</v>
      </c>
      <c r="C266">
        <v>1</v>
      </c>
      <c r="D266">
        <v>0</v>
      </c>
      <c r="E266">
        <v>29220</v>
      </c>
      <c r="F266">
        <v>28189</v>
      </c>
    </row>
    <row r="267" spans="1:13">
      <c r="A267" t="s">
        <v>17</v>
      </c>
      <c r="B267" t="s">
        <v>3</v>
      </c>
      <c r="C267">
        <v>2</v>
      </c>
      <c r="D267">
        <v>0</v>
      </c>
      <c r="E267">
        <v>29218</v>
      </c>
      <c r="F267">
        <v>28194</v>
      </c>
    </row>
    <row r="268" spans="1:13">
      <c r="A268" t="s">
        <v>4</v>
      </c>
      <c r="G268">
        <v>32150</v>
      </c>
      <c r="H268">
        <v>29170</v>
      </c>
    </row>
    <row r="269" spans="1:13">
      <c r="A269" t="s">
        <v>17</v>
      </c>
      <c r="B269" t="s">
        <v>3</v>
      </c>
      <c r="C269">
        <v>0</v>
      </c>
      <c r="D269">
        <v>0</v>
      </c>
      <c r="E269">
        <v>28259</v>
      </c>
      <c r="F269">
        <v>27237</v>
      </c>
    </row>
    <row r="270" spans="1:13">
      <c r="A270" t="s">
        <v>17</v>
      </c>
      <c r="B270" t="s">
        <v>2</v>
      </c>
      <c r="C270">
        <v>1</v>
      </c>
      <c r="D270">
        <v>0</v>
      </c>
      <c r="E270">
        <v>28278</v>
      </c>
      <c r="F270">
        <v>27234</v>
      </c>
    </row>
    <row r="271" spans="1:13">
      <c r="A271" t="s">
        <v>17</v>
      </c>
      <c r="B271" t="s">
        <v>1</v>
      </c>
      <c r="C271">
        <v>2</v>
      </c>
      <c r="D271">
        <v>0</v>
      </c>
      <c r="E271">
        <v>28274</v>
      </c>
      <c r="F271">
        <v>27235</v>
      </c>
    </row>
    <row r="272" spans="1:13">
      <c r="A272" t="s">
        <v>4</v>
      </c>
      <c r="G272">
        <v>31217</v>
      </c>
      <c r="H272">
        <v>28225</v>
      </c>
    </row>
    <row r="273" spans="1:13">
      <c r="A273" t="s">
        <v>17</v>
      </c>
      <c r="B273" t="s">
        <v>2</v>
      </c>
      <c r="C273">
        <v>0</v>
      </c>
      <c r="D273">
        <v>0</v>
      </c>
      <c r="E273">
        <v>29164</v>
      </c>
      <c r="F273">
        <v>28118</v>
      </c>
    </row>
    <row r="274" spans="1:13">
      <c r="A274" t="s">
        <v>17</v>
      </c>
      <c r="B274" t="s">
        <v>3</v>
      </c>
      <c r="C274">
        <v>1</v>
      </c>
      <c r="D274">
        <v>0</v>
      </c>
      <c r="E274">
        <v>29172</v>
      </c>
      <c r="F274">
        <v>28119</v>
      </c>
    </row>
    <row r="275" spans="1:13">
      <c r="A275" t="s">
        <v>17</v>
      </c>
      <c r="B275" t="s">
        <v>1</v>
      </c>
      <c r="C275">
        <v>2</v>
      </c>
      <c r="D275">
        <v>0</v>
      </c>
      <c r="E275">
        <v>29148</v>
      </c>
      <c r="F275">
        <v>28118</v>
      </c>
    </row>
    <row r="276" spans="1:13">
      <c r="A276" t="s">
        <v>4</v>
      </c>
      <c r="G276">
        <v>32115</v>
      </c>
      <c r="H276">
        <v>29099</v>
      </c>
    </row>
    <row r="277" spans="1:13">
      <c r="A277" t="s">
        <v>17</v>
      </c>
      <c r="B277" t="s">
        <v>1</v>
      </c>
      <c r="C277">
        <v>0</v>
      </c>
      <c r="D277">
        <v>0</v>
      </c>
      <c r="E277">
        <v>28589</v>
      </c>
      <c r="F277">
        <v>27592</v>
      </c>
    </row>
    <row r="278" spans="1:13">
      <c r="A278" t="s">
        <v>17</v>
      </c>
      <c r="B278" t="s">
        <v>3</v>
      </c>
      <c r="C278">
        <v>1</v>
      </c>
      <c r="D278">
        <v>0</v>
      </c>
      <c r="E278">
        <v>28602</v>
      </c>
      <c r="F278">
        <v>27585</v>
      </c>
    </row>
    <row r="279" spans="1:13">
      <c r="A279" t="s">
        <v>17</v>
      </c>
      <c r="B279" t="s">
        <v>2</v>
      </c>
      <c r="C279">
        <v>2</v>
      </c>
      <c r="D279">
        <v>0</v>
      </c>
      <c r="E279">
        <v>28604</v>
      </c>
      <c r="F279">
        <v>27584</v>
      </c>
    </row>
    <row r="280" spans="1:13">
      <c r="A280" t="s">
        <v>4</v>
      </c>
      <c r="G280">
        <v>31519</v>
      </c>
      <c r="H280">
        <v>28559</v>
      </c>
      <c r="J280" t="str">
        <f>MID(A279,13,1)</f>
        <v>8</v>
      </c>
      <c r="K280" t="str">
        <f>RIGHT(A279,4)</f>
        <v>2048</v>
      </c>
      <c r="L280">
        <f>AVERAGE(H264:H280)</f>
        <v>29343</v>
      </c>
      <c r="M280">
        <f>_xlfn.STDEV.P(H264:H280)</f>
        <v>1210.9340196724179</v>
      </c>
    </row>
    <row r="281" spans="1:13">
      <c r="A281" t="s">
        <v>18</v>
      </c>
      <c r="B281" t="s">
        <v>1</v>
      </c>
      <c r="C281">
        <v>0</v>
      </c>
      <c r="D281">
        <v>0</v>
      </c>
      <c r="E281">
        <v>4249</v>
      </c>
      <c r="F281">
        <v>3228</v>
      </c>
    </row>
    <row r="282" spans="1:13">
      <c r="A282" t="s">
        <v>18</v>
      </c>
      <c r="B282" t="s">
        <v>2</v>
      </c>
      <c r="C282">
        <v>1</v>
      </c>
      <c r="D282">
        <v>0</v>
      </c>
      <c r="E282">
        <v>4250</v>
      </c>
      <c r="F282">
        <v>3210</v>
      </c>
    </row>
    <row r="283" spans="1:13">
      <c r="A283" t="s">
        <v>18</v>
      </c>
      <c r="B283" t="s">
        <v>3</v>
      </c>
      <c r="C283">
        <v>2</v>
      </c>
      <c r="D283">
        <v>0</v>
      </c>
      <c r="E283">
        <v>4240</v>
      </c>
      <c r="F283">
        <v>3209</v>
      </c>
    </row>
    <row r="284" spans="1:13">
      <c r="A284" t="s">
        <v>4</v>
      </c>
      <c r="G284">
        <v>7179</v>
      </c>
      <c r="H284">
        <v>4191</v>
      </c>
    </row>
    <row r="285" spans="1:13">
      <c r="A285" t="s">
        <v>18</v>
      </c>
      <c r="B285" t="s">
        <v>2</v>
      </c>
      <c r="C285">
        <v>0</v>
      </c>
      <c r="D285">
        <v>0</v>
      </c>
      <c r="E285">
        <v>4216</v>
      </c>
      <c r="F285">
        <v>3188</v>
      </c>
    </row>
    <row r="286" spans="1:13">
      <c r="A286" t="s">
        <v>18</v>
      </c>
      <c r="B286" t="s">
        <v>3</v>
      </c>
      <c r="C286">
        <v>1</v>
      </c>
      <c r="D286">
        <v>0</v>
      </c>
      <c r="E286">
        <v>4206</v>
      </c>
      <c r="F286">
        <v>3170</v>
      </c>
    </row>
    <row r="287" spans="1:13">
      <c r="A287" t="s">
        <v>18</v>
      </c>
      <c r="B287" t="s">
        <v>1</v>
      </c>
      <c r="C287">
        <v>2</v>
      </c>
      <c r="D287">
        <v>0</v>
      </c>
      <c r="E287">
        <v>4200</v>
      </c>
      <c r="F287">
        <v>3167</v>
      </c>
    </row>
    <row r="288" spans="1:13">
      <c r="A288" t="s">
        <v>4</v>
      </c>
      <c r="G288">
        <v>7155</v>
      </c>
      <c r="H288">
        <v>4151</v>
      </c>
    </row>
    <row r="289" spans="1:13">
      <c r="A289" t="s">
        <v>18</v>
      </c>
      <c r="B289" t="s">
        <v>2</v>
      </c>
      <c r="C289">
        <v>0</v>
      </c>
      <c r="D289">
        <v>0</v>
      </c>
      <c r="E289">
        <v>3697</v>
      </c>
      <c r="F289">
        <v>2676</v>
      </c>
    </row>
    <row r="290" spans="1:13">
      <c r="A290" t="s">
        <v>18</v>
      </c>
      <c r="B290" t="s">
        <v>3</v>
      </c>
      <c r="C290">
        <v>1</v>
      </c>
      <c r="D290">
        <v>0</v>
      </c>
      <c r="E290">
        <v>3694</v>
      </c>
      <c r="F290">
        <v>2659</v>
      </c>
    </row>
    <row r="291" spans="1:13">
      <c r="A291" t="s">
        <v>18</v>
      </c>
      <c r="B291" t="s">
        <v>1</v>
      </c>
      <c r="C291">
        <v>2</v>
      </c>
      <c r="D291">
        <v>0</v>
      </c>
      <c r="E291">
        <v>3691</v>
      </c>
      <c r="F291">
        <v>2656</v>
      </c>
    </row>
    <row r="292" spans="1:13">
      <c r="A292" t="s">
        <v>4</v>
      </c>
      <c r="G292">
        <v>6631</v>
      </c>
      <c r="H292">
        <v>3641</v>
      </c>
    </row>
    <row r="293" spans="1:13">
      <c r="A293" t="s">
        <v>18</v>
      </c>
      <c r="B293" t="s">
        <v>2</v>
      </c>
      <c r="C293">
        <v>0</v>
      </c>
      <c r="D293">
        <v>0</v>
      </c>
      <c r="E293">
        <v>4029</v>
      </c>
      <c r="F293">
        <v>3014</v>
      </c>
    </row>
    <row r="294" spans="1:13">
      <c r="A294" t="s">
        <v>18</v>
      </c>
      <c r="B294" t="s">
        <v>1</v>
      </c>
      <c r="C294">
        <v>1</v>
      </c>
      <c r="D294">
        <v>0</v>
      </c>
      <c r="E294">
        <v>4029</v>
      </c>
      <c r="F294">
        <v>2996</v>
      </c>
    </row>
    <row r="295" spans="1:13">
      <c r="A295" t="s">
        <v>18</v>
      </c>
      <c r="B295" t="s">
        <v>3</v>
      </c>
      <c r="C295">
        <v>2</v>
      </c>
      <c r="D295">
        <v>0</v>
      </c>
      <c r="E295">
        <v>4021</v>
      </c>
      <c r="F295">
        <v>2990</v>
      </c>
    </row>
    <row r="296" spans="1:13">
      <c r="A296" t="s">
        <v>4</v>
      </c>
      <c r="G296">
        <v>6957</v>
      </c>
      <c r="H296">
        <v>3973</v>
      </c>
    </row>
    <row r="297" spans="1:13">
      <c r="A297" t="s">
        <v>18</v>
      </c>
      <c r="B297" t="s">
        <v>2</v>
      </c>
      <c r="C297">
        <v>0</v>
      </c>
      <c r="D297">
        <v>0</v>
      </c>
      <c r="E297">
        <v>4013</v>
      </c>
      <c r="F297">
        <v>2983</v>
      </c>
    </row>
    <row r="298" spans="1:13">
      <c r="A298" t="s">
        <v>18</v>
      </c>
      <c r="B298" t="s">
        <v>1</v>
      </c>
      <c r="C298">
        <v>1</v>
      </c>
      <c r="D298">
        <v>0</v>
      </c>
      <c r="E298">
        <v>4006</v>
      </c>
      <c r="F298">
        <v>2959</v>
      </c>
    </row>
    <row r="299" spans="1:13">
      <c r="A299" t="s">
        <v>18</v>
      </c>
      <c r="B299" t="s">
        <v>3</v>
      </c>
      <c r="C299">
        <v>2</v>
      </c>
      <c r="D299">
        <v>0</v>
      </c>
      <c r="E299">
        <v>3993</v>
      </c>
      <c r="F299">
        <v>2961</v>
      </c>
    </row>
    <row r="300" spans="1:13">
      <c r="A300" t="s">
        <v>4</v>
      </c>
      <c r="G300">
        <v>6939</v>
      </c>
      <c r="H300">
        <v>3944</v>
      </c>
      <c r="J300" t="str">
        <f>MID(A299,13,1)</f>
        <v>8</v>
      </c>
      <c r="K300" t="str">
        <f>RIGHT(A299,3)</f>
        <v>512</v>
      </c>
      <c r="L300">
        <f>AVERAGE(H284:H300)</f>
        <v>3980</v>
      </c>
      <c r="M300">
        <f>_xlfn.STDEV.P(H284:H300)</f>
        <v>194.95025006395863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F18" sqref="F18:F23"/>
    </sheetView>
  </sheetViews>
  <sheetFormatPr defaultRowHeight="13"/>
  <cols>
    <col min="3" max="3" width="9.3984375" bestFit="1" customWidth="1"/>
  </cols>
  <sheetData>
    <row r="1" spans="1:10">
      <c r="H1" t="s">
        <v>30</v>
      </c>
      <c r="J1" t="s">
        <v>32</v>
      </c>
    </row>
    <row r="2" spans="1:10">
      <c r="C2" t="s">
        <v>25</v>
      </c>
      <c r="D2" t="s">
        <v>22</v>
      </c>
      <c r="H2" t="s">
        <v>31</v>
      </c>
      <c r="J2" t="s">
        <v>31</v>
      </c>
    </row>
    <row r="3" spans="1:10">
      <c r="A3" t="s">
        <v>19</v>
      </c>
      <c r="B3" t="s">
        <v>20</v>
      </c>
      <c r="C3" t="s">
        <v>23</v>
      </c>
      <c r="D3" t="s">
        <v>24</v>
      </c>
      <c r="H3" t="s">
        <v>26</v>
      </c>
      <c r="J3" t="s">
        <v>33</v>
      </c>
    </row>
    <row r="4" spans="1:10">
      <c r="A4" s="3">
        <v>4</v>
      </c>
      <c r="B4" s="3">
        <v>512</v>
      </c>
      <c r="C4" s="1">
        <v>5562.2</v>
      </c>
      <c r="D4" s="1">
        <v>154.04856377129909</v>
      </c>
      <c r="E4" s="1"/>
      <c r="F4" s="1"/>
    </row>
    <row r="5" spans="1:10">
      <c r="A5" s="3">
        <v>8</v>
      </c>
      <c r="B5" s="3">
        <v>512</v>
      </c>
      <c r="C5" s="1">
        <v>3980</v>
      </c>
      <c r="D5" s="1">
        <v>194.95025006395863</v>
      </c>
      <c r="E5" s="1"/>
      <c r="F5" s="1"/>
      <c r="H5" s="2">
        <f>$C$4/C5</f>
        <v>1.397537688442211</v>
      </c>
      <c r="I5" s="2"/>
      <c r="J5" s="2">
        <v>1.2571079871626811</v>
      </c>
    </row>
    <row r="6" spans="1:10">
      <c r="A6" s="3">
        <v>12</v>
      </c>
      <c r="B6" s="3">
        <v>512</v>
      </c>
      <c r="C6" s="1">
        <v>3390.6</v>
      </c>
      <c r="D6" s="1">
        <v>209.22007551857922</v>
      </c>
      <c r="E6" s="1"/>
      <c r="F6" s="1"/>
      <c r="H6" s="2">
        <f t="shared" ref="H6:H9" si="0">$C$4/C6</f>
        <v>1.6404766118091194</v>
      </c>
      <c r="I6" s="2"/>
      <c r="J6" s="2">
        <v>1.4204504826599926</v>
      </c>
    </row>
    <row r="7" spans="1:10">
      <c r="A7" s="3">
        <v>16</v>
      </c>
      <c r="B7" s="3">
        <v>512</v>
      </c>
      <c r="C7" s="1">
        <v>2915.2</v>
      </c>
      <c r="D7" s="1">
        <v>32.232902444551904</v>
      </c>
      <c r="E7" s="1"/>
      <c r="F7" s="1"/>
      <c r="H7" s="2">
        <f t="shared" si="0"/>
        <v>1.9079994511525797</v>
      </c>
      <c r="I7" s="2"/>
      <c r="J7" s="2">
        <v>1.4053057099545225</v>
      </c>
    </row>
    <row r="8" spans="1:10">
      <c r="A8" s="3">
        <v>20</v>
      </c>
      <c r="B8" s="3">
        <v>512</v>
      </c>
      <c r="C8" s="1">
        <v>2803.2</v>
      </c>
      <c r="D8" s="1">
        <v>148.76478077824737</v>
      </c>
      <c r="E8" s="1"/>
      <c r="F8" s="1"/>
      <c r="H8" s="2">
        <f t="shared" si="0"/>
        <v>1.9842323059360731</v>
      </c>
      <c r="I8" s="2"/>
      <c r="J8" s="2"/>
    </row>
    <row r="9" spans="1:10">
      <c r="A9" s="3">
        <v>24</v>
      </c>
      <c r="B9" s="3">
        <v>512</v>
      </c>
      <c r="C9" s="1">
        <v>2726.8</v>
      </c>
      <c r="D9" s="1">
        <v>126.07521564526472</v>
      </c>
      <c r="E9" s="1"/>
      <c r="F9" s="1"/>
      <c r="H9" s="2">
        <f t="shared" si="0"/>
        <v>2.0398269033299101</v>
      </c>
      <c r="I9" s="2"/>
      <c r="J9" s="2"/>
    </row>
    <row r="10" spans="1:10">
      <c r="A10" s="3"/>
      <c r="B10" s="3"/>
      <c r="C10" s="1"/>
      <c r="D10" s="1"/>
      <c r="E10" s="1"/>
      <c r="F10" s="1"/>
      <c r="H10" s="2"/>
      <c r="I10" s="2"/>
      <c r="J10" s="2"/>
    </row>
    <row r="11" spans="1:10">
      <c r="A11" s="3">
        <v>4</v>
      </c>
      <c r="B11" s="3">
        <v>1024</v>
      </c>
      <c r="C11" s="1">
        <v>15766.6</v>
      </c>
      <c r="D11" s="1">
        <v>328.03816851092193</v>
      </c>
      <c r="E11" s="1"/>
      <c r="F11" s="1"/>
      <c r="H11" s="2"/>
      <c r="I11" s="2"/>
      <c r="J11" s="2"/>
    </row>
    <row r="12" spans="1:10">
      <c r="A12" s="3">
        <v>8</v>
      </c>
      <c r="B12" s="3">
        <v>1024</v>
      </c>
      <c r="C12" s="1">
        <v>8699.4</v>
      </c>
      <c r="D12" s="1">
        <v>156.8522872004103</v>
      </c>
      <c r="E12" s="1"/>
      <c r="F12" s="1"/>
      <c r="H12" s="2">
        <f>$C$11/C12</f>
        <v>1.8123778651401248</v>
      </c>
      <c r="I12" s="2"/>
      <c r="J12" s="2">
        <v>1.6415675822001956</v>
      </c>
    </row>
    <row r="13" spans="1:10">
      <c r="A13" s="3">
        <v>12</v>
      </c>
      <c r="B13" s="3">
        <v>1024</v>
      </c>
      <c r="C13" s="1">
        <v>6601.6</v>
      </c>
      <c r="D13" s="1">
        <v>197.56781114341473</v>
      </c>
      <c r="E13" s="1"/>
      <c r="F13" s="1"/>
      <c r="H13" s="2">
        <f t="shared" ref="H13:H16" si="1">$C$11/C13</f>
        <v>2.3882998061076104</v>
      </c>
      <c r="I13" s="2"/>
      <c r="J13" s="2">
        <v>2.0645017677098338</v>
      </c>
    </row>
    <row r="14" spans="1:10">
      <c r="A14" s="3">
        <v>16</v>
      </c>
      <c r="B14" s="3">
        <v>1024</v>
      </c>
      <c r="C14" s="1">
        <v>5323.6</v>
      </c>
      <c r="D14" s="1">
        <v>21.453204888780604</v>
      </c>
      <c r="E14" s="1"/>
      <c r="F14" s="1"/>
      <c r="H14" s="2">
        <f t="shared" si="1"/>
        <v>2.9616424975580431</v>
      </c>
      <c r="I14" s="2"/>
      <c r="J14" s="2">
        <v>2.2777520947702978</v>
      </c>
    </row>
    <row r="15" spans="1:10">
      <c r="A15" s="3">
        <v>20</v>
      </c>
      <c r="B15" s="3">
        <v>1024</v>
      </c>
      <c r="C15" s="1">
        <v>4850.2</v>
      </c>
      <c r="D15" s="1">
        <v>80.705390154561542</v>
      </c>
      <c r="E15" s="1"/>
      <c r="F15" s="1"/>
      <c r="H15" s="2">
        <f t="shared" si="1"/>
        <v>3.2507113108737786</v>
      </c>
      <c r="I15" s="2"/>
      <c r="J15" s="2"/>
    </row>
    <row r="16" spans="1:10">
      <c r="A16" s="3">
        <v>24</v>
      </c>
      <c r="B16" s="3">
        <v>1024</v>
      </c>
      <c r="C16" s="1">
        <v>4499</v>
      </c>
      <c r="D16" s="1">
        <v>123.62362233812759</v>
      </c>
      <c r="E16" s="1"/>
      <c r="F16" s="1"/>
      <c r="H16" s="2">
        <f t="shared" si="1"/>
        <v>3.5044676594798845</v>
      </c>
      <c r="I16" s="2"/>
      <c r="J16" s="2"/>
    </row>
    <row r="17" spans="1:10">
      <c r="A17" s="3"/>
      <c r="B17" s="3"/>
      <c r="C17" s="1"/>
      <c r="D17" s="1"/>
      <c r="E17" s="1"/>
      <c r="F17" s="1" t="s">
        <v>115</v>
      </c>
      <c r="H17" s="2"/>
      <c r="I17" s="2"/>
      <c r="J17" s="2"/>
    </row>
    <row r="18" spans="1:10">
      <c r="A18" s="3">
        <v>4</v>
      </c>
      <c r="B18" s="3">
        <v>2048</v>
      </c>
      <c r="C18" s="1">
        <v>55548</v>
      </c>
      <c r="D18" s="1">
        <v>825.37240079857281</v>
      </c>
      <c r="E18" s="1"/>
      <c r="F18" s="2">
        <f>D18/C18*100</f>
        <v>1.4858724000838426</v>
      </c>
      <c r="H18" s="2"/>
      <c r="I18" s="2"/>
      <c r="J18" s="2"/>
    </row>
    <row r="19" spans="1:10">
      <c r="A19" s="3">
        <v>8</v>
      </c>
      <c r="B19" s="3">
        <v>2048</v>
      </c>
      <c r="C19" s="1">
        <v>29343</v>
      </c>
      <c r="D19" s="1">
        <v>1210.9340196724179</v>
      </c>
      <c r="E19" s="1"/>
      <c r="F19" s="2">
        <f t="shared" ref="F19:F23" si="2">D19/C19*100</f>
        <v>4.1268241818233236</v>
      </c>
      <c r="H19" s="2">
        <f>$C$18/C19</f>
        <v>1.8930579695327676</v>
      </c>
      <c r="I19" s="2"/>
      <c r="J19" s="2">
        <v>1.8665698905219863</v>
      </c>
    </row>
    <row r="20" spans="1:10">
      <c r="A20" s="3">
        <v>12</v>
      </c>
      <c r="B20" s="3">
        <v>2048</v>
      </c>
      <c r="C20" s="1">
        <v>20812.8</v>
      </c>
      <c r="D20" s="1">
        <v>509.21798868461042</v>
      </c>
      <c r="E20" s="1"/>
      <c r="F20" s="2">
        <f t="shared" si="2"/>
        <v>2.4466577715858051</v>
      </c>
      <c r="H20" s="2">
        <f t="shared" ref="H20:H23" si="3">$C$18/C20</f>
        <v>2.6689345018450186</v>
      </c>
      <c r="I20" s="2"/>
      <c r="J20" s="2">
        <v>2.6119094191995185</v>
      </c>
    </row>
    <row r="21" spans="1:10">
      <c r="A21" s="3">
        <v>16</v>
      </c>
      <c r="B21" s="3">
        <v>2048</v>
      </c>
      <c r="C21" s="1">
        <v>15500.4</v>
      </c>
      <c r="D21" s="1">
        <v>234.20896652348728</v>
      </c>
      <c r="E21" s="1"/>
      <c r="F21" s="2">
        <f t="shared" si="2"/>
        <v>1.5109865972716012</v>
      </c>
      <c r="H21" s="2">
        <f t="shared" si="3"/>
        <v>3.5836494542076336</v>
      </c>
      <c r="I21" s="2"/>
      <c r="J21" s="2">
        <v>3.2762403567131435</v>
      </c>
    </row>
    <row r="22" spans="1:10">
      <c r="A22" s="3">
        <v>20</v>
      </c>
      <c r="B22" s="3">
        <v>2048</v>
      </c>
      <c r="C22" s="1">
        <v>13214.2</v>
      </c>
      <c r="D22" s="1">
        <v>89.233177686329199</v>
      </c>
      <c r="E22" s="1"/>
      <c r="F22" s="2">
        <f t="shared" si="2"/>
        <v>0.67528248162075033</v>
      </c>
      <c r="H22" s="2">
        <f t="shared" si="3"/>
        <v>4.2036596994142661</v>
      </c>
      <c r="I22" s="2"/>
      <c r="J22" s="2"/>
    </row>
    <row r="23" spans="1:10">
      <c r="A23" s="3">
        <v>24</v>
      </c>
      <c r="B23" s="3">
        <v>2048</v>
      </c>
      <c r="C23" s="1">
        <v>12442.8</v>
      </c>
      <c r="D23" s="1">
        <v>244.92235504338919</v>
      </c>
      <c r="E23" s="1"/>
      <c r="F23" s="2">
        <f t="shared" si="2"/>
        <v>1.9683861754861383</v>
      </c>
      <c r="H23" s="2">
        <f t="shared" si="3"/>
        <v>4.4642684926222396</v>
      </c>
      <c r="I23" s="2"/>
      <c r="J23" s="2"/>
    </row>
    <row r="24" spans="1:10">
      <c r="C24" s="1"/>
      <c r="D24" s="1"/>
      <c r="E24" s="1"/>
      <c r="F24" s="1"/>
    </row>
    <row r="25" spans="1:10">
      <c r="C25" s="1"/>
      <c r="D25" s="1"/>
      <c r="E25" s="1"/>
      <c r="F25" s="1"/>
    </row>
    <row r="26" spans="1:10">
      <c r="C26" s="1"/>
      <c r="D26" s="1"/>
      <c r="E26" s="1"/>
      <c r="F26" s="1"/>
    </row>
    <row r="27" spans="1:10">
      <c r="C27" s="1"/>
      <c r="D27" s="1"/>
      <c r="E27" s="1"/>
      <c r="F27" s="1"/>
    </row>
  </sheetData>
  <sortState xmlns:xlrd2="http://schemas.microsoft.com/office/spreadsheetml/2017/richdata2" ref="A5:D27">
    <sortCondition ref="B5:B27"/>
    <sortCondition ref="A5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DEFA-ECCA-413A-8F59-7BAD4DDD7186}">
  <dimension ref="A1:J19"/>
  <sheetViews>
    <sheetView workbookViewId="0">
      <selection activeCell="H13" sqref="H13:H16"/>
    </sheetView>
  </sheetViews>
  <sheetFormatPr defaultRowHeight="13"/>
  <sheetData>
    <row r="1" spans="1:10">
      <c r="C1" t="s">
        <v>68</v>
      </c>
      <c r="E1" t="s">
        <v>25</v>
      </c>
      <c r="F1" t="s">
        <v>22</v>
      </c>
    </row>
    <row r="2" spans="1:10">
      <c r="A2" t="s">
        <v>27</v>
      </c>
      <c r="B2" t="s">
        <v>19</v>
      </c>
      <c r="C2" t="s">
        <v>19</v>
      </c>
      <c r="D2" t="s">
        <v>20</v>
      </c>
      <c r="E2" t="s">
        <v>28</v>
      </c>
      <c r="F2" t="s">
        <v>29</v>
      </c>
      <c r="J2" t="s">
        <v>26</v>
      </c>
    </row>
    <row r="3" spans="1:10">
      <c r="A3" s="3">
        <v>1</v>
      </c>
      <c r="B3" s="3">
        <v>4</v>
      </c>
      <c r="C3" s="3">
        <f>A3*B3</f>
        <v>4</v>
      </c>
      <c r="D3">
        <v>512</v>
      </c>
      <c r="E3" s="1">
        <v>5562.2</v>
      </c>
      <c r="F3" s="1">
        <v>154.04856377129909</v>
      </c>
    </row>
    <row r="4" spans="1:10">
      <c r="A4" s="3">
        <v>2</v>
      </c>
      <c r="B4" s="3">
        <v>4</v>
      </c>
      <c r="C4" s="3">
        <f t="shared" ref="C4:C16" si="0">A4*B4</f>
        <v>8</v>
      </c>
      <c r="D4">
        <v>512</v>
      </c>
      <c r="E4" s="1">
        <v>4424.6000000000004</v>
      </c>
      <c r="F4" s="1">
        <v>134.70204155839659</v>
      </c>
      <c r="J4" s="2">
        <f>$E$3/E4</f>
        <v>1.2571079871626811</v>
      </c>
    </row>
    <row r="5" spans="1:10">
      <c r="A5" s="3">
        <v>3</v>
      </c>
      <c r="B5" s="3">
        <v>4</v>
      </c>
      <c r="C5" s="3">
        <f t="shared" si="0"/>
        <v>12</v>
      </c>
      <c r="D5">
        <v>512</v>
      </c>
      <c r="E5" s="1">
        <v>3915.8</v>
      </c>
      <c r="F5" s="1">
        <v>139.64297332841346</v>
      </c>
      <c r="J5" s="2">
        <f>$E$3/E5</f>
        <v>1.4204504826599926</v>
      </c>
    </row>
    <row r="6" spans="1:10">
      <c r="A6" s="3">
        <v>4</v>
      </c>
      <c r="B6" s="3">
        <v>4</v>
      </c>
      <c r="C6" s="3">
        <f t="shared" si="0"/>
        <v>16</v>
      </c>
      <c r="D6">
        <v>512</v>
      </c>
      <c r="E6" s="1">
        <v>3958</v>
      </c>
      <c r="F6" s="1">
        <v>37.056713291925931</v>
      </c>
      <c r="J6" s="2">
        <f>$E$3/E6</f>
        <v>1.4053057099545225</v>
      </c>
    </row>
    <row r="7" spans="1:10">
      <c r="A7" s="3"/>
      <c r="B7" s="3"/>
      <c r="C7" s="3"/>
      <c r="E7" s="1"/>
      <c r="F7" s="1"/>
      <c r="J7" s="2"/>
    </row>
    <row r="8" spans="1:10">
      <c r="A8" s="3">
        <v>1</v>
      </c>
      <c r="B8" s="3">
        <v>4</v>
      </c>
      <c r="C8" s="3">
        <f t="shared" si="0"/>
        <v>4</v>
      </c>
      <c r="D8">
        <v>1024</v>
      </c>
      <c r="E8" s="1">
        <v>15766.6</v>
      </c>
      <c r="F8" s="1">
        <v>328.03816851092193</v>
      </c>
      <c r="J8" s="2"/>
    </row>
    <row r="9" spans="1:10">
      <c r="A9" s="3">
        <v>2</v>
      </c>
      <c r="B9" s="3">
        <v>4</v>
      </c>
      <c r="C9" s="3">
        <f t="shared" si="0"/>
        <v>8</v>
      </c>
      <c r="D9">
        <v>1024</v>
      </c>
      <c r="E9" s="1">
        <v>9604.6</v>
      </c>
      <c r="F9" s="1">
        <v>151.94156771601376</v>
      </c>
      <c r="J9" s="2">
        <f>$E$8/E9</f>
        <v>1.6415675822001956</v>
      </c>
    </row>
    <row r="10" spans="1:10">
      <c r="A10" s="3">
        <v>3</v>
      </c>
      <c r="B10" s="3">
        <v>4</v>
      </c>
      <c r="C10" s="3">
        <f t="shared" si="0"/>
        <v>12</v>
      </c>
      <c r="D10">
        <v>1024</v>
      </c>
      <c r="E10" s="1">
        <v>7637</v>
      </c>
      <c r="F10" s="1">
        <v>104.37815863484084</v>
      </c>
      <c r="J10" s="2">
        <f>$E$8/E10</f>
        <v>2.0645017677098338</v>
      </c>
    </row>
    <row r="11" spans="1:10">
      <c r="A11" s="3">
        <v>4</v>
      </c>
      <c r="B11" s="3">
        <v>4</v>
      </c>
      <c r="C11" s="3">
        <f t="shared" si="0"/>
        <v>16</v>
      </c>
      <c r="D11">
        <v>1024</v>
      </c>
      <c r="E11" s="1">
        <v>6922</v>
      </c>
      <c r="F11" s="1">
        <v>77.1621668954417</v>
      </c>
      <c r="J11" s="2">
        <f>$E$8/E11</f>
        <v>2.2777520947702978</v>
      </c>
    </row>
    <row r="12" spans="1:10">
      <c r="A12" s="3"/>
      <c r="B12" s="3"/>
      <c r="C12" s="3"/>
      <c r="E12" s="1"/>
      <c r="F12" s="1"/>
      <c r="H12" t="s">
        <v>115</v>
      </c>
      <c r="J12" s="2"/>
    </row>
    <row r="13" spans="1:10">
      <c r="A13" s="3">
        <v>1</v>
      </c>
      <c r="B13" s="3">
        <v>4</v>
      </c>
      <c r="C13" s="3">
        <f t="shared" si="0"/>
        <v>4</v>
      </c>
      <c r="D13">
        <v>2048</v>
      </c>
      <c r="E13" s="1">
        <v>55548</v>
      </c>
      <c r="F13" s="1">
        <v>825.37240079857281</v>
      </c>
      <c r="H13">
        <f>F13/E13*100</f>
        <v>1.4858724000838426</v>
      </c>
      <c r="J13" s="2"/>
    </row>
    <row r="14" spans="1:10">
      <c r="A14" s="3">
        <v>2</v>
      </c>
      <c r="B14" s="3">
        <v>4</v>
      </c>
      <c r="C14" s="3">
        <f t="shared" si="0"/>
        <v>8</v>
      </c>
      <c r="D14">
        <v>2048</v>
      </c>
      <c r="E14" s="1">
        <v>29759.4</v>
      </c>
      <c r="F14" s="1">
        <v>290.22101922500372</v>
      </c>
      <c r="H14">
        <f t="shared" ref="H14:H16" si="1">F14/E14*100</f>
        <v>0.97522469950672286</v>
      </c>
      <c r="J14" s="2">
        <f>$E$13/E14</f>
        <v>1.8665698905219863</v>
      </c>
    </row>
    <row r="15" spans="1:10">
      <c r="A15" s="3">
        <v>3</v>
      </c>
      <c r="B15" s="3">
        <v>4</v>
      </c>
      <c r="C15" s="3">
        <f t="shared" si="0"/>
        <v>12</v>
      </c>
      <c r="D15">
        <v>2048</v>
      </c>
      <c r="E15" s="1">
        <v>21267.200000000001</v>
      </c>
      <c r="F15" s="1">
        <v>250.90508165439775</v>
      </c>
      <c r="H15">
        <f t="shared" si="1"/>
        <v>1.1797748723593033</v>
      </c>
      <c r="J15" s="2">
        <f>$E$13/E15</f>
        <v>2.6119094191995185</v>
      </c>
    </row>
    <row r="16" spans="1:10">
      <c r="A16" s="3">
        <v>4</v>
      </c>
      <c r="B16" s="3">
        <v>4</v>
      </c>
      <c r="C16" s="3">
        <f t="shared" si="0"/>
        <v>16</v>
      </c>
      <c r="D16">
        <v>2048</v>
      </c>
      <c r="E16" s="1">
        <v>16954.8</v>
      </c>
      <c r="F16" s="1">
        <v>103.04057453255975</v>
      </c>
      <c r="H16">
        <f t="shared" si="1"/>
        <v>0.60773689180975154</v>
      </c>
      <c r="J16" s="2">
        <f>$E$13/E16</f>
        <v>3.2762403567131435</v>
      </c>
    </row>
    <row r="17" spans="5:6">
      <c r="E17" s="1"/>
      <c r="F17" s="1"/>
    </row>
    <row r="18" spans="5:6">
      <c r="E18" s="1"/>
      <c r="F18" s="1"/>
    </row>
    <row r="19" spans="5:6">
      <c r="E19" s="1"/>
      <c r="F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FBD-A969-4ECF-A65F-BE420AC3BCC7}">
  <dimension ref="A1:S27"/>
  <sheetViews>
    <sheetView zoomScale="99" zoomScaleNormal="99" workbookViewId="0">
      <selection activeCell="B4" sqref="B4"/>
    </sheetView>
  </sheetViews>
  <sheetFormatPr defaultRowHeight="13"/>
  <cols>
    <col min="1" max="1" width="8.796875" style="3"/>
    <col min="2" max="2" width="10" style="3" customWidth="1"/>
    <col min="3" max="3" width="9.19921875" style="3" customWidth="1"/>
    <col min="4" max="4" width="9.69921875" style="3" customWidth="1"/>
    <col min="5" max="5" width="8.796875" style="3"/>
    <col min="6" max="6" width="9.296875" style="3" customWidth="1"/>
    <col min="7" max="10" width="8.796875" style="3"/>
    <col min="13" max="13" width="9.5" bestFit="1" customWidth="1"/>
  </cols>
  <sheetData>
    <row r="1" spans="1:19">
      <c r="H1" s="3" t="s">
        <v>82</v>
      </c>
      <c r="I1" s="3" t="s">
        <v>85</v>
      </c>
    </row>
    <row r="2" spans="1:19">
      <c r="A2" s="3" t="s">
        <v>68</v>
      </c>
      <c r="B2" s="3" t="s">
        <v>83</v>
      </c>
      <c r="C2" s="3" t="s">
        <v>99</v>
      </c>
      <c r="D2" s="3" t="s">
        <v>100</v>
      </c>
      <c r="E2" s="3" t="s">
        <v>106</v>
      </c>
      <c r="F2" s="6">
        <v>216671.8</v>
      </c>
      <c r="H2" s="3" t="s">
        <v>84</v>
      </c>
      <c r="I2" s="3" t="s">
        <v>86</v>
      </c>
      <c r="J2" s="3" t="s">
        <v>87</v>
      </c>
      <c r="L2" s="3" t="s">
        <v>73</v>
      </c>
      <c r="M2" t="s">
        <v>106</v>
      </c>
    </row>
    <row r="3" spans="1:19">
      <c r="A3" s="3" t="s">
        <v>19</v>
      </c>
      <c r="B3" s="3" t="s">
        <v>73</v>
      </c>
      <c r="C3" s="3" t="s">
        <v>71</v>
      </c>
      <c r="D3" s="3" t="s">
        <v>70</v>
      </c>
      <c r="H3" s="3" t="s">
        <v>101</v>
      </c>
      <c r="I3" s="3">
        <v>204050</v>
      </c>
      <c r="J3" s="3" t="s">
        <v>86</v>
      </c>
      <c r="L3" s="3" t="s">
        <v>98</v>
      </c>
      <c r="M3" s="1">
        <v>205312.4</v>
      </c>
      <c r="N3" t="s">
        <v>33</v>
      </c>
    </row>
    <row r="4" spans="1:19" ht="14.5">
      <c r="A4" s="3">
        <v>4</v>
      </c>
      <c r="B4" s="6">
        <v>55548</v>
      </c>
      <c r="C4" s="6">
        <v>55548</v>
      </c>
      <c r="H4" s="7">
        <v>57053</v>
      </c>
      <c r="J4" s="9">
        <f>$I$3/H4</f>
        <v>3.576499044747866</v>
      </c>
      <c r="L4" s="6">
        <v>52365.8</v>
      </c>
      <c r="N4" s="9">
        <f>$M$3/L4</f>
        <v>3.9207345252053818</v>
      </c>
    </row>
    <row r="5" spans="1:19" ht="14.5">
      <c r="A5" s="3">
        <v>8</v>
      </c>
      <c r="B5" s="6">
        <v>29343</v>
      </c>
      <c r="C5" s="6">
        <v>29759.4</v>
      </c>
      <c r="D5" s="6">
        <v>30097.4</v>
      </c>
      <c r="E5" s="6"/>
      <c r="H5" s="7">
        <v>31276</v>
      </c>
      <c r="J5" s="9">
        <f>$I$3/H5</f>
        <v>6.524171888988362</v>
      </c>
      <c r="L5" s="6">
        <v>29176.799999999999</v>
      </c>
      <c r="N5" s="9">
        <f t="shared" ref="N5:N9" si="0">$M$3/L5</f>
        <v>7.0368374873186914</v>
      </c>
    </row>
    <row r="6" spans="1:19" ht="14.5">
      <c r="A6" s="3">
        <v>12</v>
      </c>
      <c r="B6" s="6">
        <v>20812.8</v>
      </c>
      <c r="C6" s="6">
        <v>21267.200000000001</v>
      </c>
      <c r="D6" s="6">
        <v>20206</v>
      </c>
      <c r="E6" s="6"/>
      <c r="H6" s="7">
        <v>21529</v>
      </c>
      <c r="J6" s="9">
        <f>$I$3/H6</f>
        <v>9.4779135120070599</v>
      </c>
      <c r="L6" s="6">
        <v>27831.599999999999</v>
      </c>
      <c r="N6" s="9">
        <f t="shared" si="0"/>
        <v>7.3769528162232856</v>
      </c>
    </row>
    <row r="7" spans="1:19" ht="14.5">
      <c r="A7" s="3">
        <v>16</v>
      </c>
      <c r="B7" s="6">
        <v>15500.4</v>
      </c>
      <c r="C7" s="6">
        <v>16954.8</v>
      </c>
      <c r="D7" s="6">
        <v>15838</v>
      </c>
      <c r="E7" s="6"/>
      <c r="H7" s="7">
        <v>17949</v>
      </c>
      <c r="J7" s="9">
        <f>$I$3/H7</f>
        <v>11.368321354950137</v>
      </c>
      <c r="L7" s="6">
        <v>25328.2</v>
      </c>
      <c r="N7" s="9">
        <f t="shared" si="0"/>
        <v>8.1060793897710841</v>
      </c>
    </row>
    <row r="8" spans="1:19">
      <c r="A8" s="3">
        <v>20</v>
      </c>
      <c r="B8" s="6">
        <v>13214.2</v>
      </c>
      <c r="D8" s="6">
        <v>13227.6</v>
      </c>
      <c r="E8" s="6"/>
      <c r="L8" s="6">
        <v>25453.599999999999</v>
      </c>
      <c r="N8" s="9">
        <f t="shared" si="0"/>
        <v>8.0661438853443137</v>
      </c>
    </row>
    <row r="9" spans="1:19">
      <c r="A9" s="3">
        <v>24</v>
      </c>
      <c r="B9" s="6">
        <v>12442.8</v>
      </c>
      <c r="D9" s="6">
        <v>11650</v>
      </c>
      <c r="E9" s="6"/>
      <c r="L9" s="6">
        <v>25737.4</v>
      </c>
      <c r="N9" s="9">
        <f t="shared" si="0"/>
        <v>7.9772004942224148</v>
      </c>
    </row>
    <row r="12" spans="1:19">
      <c r="D12" s="3" t="s">
        <v>83</v>
      </c>
      <c r="J12" s="3" t="s">
        <v>111</v>
      </c>
      <c r="L12" s="3"/>
      <c r="M12" s="3"/>
      <c r="N12" s="3"/>
      <c r="O12" t="s">
        <v>98</v>
      </c>
    </row>
    <row r="13" spans="1:19">
      <c r="B13" s="3" t="s">
        <v>110</v>
      </c>
      <c r="C13" s="3" t="s">
        <v>26</v>
      </c>
      <c r="D13" s="3" t="s">
        <v>107</v>
      </c>
      <c r="F13" s="3" t="s">
        <v>109</v>
      </c>
      <c r="G13" s="3" t="s">
        <v>26</v>
      </c>
      <c r="K13" s="3"/>
      <c r="N13" s="3" t="s">
        <v>19</v>
      </c>
      <c r="O13" s="3" t="s">
        <v>22</v>
      </c>
      <c r="P13" s="3" t="s">
        <v>26</v>
      </c>
      <c r="S13" s="3" t="s">
        <v>112</v>
      </c>
    </row>
    <row r="14" spans="1:19">
      <c r="A14" s="3" t="s">
        <v>19</v>
      </c>
      <c r="B14" s="3" t="s">
        <v>22</v>
      </c>
      <c r="C14" s="3" t="s">
        <v>110</v>
      </c>
      <c r="D14" s="3" t="s">
        <v>108</v>
      </c>
      <c r="E14" s="3" t="s">
        <v>26</v>
      </c>
      <c r="F14" s="3" t="s">
        <v>27</v>
      </c>
      <c r="G14" s="3" t="s">
        <v>109</v>
      </c>
      <c r="I14" s="3" t="s">
        <v>27</v>
      </c>
      <c r="J14" s="3" t="s">
        <v>19</v>
      </c>
      <c r="K14" s="3" t="s">
        <v>22</v>
      </c>
      <c r="L14" s="3" t="s">
        <v>26</v>
      </c>
      <c r="N14" s="3" t="s">
        <v>106</v>
      </c>
      <c r="O14" s="6">
        <v>205312.4</v>
      </c>
    </row>
    <row r="15" spans="1:19">
      <c r="A15" s="3" t="s">
        <v>106</v>
      </c>
      <c r="B15" s="6">
        <v>216671.8</v>
      </c>
      <c r="D15" s="3" t="s">
        <v>22</v>
      </c>
      <c r="E15" s="3" t="s">
        <v>107</v>
      </c>
      <c r="F15" s="3" t="s">
        <v>22</v>
      </c>
      <c r="G15" s="3" t="s">
        <v>27</v>
      </c>
      <c r="J15" s="3" t="s">
        <v>106</v>
      </c>
      <c r="K15" s="3">
        <v>204050</v>
      </c>
      <c r="L15" s="3"/>
      <c r="N15" s="3">
        <v>4</v>
      </c>
      <c r="O15" s="6">
        <v>52365.8</v>
      </c>
      <c r="P15" s="9">
        <f t="shared" ref="P15:P20" si="1">$O$14/O15</f>
        <v>3.9207345252053818</v>
      </c>
      <c r="S15">
        <v>4</v>
      </c>
    </row>
    <row r="16" spans="1:19">
      <c r="A16" s="3">
        <v>4</v>
      </c>
      <c r="B16" s="6">
        <v>55548</v>
      </c>
      <c r="C16" s="9">
        <f>$B$15/B16</f>
        <v>3.9006228847123205</v>
      </c>
      <c r="D16" s="6">
        <v>55548</v>
      </c>
      <c r="E16" s="9">
        <f t="shared" ref="E16:E21" si="2">$B$15/D16</f>
        <v>3.9006228847123205</v>
      </c>
      <c r="I16" s="3">
        <v>1</v>
      </c>
      <c r="J16" s="3">
        <v>4</v>
      </c>
      <c r="K16" s="10">
        <v>57053</v>
      </c>
      <c r="L16" s="9">
        <f>$K$15/K16</f>
        <v>3.576499044747866</v>
      </c>
      <c r="N16" s="3">
        <v>8</v>
      </c>
      <c r="O16" s="6">
        <v>29176.799999999999</v>
      </c>
      <c r="P16" s="9">
        <f t="shared" si="1"/>
        <v>7.0368374873186914</v>
      </c>
      <c r="S16">
        <v>8</v>
      </c>
    </row>
    <row r="17" spans="1:19">
      <c r="A17" s="3">
        <v>8</v>
      </c>
      <c r="B17" s="6">
        <v>29759.4</v>
      </c>
      <c r="C17" s="9">
        <f>$B$15/B17</f>
        <v>7.2807852308850309</v>
      </c>
      <c r="D17" s="6">
        <v>29343</v>
      </c>
      <c r="E17" s="9">
        <f t="shared" si="2"/>
        <v>7.3841052380465522</v>
      </c>
      <c r="F17" s="6">
        <v>30097.4</v>
      </c>
      <c r="G17" s="9">
        <f>$B$15/F17</f>
        <v>7.1990205133998275</v>
      </c>
      <c r="I17" s="3">
        <v>2</v>
      </c>
      <c r="J17" s="3">
        <v>8</v>
      </c>
      <c r="K17" s="10">
        <v>31276</v>
      </c>
      <c r="L17" s="9">
        <f>$K$15/K17</f>
        <v>6.524171888988362</v>
      </c>
      <c r="N17" s="3">
        <v>12</v>
      </c>
      <c r="O17" s="6">
        <v>27831.599999999999</v>
      </c>
      <c r="P17" s="9">
        <f t="shared" si="1"/>
        <v>7.3769528162232856</v>
      </c>
      <c r="S17">
        <v>12</v>
      </c>
    </row>
    <row r="18" spans="1:19">
      <c r="A18" s="3">
        <v>12</v>
      </c>
      <c r="B18" s="6">
        <v>21267.200000000001</v>
      </c>
      <c r="C18" s="9">
        <f>$B$15/B18</f>
        <v>10.188073653325308</v>
      </c>
      <c r="D18" s="6">
        <v>20812.8</v>
      </c>
      <c r="E18" s="9">
        <f t="shared" si="2"/>
        <v>10.410506995694957</v>
      </c>
      <c r="F18" s="6">
        <v>20206</v>
      </c>
      <c r="G18" s="9">
        <f>$B$15/F18</f>
        <v>10.723141641096703</v>
      </c>
      <c r="I18" s="3">
        <v>3</v>
      </c>
      <c r="J18" s="3">
        <v>12</v>
      </c>
      <c r="K18" s="10">
        <v>21529</v>
      </c>
      <c r="L18" s="9">
        <f>$K$15/K18</f>
        <v>9.4779135120070599</v>
      </c>
      <c r="N18" s="3">
        <v>16</v>
      </c>
      <c r="O18" s="6">
        <v>25328.2</v>
      </c>
      <c r="P18" s="9">
        <f t="shared" si="1"/>
        <v>8.1060793897710841</v>
      </c>
      <c r="S18">
        <v>16</v>
      </c>
    </row>
    <row r="19" spans="1:19">
      <c r="A19" s="3">
        <v>16</v>
      </c>
      <c r="B19" s="6">
        <v>16954.8</v>
      </c>
      <c r="C19" s="9">
        <f>$B$15/B19</f>
        <v>12.779378111213344</v>
      </c>
      <c r="D19" s="6">
        <v>15500.4</v>
      </c>
      <c r="E19" s="9">
        <f t="shared" si="2"/>
        <v>13.978465071869113</v>
      </c>
      <c r="F19" s="6">
        <v>15838</v>
      </c>
      <c r="G19" s="9">
        <f>$B$15/F19</f>
        <v>13.680502588710695</v>
      </c>
      <c r="I19" s="3">
        <v>4</v>
      </c>
      <c r="J19" s="3">
        <v>16</v>
      </c>
      <c r="K19" s="10">
        <v>17949</v>
      </c>
      <c r="L19" s="9">
        <f>$K$15/K19</f>
        <v>11.368321354950137</v>
      </c>
      <c r="N19" s="3">
        <v>20</v>
      </c>
      <c r="O19" s="6">
        <v>25453.599999999999</v>
      </c>
      <c r="P19" s="9">
        <f t="shared" si="1"/>
        <v>8.0661438853443137</v>
      </c>
      <c r="S19">
        <v>20</v>
      </c>
    </row>
    <row r="20" spans="1:19">
      <c r="A20" s="3">
        <v>20</v>
      </c>
      <c r="D20" s="6">
        <v>13214.2</v>
      </c>
      <c r="E20" s="9">
        <f t="shared" si="2"/>
        <v>16.396891223078203</v>
      </c>
      <c r="F20" s="6">
        <v>13227.6</v>
      </c>
      <c r="G20" s="9">
        <f>$B$15/F20</f>
        <v>16.380280625359095</v>
      </c>
      <c r="K20" s="3"/>
      <c r="N20" s="3">
        <v>24</v>
      </c>
      <c r="O20" s="6">
        <v>25737.4</v>
      </c>
      <c r="P20" s="9">
        <f t="shared" si="1"/>
        <v>7.9772004942224148</v>
      </c>
      <c r="S20">
        <v>24</v>
      </c>
    </row>
    <row r="21" spans="1:19">
      <c r="A21" s="3">
        <v>24</v>
      </c>
      <c r="D21" s="6">
        <v>12442.8</v>
      </c>
      <c r="E21" s="9">
        <f t="shared" si="2"/>
        <v>17.413427845822483</v>
      </c>
      <c r="F21" s="6">
        <v>11650</v>
      </c>
      <c r="G21" s="9">
        <f>$B$15/F21</f>
        <v>18.598437768240341</v>
      </c>
      <c r="L21" s="3"/>
      <c r="M21" s="3"/>
      <c r="N21" s="3"/>
    </row>
    <row r="22" spans="1:19">
      <c r="L22" s="3"/>
      <c r="M22" s="3"/>
      <c r="N22" s="3"/>
    </row>
    <row r="24" spans="1:19">
      <c r="O24" t="s">
        <v>113</v>
      </c>
    </row>
    <row r="26" spans="1:19">
      <c r="O26" s="1">
        <f>K19-D19</f>
        <v>2448.6000000000004</v>
      </c>
      <c r="Q26" s="11">
        <f>O26/K19</f>
        <v>0.13641985625940165</v>
      </c>
    </row>
    <row r="27" spans="1:19">
      <c r="Q27" t="s">
        <v>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3AD7-1E44-424E-903A-C5BFA02E7335}">
  <dimension ref="A1:G23"/>
  <sheetViews>
    <sheetView workbookViewId="0">
      <selection activeCell="C15" sqref="C15:G15"/>
    </sheetView>
  </sheetViews>
  <sheetFormatPr defaultRowHeight="13"/>
  <sheetData>
    <row r="1" spans="1:7" ht="14.5">
      <c r="A1" s="4"/>
      <c r="B1" s="4" t="s">
        <v>20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</row>
    <row r="2" spans="1:7" ht="14.5">
      <c r="A2" s="4" t="s">
        <v>28</v>
      </c>
      <c r="B2" s="4">
        <v>512</v>
      </c>
      <c r="C2" s="4">
        <v>13446</v>
      </c>
      <c r="D2" s="4">
        <v>5568</v>
      </c>
      <c r="E2" s="4">
        <v>4272</v>
      </c>
      <c r="F2" s="4">
        <v>3884</v>
      </c>
      <c r="G2" s="4">
        <v>4062</v>
      </c>
    </row>
    <row r="3" spans="1:7" ht="14.5">
      <c r="A3" s="4" t="s">
        <v>24</v>
      </c>
      <c r="B3" s="4"/>
      <c r="C3" s="4">
        <v>232</v>
      </c>
      <c r="D3" s="4">
        <v>76</v>
      </c>
      <c r="E3" s="4">
        <v>70</v>
      </c>
      <c r="F3" s="4">
        <v>38</v>
      </c>
      <c r="G3" s="4">
        <v>28</v>
      </c>
    </row>
    <row r="4" spans="1:7" ht="14.5">
      <c r="A4" s="4" t="s">
        <v>33</v>
      </c>
      <c r="B4" s="4"/>
      <c r="C4" s="4"/>
      <c r="D4" s="4">
        <v>2.42</v>
      </c>
      <c r="E4" s="4">
        <v>3.15</v>
      </c>
      <c r="F4" s="4">
        <v>3.46</v>
      </c>
      <c r="G4" s="4">
        <v>3.31</v>
      </c>
    </row>
    <row r="5" spans="1:7" ht="14.5">
      <c r="A5" s="4" t="s">
        <v>77</v>
      </c>
      <c r="B5" s="4"/>
      <c r="C5" s="4"/>
      <c r="D5" s="5">
        <v>0.60399999999999998</v>
      </c>
      <c r="E5" s="5">
        <v>0.39300000000000002</v>
      </c>
      <c r="F5" s="5">
        <v>0.28799999999999998</v>
      </c>
      <c r="G5" s="5">
        <v>0.20699999999999999</v>
      </c>
    </row>
    <row r="6" spans="1:7" ht="14.5">
      <c r="A6" s="4"/>
      <c r="B6" s="4"/>
      <c r="C6" s="4"/>
      <c r="D6" s="4"/>
      <c r="E6" s="4"/>
      <c r="F6" s="4"/>
      <c r="G6" s="4"/>
    </row>
    <row r="7" spans="1:7" ht="14.5">
      <c r="A7" s="4" t="s">
        <v>28</v>
      </c>
      <c r="B7" s="4">
        <v>1024</v>
      </c>
      <c r="C7" s="4">
        <v>51898</v>
      </c>
      <c r="D7" s="4">
        <v>14994</v>
      </c>
      <c r="E7" s="4">
        <v>9216</v>
      </c>
      <c r="F7" s="4">
        <v>7593</v>
      </c>
      <c r="G7" s="4">
        <v>6937</v>
      </c>
    </row>
    <row r="8" spans="1:7" ht="14.5">
      <c r="A8" s="4" t="s">
        <v>24</v>
      </c>
      <c r="B8" s="4"/>
      <c r="C8" s="4">
        <v>1578</v>
      </c>
      <c r="D8" s="4">
        <v>366</v>
      </c>
      <c r="E8" s="4">
        <v>235</v>
      </c>
      <c r="F8" s="4">
        <v>136</v>
      </c>
      <c r="G8" s="4">
        <v>41</v>
      </c>
    </row>
    <row r="9" spans="1:7" ht="14.5">
      <c r="A9" s="4" t="s">
        <v>78</v>
      </c>
      <c r="B9" s="4"/>
      <c r="C9" s="4">
        <v>3.86</v>
      </c>
      <c r="D9" s="4">
        <v>2.69</v>
      </c>
      <c r="E9" s="4">
        <v>2.16</v>
      </c>
      <c r="F9" s="4">
        <v>1.95</v>
      </c>
      <c r="G9" s="4">
        <v>1.71</v>
      </c>
    </row>
    <row r="10" spans="1:7" ht="14.5">
      <c r="A10" s="4" t="s">
        <v>33</v>
      </c>
      <c r="B10" s="4"/>
      <c r="C10" s="4"/>
      <c r="D10" s="4">
        <v>3.46</v>
      </c>
      <c r="E10" s="4">
        <v>5.63</v>
      </c>
      <c r="F10" s="4">
        <v>6.84</v>
      </c>
      <c r="G10" s="4">
        <v>7.48</v>
      </c>
    </row>
    <row r="11" spans="1:7" ht="14.5">
      <c r="A11" s="4" t="s">
        <v>77</v>
      </c>
      <c r="B11" s="4"/>
      <c r="C11" s="4"/>
      <c r="D11" s="5">
        <v>0.86499999999999999</v>
      </c>
      <c r="E11" s="5">
        <v>0.70399999999999996</v>
      </c>
      <c r="F11" s="5">
        <v>0.56999999999999995</v>
      </c>
      <c r="G11" s="5">
        <v>0.46800000000000003</v>
      </c>
    </row>
    <row r="12" spans="1:7" ht="14.5">
      <c r="A12" s="4"/>
      <c r="B12" s="4"/>
      <c r="C12" s="4"/>
      <c r="D12" s="4"/>
      <c r="E12" s="4"/>
      <c r="F12" s="4"/>
      <c r="G12" s="4"/>
    </row>
    <row r="13" spans="1:7" ht="14.5">
      <c r="A13" s="4" t="s">
        <v>28</v>
      </c>
      <c r="B13" s="4">
        <v>2048</v>
      </c>
      <c r="C13" s="4">
        <v>204050</v>
      </c>
      <c r="D13" s="4">
        <v>57053</v>
      </c>
      <c r="E13" s="4">
        <v>31276</v>
      </c>
      <c r="F13" s="4">
        <v>21529</v>
      </c>
      <c r="G13" s="4">
        <v>17949</v>
      </c>
    </row>
    <row r="14" spans="1:7" ht="14.5">
      <c r="A14" s="4" t="s">
        <v>24</v>
      </c>
      <c r="B14" s="4"/>
      <c r="C14" s="4">
        <v>8941</v>
      </c>
      <c r="D14" s="4">
        <v>1393</v>
      </c>
      <c r="E14" s="4">
        <v>2577</v>
      </c>
      <c r="F14" s="4">
        <v>298</v>
      </c>
      <c r="G14" s="4">
        <v>1237</v>
      </c>
    </row>
    <row r="15" spans="1:7" ht="14.5">
      <c r="A15" s="4" t="s">
        <v>115</v>
      </c>
      <c r="B15" s="4"/>
      <c r="C15" s="4">
        <f>C14/C13*100</f>
        <v>4.3817691742220042</v>
      </c>
      <c r="D15" s="4">
        <f t="shared" ref="D15:G15" si="0">D14/D13*100</f>
        <v>2.4415893993304469</v>
      </c>
      <c r="E15" s="4">
        <f t="shared" si="0"/>
        <v>8.2395446988105903</v>
      </c>
      <c r="F15" s="4">
        <f t="shared" si="0"/>
        <v>1.3841794788424915</v>
      </c>
      <c r="G15" s="4">
        <f t="shared" si="0"/>
        <v>6.891748843946738</v>
      </c>
    </row>
    <row r="16" spans="1:7" ht="14.5">
      <c r="A16" s="4" t="s">
        <v>78</v>
      </c>
      <c r="B16" s="4"/>
      <c r="C16" s="4">
        <v>15.18</v>
      </c>
      <c r="D16" s="4">
        <v>10.25</v>
      </c>
      <c r="E16" s="4">
        <v>7.32</v>
      </c>
      <c r="F16" s="4">
        <v>5.54</v>
      </c>
      <c r="G16" s="4">
        <v>4.42</v>
      </c>
    </row>
    <row r="17" spans="1:7" ht="14.5">
      <c r="A17" s="4" t="s">
        <v>33</v>
      </c>
      <c r="B17" s="4"/>
      <c r="C17" s="4"/>
      <c r="D17" s="4">
        <v>3.58</v>
      </c>
      <c r="E17" s="4">
        <v>6.52</v>
      </c>
      <c r="F17" s="4">
        <v>9.48</v>
      </c>
      <c r="G17" s="4">
        <v>11.37</v>
      </c>
    </row>
    <row r="18" spans="1:7" ht="14.5">
      <c r="A18" s="4" t="s">
        <v>77</v>
      </c>
      <c r="B18" s="4"/>
      <c r="C18" s="4"/>
      <c r="D18" s="5">
        <v>0.89400000000000002</v>
      </c>
      <c r="E18" s="5">
        <v>0.81599999999999995</v>
      </c>
      <c r="F18" s="5">
        <v>0.79</v>
      </c>
      <c r="G18" s="5">
        <v>0.71099999999999997</v>
      </c>
    </row>
    <row r="19" spans="1:7" ht="14.5">
      <c r="A19" s="4"/>
      <c r="B19" s="4"/>
      <c r="C19" s="4"/>
      <c r="D19" s="4"/>
      <c r="E19" s="4"/>
      <c r="F19" s="4"/>
      <c r="G19" s="4"/>
    </row>
    <row r="20" spans="1:7" ht="14.5">
      <c r="A20" s="4"/>
      <c r="B20" s="4"/>
      <c r="C20" s="4"/>
      <c r="D20" s="4"/>
      <c r="E20" s="4"/>
      <c r="F20" s="4"/>
      <c r="G20" s="4"/>
    </row>
    <row r="21" spans="1:7" ht="14.5">
      <c r="A21" s="4" t="s">
        <v>79</v>
      </c>
      <c r="B21" s="4"/>
      <c r="C21" s="4"/>
      <c r="D21" s="4"/>
      <c r="E21" s="4"/>
      <c r="F21" s="4"/>
      <c r="G21" s="4"/>
    </row>
    <row r="22" spans="1:7" ht="14.5">
      <c r="A22" s="4" t="s">
        <v>80</v>
      </c>
      <c r="B22" s="4"/>
      <c r="C22" s="4"/>
      <c r="D22" s="4"/>
      <c r="E22" s="4"/>
      <c r="F22" s="4"/>
      <c r="G22" s="4"/>
    </row>
    <row r="23" spans="1:7" ht="14.5">
      <c r="A23" s="4" t="s">
        <v>81</v>
      </c>
      <c r="B23" s="4"/>
      <c r="C23" s="4"/>
      <c r="D23" s="4"/>
      <c r="E23" s="4"/>
      <c r="F23" s="4"/>
      <c r="G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C938-6A2B-4672-8540-8AC8B4842CB6}">
  <dimension ref="A1:F6"/>
  <sheetViews>
    <sheetView workbookViewId="0">
      <selection activeCell="F7" sqref="F7"/>
    </sheetView>
  </sheetViews>
  <sheetFormatPr defaultRowHeight="13"/>
  <sheetData>
    <row r="1" spans="1:6">
      <c r="A1" t="s">
        <v>102</v>
      </c>
      <c r="D1" t="s">
        <v>103</v>
      </c>
    </row>
    <row r="2" spans="1:6">
      <c r="A2" s="8">
        <v>208525</v>
      </c>
    </row>
    <row r="3" spans="1:6">
      <c r="A3" s="8">
        <v>210693</v>
      </c>
    </row>
    <row r="4" spans="1:6">
      <c r="A4" s="8">
        <v>245109</v>
      </c>
    </row>
    <row r="5" spans="1:6">
      <c r="A5" s="8">
        <v>207774</v>
      </c>
      <c r="C5" t="s">
        <v>23</v>
      </c>
      <c r="D5" t="s">
        <v>24</v>
      </c>
      <c r="F5" t="s">
        <v>115</v>
      </c>
    </row>
    <row r="6" spans="1:6">
      <c r="A6" s="8">
        <v>211258</v>
      </c>
      <c r="C6">
        <f>AVERAGE(A2:A6)</f>
        <v>216671.8</v>
      </c>
      <c r="D6">
        <f>_xlfn.STDEV.P(A2:A6)</f>
        <v>14277.750654777523</v>
      </c>
      <c r="F6">
        <f>D6/C6*100</f>
        <v>6.5895749491985223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xpcTimes</vt:lpstr>
      <vt:lpstr>Two nodes n workers 2048 V2</vt:lpstr>
      <vt:lpstr>mandelbrotHPC</vt:lpstr>
      <vt:lpstr>SingleNodeHPC</vt:lpstr>
      <vt:lpstr>HPCsingleNode</vt:lpstr>
      <vt:lpstr>HPC-multi-node</vt:lpstr>
      <vt:lpstr>2048 Comparison</vt:lpstr>
      <vt:lpstr>ClusterData</vt:lpstr>
      <vt:lpstr>HPCseq2048</vt:lpstr>
      <vt:lpstr>HPC2nodes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Kerridge, Jon</cp:lastModifiedBy>
  <dcterms:created xsi:type="dcterms:W3CDTF">2024-02-05T12:10:41Z</dcterms:created>
  <dcterms:modified xsi:type="dcterms:W3CDTF">2024-04-10T14:04:44Z</dcterms:modified>
</cp:coreProperties>
</file>