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JGradle\ClusterMandelbrot\src\main\groovy\results\timingData\timings\"/>
    </mc:Choice>
  </mc:AlternateContent>
  <xr:revisionPtr revIDLastSave="0" documentId="13_ncr:1_{6AE5AF2C-6452-4BD7-B38C-89B885EAD2F1}" xr6:coauthVersionLast="47" xr6:coauthVersionMax="47" xr10:uidLastSave="{00000000-0000-0000-0000-000000000000}"/>
  <bookViews>
    <workbookView xWindow="-19180" yWindow="0" windowWidth="19220" windowHeight="10270" activeTab="2" xr2:uid="{00000000-000D-0000-FFFF-FFFF00000000}"/>
  </bookViews>
  <sheets>
    <sheet name="Mean Times" sheetId="1" r:id="rId1"/>
    <sheet name="Seqential" sheetId="3" r:id="rId2"/>
    <sheet name="ElapsedTime" sheetId="2" r:id="rId3"/>
    <sheet name="Speedup" sheetId="4" r:id="rId4"/>
    <sheet name="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7" i="1"/>
  <c r="F17" i="1"/>
  <c r="E17" i="1"/>
  <c r="D17" i="1"/>
  <c r="G11" i="1"/>
  <c r="F11" i="1"/>
  <c r="E11" i="1"/>
  <c r="D11" i="1"/>
  <c r="G5" i="1"/>
  <c r="F5" i="1"/>
  <c r="E5" i="1"/>
  <c r="D5" i="1"/>
  <c r="G16" i="1"/>
  <c r="F16" i="1"/>
  <c r="E16" i="1"/>
  <c r="D16" i="1"/>
  <c r="G10" i="1"/>
  <c r="E10" i="1"/>
  <c r="F10" i="1"/>
  <c r="D10" i="1"/>
  <c r="E4" i="1"/>
  <c r="F4" i="1"/>
  <c r="G4" i="1"/>
  <c r="D4" i="1"/>
  <c r="E15" i="1"/>
  <c r="F15" i="1"/>
  <c r="G15" i="1"/>
  <c r="D9" i="1"/>
  <c r="E9" i="1"/>
  <c r="F9" i="1"/>
  <c r="G9" i="1"/>
  <c r="C15" i="1"/>
  <c r="C9" i="1"/>
  <c r="C14" i="1"/>
  <c r="C13" i="1"/>
  <c r="C8" i="1"/>
  <c r="C7" i="1"/>
  <c r="C2" i="1"/>
  <c r="C3" i="1"/>
  <c r="H18" i="3"/>
  <c r="H12" i="3"/>
  <c r="L18" i="3"/>
  <c r="M18" i="3"/>
  <c r="N18" i="3"/>
  <c r="N12" i="3"/>
  <c r="L12" i="3"/>
  <c r="M12" i="3"/>
  <c r="K18" i="3"/>
  <c r="K12" i="3"/>
  <c r="I16" i="3"/>
  <c r="H16" i="3"/>
  <c r="I10" i="3"/>
  <c r="H10" i="3"/>
  <c r="I4" i="3"/>
  <c r="H4" i="3"/>
</calcChain>
</file>

<file path=xl/sharedStrings.xml><?xml version="1.0" encoding="utf-8"?>
<sst xmlns="http://schemas.openxmlformats.org/spreadsheetml/2006/main" count="35" uniqueCount="22">
  <si>
    <t>mean</t>
  </si>
  <si>
    <t>SD</t>
  </si>
  <si>
    <t>4 nodes</t>
  </si>
  <si>
    <t>3 nodes</t>
  </si>
  <si>
    <t>2 nodes</t>
  </si>
  <si>
    <t>1 node</t>
  </si>
  <si>
    <t>Size</t>
  </si>
  <si>
    <t>Seqential</t>
  </si>
  <si>
    <t>width: 512, height: 292, delta: 0.0068359375, escape: 2048</t>
  </si>
  <si>
    <t>Times</t>
  </si>
  <si>
    <t>width: 1024, height: 585, delta: 0.00341796875, escape: 2048</t>
  </si>
  <si>
    <t>width: 2048, height: 1170, delta: 0.001708984375, escape: 2048</t>
  </si>
  <si>
    <t>Points</t>
  </si>
  <si>
    <t>Whites</t>
  </si>
  <si>
    <t>Blacks</t>
  </si>
  <si>
    <t>Iterations</t>
  </si>
  <si>
    <t>ratio to 512</t>
  </si>
  <si>
    <t>speedup</t>
  </si>
  <si>
    <t>efficiency</t>
  </si>
  <si>
    <t>speed up measured in nodes</t>
  </si>
  <si>
    <t>efficiency measured in cores 4 per node</t>
  </si>
  <si>
    <t>problem size is in ratio 512:1024:2048 is given by 1:4:16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</si>
</sst>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 Elapsed 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Times'!$C$1:$G$1</c:f>
              <c:strCache>
                <c:ptCount val="5"/>
                <c:pt idx="0">
                  <c:v>Seqential</c:v>
                </c:pt>
                <c:pt idx="1">
                  <c:v>1 node</c:v>
                </c:pt>
                <c:pt idx="2">
                  <c:v>2 nodes</c:v>
                </c:pt>
                <c:pt idx="3">
                  <c:v>3 nodes</c:v>
                </c:pt>
                <c:pt idx="4">
                  <c:v>4 nodes</c:v>
                </c:pt>
              </c:strCache>
            </c:strRef>
          </c:cat>
          <c:val>
            <c:numRef>
              <c:f>'Mean Times'!$C$2:$G$2</c:f>
              <c:numCache>
                <c:formatCode>0</c:formatCode>
                <c:ptCount val="5"/>
                <c:pt idx="0">
                  <c:v>13446.4</c:v>
                </c:pt>
                <c:pt idx="1">
                  <c:v>5567.6</c:v>
                </c:pt>
                <c:pt idx="2">
                  <c:v>4272.2</c:v>
                </c:pt>
                <c:pt idx="3">
                  <c:v>3884.2</c:v>
                </c:pt>
                <c:pt idx="4">
                  <c:v>4061.6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5-43BD-B7F7-4B16DD0107CB}"/>
            </c:ext>
          </c:extLst>
        </c:ser>
        <c:ser>
          <c:idx val="1"/>
          <c:order val="1"/>
          <c:tx>
            <c:v>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'Mean Times'!$C$7:$G$7</c:f>
              <c:numCache>
                <c:formatCode>0</c:formatCode>
                <c:ptCount val="5"/>
                <c:pt idx="0">
                  <c:v>51898</c:v>
                </c:pt>
                <c:pt idx="1">
                  <c:v>14993.8</c:v>
                </c:pt>
                <c:pt idx="2">
                  <c:v>9215.7999999999993</c:v>
                </c:pt>
                <c:pt idx="3">
                  <c:v>7592.6</c:v>
                </c:pt>
                <c:pt idx="4">
                  <c:v>6937.2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5-43BD-B7F7-4B16DD0107CB}"/>
            </c:ext>
          </c:extLst>
        </c:ser>
        <c:ser>
          <c:idx val="2"/>
          <c:order val="2"/>
          <c:tx>
            <c:v>2048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'Mean Times'!$C$13:$G$13</c:f>
              <c:numCache>
                <c:formatCode>0</c:formatCode>
                <c:ptCount val="5"/>
                <c:pt idx="0">
                  <c:v>204050.4</c:v>
                </c:pt>
                <c:pt idx="1">
                  <c:v>57053</c:v>
                </c:pt>
                <c:pt idx="2">
                  <c:v>31276</c:v>
                </c:pt>
                <c:pt idx="3">
                  <c:v>21528.6</c:v>
                </c:pt>
                <c:pt idx="4">
                  <c:v>17949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5-43BD-B7F7-4B16DD0107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00607"/>
        <c:axId val="984593535"/>
      </c:lineChart>
      <c:catAx>
        <c:axId val="984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93535"/>
        <c:crosses val="autoZero"/>
        <c:auto val="1"/>
        <c:lblAlgn val="ctr"/>
        <c:lblOffset val="100"/>
        <c:noMultiLvlLbl val="0"/>
      </c:catAx>
      <c:valAx>
        <c:axId val="9845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milliseconds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00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Mandelbrot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20844269466316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D-4CCC-B30A-21D7158D3137}"/>
                </c:ext>
              </c:extLst>
            </c:dLbl>
            <c:dLbl>
              <c:idx val="1"/>
              <c:layout>
                <c:manualLayout>
                  <c:x val="-4.298622047244089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5D-4CCC-B30A-21D7158D3137}"/>
                </c:ext>
              </c:extLst>
            </c:dLbl>
            <c:dLbl>
              <c:idx val="2"/>
              <c:layout>
                <c:manualLayout>
                  <c:x val="-4.29862204724410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5D-4CCC-B30A-21D7158D3137}"/>
                </c:ext>
              </c:extLst>
            </c:dLbl>
            <c:dLbl>
              <c:idx val="3"/>
              <c:layout>
                <c:manualLayout>
                  <c:x val="-4.5763998250218721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5D-4CCC-B30A-21D7158D3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Times'!$D$4:$G$4</c:f>
              <c:numCache>
                <c:formatCode>0.00</c:formatCode>
                <c:ptCount val="4"/>
                <c:pt idx="0">
                  <c:v>2.4151160284503197</c:v>
                </c:pt>
                <c:pt idx="1">
                  <c:v>3.1474181920322084</c:v>
                </c:pt>
                <c:pt idx="2">
                  <c:v>3.4618196797281295</c:v>
                </c:pt>
                <c:pt idx="3">
                  <c:v>3.3106165058105179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0-4066-942A-B600F7847EF5}"/>
            </c:ext>
          </c:extLst>
        </c:ser>
        <c:ser>
          <c:idx val="1"/>
          <c:order val="1"/>
          <c:tx>
            <c:v>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131955380577427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5D-4CCC-B30A-21D7158D3137}"/>
                </c:ext>
              </c:extLst>
            </c:dLbl>
            <c:dLbl>
              <c:idx val="1"/>
              <c:layout>
                <c:manualLayout>
                  <c:x val="-4.298622047244089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5D-4CCC-B30A-21D7158D3137}"/>
                </c:ext>
              </c:extLst>
            </c:dLbl>
            <c:dLbl>
              <c:idx val="2"/>
              <c:layout>
                <c:manualLayout>
                  <c:x val="-4.29862204724410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5D-4CCC-B30A-21D7158D3137}"/>
                </c:ext>
              </c:extLst>
            </c:dLbl>
            <c:dLbl>
              <c:idx val="3"/>
              <c:layout>
                <c:manualLayout>
                  <c:x val="-4.020844269466316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5D-4CCC-B30A-21D7158D3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Times'!$D$10:$G$10</c:f>
              <c:numCache>
                <c:formatCode>0.00</c:formatCode>
                <c:ptCount val="4"/>
                <c:pt idx="0">
                  <c:v>3.4612973362323096</c:v>
                </c:pt>
                <c:pt idx="1">
                  <c:v>5.6314156123179764</c:v>
                </c:pt>
                <c:pt idx="2">
                  <c:v>6.8353396728393436</c:v>
                </c:pt>
                <c:pt idx="3">
                  <c:v>7.4811163005247074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0-4066-942A-B600F7847EF5}"/>
            </c:ext>
          </c:extLst>
        </c:ser>
        <c:ser>
          <c:idx val="2"/>
          <c:order val="2"/>
          <c:tx>
            <c:v>2048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061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5D-4CCC-B30A-21D7158D3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Times'!$D$16:$G$16</c:f>
              <c:numCache>
                <c:formatCode>0.00</c:formatCode>
                <c:ptCount val="4"/>
                <c:pt idx="0">
                  <c:v>3.5765060557727026</c:v>
                </c:pt>
                <c:pt idx="1">
                  <c:v>6.5241846783476145</c:v>
                </c:pt>
                <c:pt idx="2">
                  <c:v>9.4781081909645781</c:v>
                </c:pt>
                <c:pt idx="3">
                  <c:v>11.368343640314224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0-4066-942A-B600F7847E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965600"/>
        <c:axId val="611958400"/>
      </c:lineChart>
      <c:catAx>
        <c:axId val="6119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58400"/>
        <c:crosses val="autoZero"/>
        <c:auto val="1"/>
        <c:lblAlgn val="ctr"/>
        <c:lblOffset val="100"/>
        <c:noMultiLvlLbl val="0"/>
      </c:catAx>
      <c:valAx>
        <c:axId val="611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701443569553802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4-454B-9AA0-359D012A440C}"/>
                </c:ext>
              </c:extLst>
            </c:dLbl>
            <c:dLbl>
              <c:idx val="1"/>
              <c:layout>
                <c:manualLayout>
                  <c:x val="-5.4701443569553858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04-454B-9AA0-359D012A4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Times'!$D$5:$G$5</c:f>
              <c:numCache>
                <c:formatCode>0.0%</c:formatCode>
                <c:ptCount val="4"/>
                <c:pt idx="0">
                  <c:v>0.60377900711257992</c:v>
                </c:pt>
                <c:pt idx="1">
                  <c:v>0.39342727400402605</c:v>
                </c:pt>
                <c:pt idx="2">
                  <c:v>0.28848497331067746</c:v>
                </c:pt>
                <c:pt idx="3">
                  <c:v>0.20691353161315737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FE0-B33B-CC4E46FF7EB6}"/>
            </c:ext>
          </c:extLst>
        </c:ser>
        <c:ser>
          <c:idx val="1"/>
          <c:order val="1"/>
          <c:tx>
            <c:v>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479221347331584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04-454B-9AA0-359D012A440C}"/>
                </c:ext>
              </c:extLst>
            </c:dLbl>
            <c:dLbl>
              <c:idx val="1"/>
              <c:layout>
                <c:manualLayout>
                  <c:x val="-6.0256999125109359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4-454B-9AA0-359D012A4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Times'!$D$11:$G$11</c:f>
              <c:numCache>
                <c:formatCode>0.0%</c:formatCode>
                <c:ptCount val="4"/>
                <c:pt idx="0">
                  <c:v>0.8653243340580774</c:v>
                </c:pt>
                <c:pt idx="1">
                  <c:v>0.70392695153974705</c:v>
                </c:pt>
                <c:pt idx="2">
                  <c:v>0.56961163940327864</c:v>
                </c:pt>
                <c:pt idx="3">
                  <c:v>0.46756976878279422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FE0-B33B-CC4E46FF7EB6}"/>
            </c:ext>
          </c:extLst>
        </c:ser>
        <c:ser>
          <c:idx val="2"/>
          <c:order val="2"/>
          <c:tx>
            <c:v>2048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479221347331584E-2"/>
                  <c:y val="-8.561351706036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04-454B-9AA0-359D012A4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'Mean Times'!$D$17:$G$17</c:f>
              <c:numCache>
                <c:formatCode>0.0%</c:formatCode>
                <c:ptCount val="4"/>
                <c:pt idx="0">
                  <c:v>0.89412651394317566</c:v>
                </c:pt>
                <c:pt idx="1">
                  <c:v>0.81552308479345181</c:v>
                </c:pt>
                <c:pt idx="2">
                  <c:v>0.78984234924704821</c:v>
                </c:pt>
                <c:pt idx="3">
                  <c:v>0.71052147751963901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FE0-B33B-CC4E46FF7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964160"/>
        <c:axId val="611955040"/>
      </c:lineChart>
      <c:catAx>
        <c:axId val="6119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55040"/>
        <c:crosses val="autoZero"/>
        <c:auto val="1"/>
        <c:lblAlgn val="ctr"/>
        <c:lblOffset val="100"/>
        <c:noMultiLvlLbl val="0"/>
      </c:catAx>
      <c:valAx>
        <c:axId val="611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30480</xdr:rowOff>
    </xdr:from>
    <xdr:to>
      <xdr:col>13</xdr:col>
      <xdr:colOff>407670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B5309-DF56-FAEC-C719-A5EB67058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139700</xdr:rowOff>
    </xdr:from>
    <xdr:to>
      <xdr:col>13</xdr:col>
      <xdr:colOff>225425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90DD-19BA-4AD4-F3C3-A4130CFC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139700</xdr:rowOff>
    </xdr:from>
    <xdr:to>
      <xdr:col>13</xdr:col>
      <xdr:colOff>225425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90BB-B589-1B22-F704-2ECD2229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I12" sqref="I12"/>
    </sheetView>
  </sheetViews>
  <sheetFormatPr defaultRowHeight="14.5" x14ac:dyDescent="0.35"/>
  <cols>
    <col min="1" max="1" width="10.36328125" bestFit="1" customWidth="1"/>
  </cols>
  <sheetData>
    <row r="1" spans="1:7" x14ac:dyDescent="0.35">
      <c r="B1" t="s">
        <v>6</v>
      </c>
      <c r="C1" t="s">
        <v>7</v>
      </c>
      <c r="D1" t="s">
        <v>5</v>
      </c>
      <c r="E1" t="s">
        <v>4</v>
      </c>
      <c r="F1" t="s">
        <v>3</v>
      </c>
      <c r="G1" t="s">
        <v>2</v>
      </c>
    </row>
    <row r="2" spans="1:7" x14ac:dyDescent="0.35">
      <c r="A2" t="s">
        <v>0</v>
      </c>
      <c r="B2">
        <v>512</v>
      </c>
      <c r="C2" s="1">
        <f>Seqential!H4</f>
        <v>13446.4</v>
      </c>
      <c r="D2" s="1">
        <v>5567.6</v>
      </c>
      <c r="E2" s="1">
        <v>4272.2</v>
      </c>
      <c r="F2" s="1">
        <v>3884.2</v>
      </c>
      <c r="G2" s="1">
        <v>4061.6</v>
      </c>
    </row>
    <row r="3" spans="1:7" x14ac:dyDescent="0.35">
      <c r="A3" t="s">
        <v>1</v>
      </c>
      <c r="C3" s="1">
        <f>Seqential!I4</f>
        <v>231.61744321186174</v>
      </c>
      <c r="D3" s="1">
        <v>76.253786791214509</v>
      </c>
      <c r="E3" s="1">
        <v>70.243576218754697</v>
      </c>
      <c r="F3" s="1">
        <v>38.4</v>
      </c>
      <c r="G3" s="1">
        <v>28.274370019507064</v>
      </c>
    </row>
    <row r="4" spans="1:7" x14ac:dyDescent="0.35">
      <c r="A4" t="s">
        <v>17</v>
      </c>
      <c r="D4" s="2">
        <f>$C2/D2</f>
        <v>2.4151160284503197</v>
      </c>
      <c r="E4" s="2">
        <f t="shared" ref="E4:G4" si="0">$C2/E2</f>
        <v>3.1474181920322084</v>
      </c>
      <c r="F4" s="2">
        <f t="shared" si="0"/>
        <v>3.4618196797281295</v>
      </c>
      <c r="G4" s="2">
        <f t="shared" si="0"/>
        <v>3.3106165058105179</v>
      </c>
    </row>
    <row r="5" spans="1:7" x14ac:dyDescent="0.35">
      <c r="A5" t="s">
        <v>18</v>
      </c>
      <c r="D5" s="4">
        <f>D4/4</f>
        <v>0.60377900711257992</v>
      </c>
      <c r="E5" s="4">
        <f>E4/8</f>
        <v>0.39342727400402605</v>
      </c>
      <c r="F5" s="4">
        <f>F4/12</f>
        <v>0.28848497331067746</v>
      </c>
      <c r="G5" s="4">
        <f>G4/16</f>
        <v>0.20691353161315737</v>
      </c>
    </row>
    <row r="7" spans="1:7" x14ac:dyDescent="0.35">
      <c r="A7" t="s">
        <v>0</v>
      </c>
      <c r="B7">
        <v>1024</v>
      </c>
      <c r="C7" s="1">
        <f>Seqential!H10</f>
        <v>51898</v>
      </c>
      <c r="D7" s="1">
        <v>14993.8</v>
      </c>
      <c r="E7" s="1">
        <v>9215.7999999999993</v>
      </c>
      <c r="F7" s="1">
        <v>7592.6</v>
      </c>
      <c r="G7" s="1">
        <v>6937.2</v>
      </c>
    </row>
    <row r="8" spans="1:7" x14ac:dyDescent="0.35">
      <c r="A8" t="s">
        <v>1</v>
      </c>
      <c r="C8" s="1">
        <f>Seqential!I10</f>
        <v>1577.7756494508337</v>
      </c>
      <c r="D8" s="1">
        <v>366.0062294551829</v>
      </c>
      <c r="E8" s="1">
        <v>235.23384110284812</v>
      </c>
      <c r="F8" s="1">
        <v>136.46625956623856</v>
      </c>
      <c r="G8" s="1">
        <v>41.160174926741988</v>
      </c>
    </row>
    <row r="9" spans="1:7" x14ac:dyDescent="0.35">
      <c r="A9" t="s">
        <v>16</v>
      </c>
      <c r="C9" s="2">
        <f>C7/C2</f>
        <v>3.8596204188481678</v>
      </c>
      <c r="D9" s="2">
        <f>D7/D2</f>
        <v>2.6930454774049859</v>
      </c>
      <c r="E9" s="2">
        <f>E7/E2</f>
        <v>2.1571555638780957</v>
      </c>
      <c r="F9" s="2">
        <f>F7/F2</f>
        <v>1.9547397147417747</v>
      </c>
      <c r="G9" s="2">
        <f>G7/G2</f>
        <v>1.707996848532598</v>
      </c>
    </row>
    <row r="10" spans="1:7" x14ac:dyDescent="0.35">
      <c r="A10" t="s">
        <v>17</v>
      </c>
      <c r="D10" s="2">
        <f>$C7/D7</f>
        <v>3.4612973362323096</v>
      </c>
      <c r="E10" s="2">
        <f t="shared" ref="E10:F10" si="1">$C7/E7</f>
        <v>5.6314156123179764</v>
      </c>
      <c r="F10" s="2">
        <f t="shared" si="1"/>
        <v>6.8353396728393436</v>
      </c>
      <c r="G10" s="2">
        <f>$C7/G7</f>
        <v>7.4811163005247074</v>
      </c>
    </row>
    <row r="11" spans="1:7" x14ac:dyDescent="0.35">
      <c r="A11" t="s">
        <v>18</v>
      </c>
      <c r="D11" s="4">
        <f>D10/4</f>
        <v>0.8653243340580774</v>
      </c>
      <c r="E11" s="4">
        <f>E10/8</f>
        <v>0.70392695153974705</v>
      </c>
      <c r="F11" s="4">
        <f>F10/12</f>
        <v>0.56961163940327864</v>
      </c>
      <c r="G11" s="4">
        <f>G10/16</f>
        <v>0.46756976878279422</v>
      </c>
    </row>
    <row r="13" spans="1:7" x14ac:dyDescent="0.35">
      <c r="A13" t="s">
        <v>0</v>
      </c>
      <c r="B13">
        <v>2048</v>
      </c>
      <c r="C13" s="1">
        <f>Seqential!H16</f>
        <v>204050.4</v>
      </c>
      <c r="D13" s="1">
        <v>57053</v>
      </c>
      <c r="E13" s="1">
        <v>31276</v>
      </c>
      <c r="F13" s="1">
        <v>21528.6</v>
      </c>
      <c r="G13" s="1">
        <v>17949</v>
      </c>
    </row>
    <row r="14" spans="1:7" x14ac:dyDescent="0.35">
      <c r="A14" t="s">
        <v>1</v>
      </c>
      <c r="C14" s="1">
        <f>Seqential!I16</f>
        <v>8941.0680480577939</v>
      </c>
      <c r="D14" s="1">
        <v>1392.691064091387</v>
      </c>
      <c r="E14" s="1">
        <v>2576.9596814851411</v>
      </c>
      <c r="F14" s="1">
        <v>298.42560211885308</v>
      </c>
      <c r="G14" s="1">
        <v>1236.5899886381096</v>
      </c>
    </row>
    <row r="15" spans="1:7" x14ac:dyDescent="0.35">
      <c r="A15" t="s">
        <v>16</v>
      </c>
      <c r="C15" s="2">
        <f>C13/C2</f>
        <v>15.175095192765349</v>
      </c>
      <c r="D15" s="2">
        <f>D13/D2</f>
        <v>10.24732380199727</v>
      </c>
      <c r="E15" s="2">
        <f>E13/E2</f>
        <v>7.3208183137493563</v>
      </c>
      <c r="F15" s="2">
        <f>F13/F2</f>
        <v>5.5426085165542451</v>
      </c>
      <c r="G15" s="2">
        <f>G13/G2</f>
        <v>4.4191944061453619</v>
      </c>
    </row>
    <row r="16" spans="1:7" x14ac:dyDescent="0.35">
      <c r="A16" t="s">
        <v>17</v>
      </c>
      <c r="D16" s="2">
        <f>$C13/D13</f>
        <v>3.5765060557727026</v>
      </c>
      <c r="E16" s="2">
        <f t="shared" ref="E16:F16" si="2">$C13/E13</f>
        <v>6.5241846783476145</v>
      </c>
      <c r="F16" s="2">
        <f t="shared" si="2"/>
        <v>9.4781081909645781</v>
      </c>
      <c r="G16" s="2">
        <f>$C13/G13</f>
        <v>11.368343640314224</v>
      </c>
    </row>
    <row r="17" spans="1:7" x14ac:dyDescent="0.35">
      <c r="A17" t="s">
        <v>18</v>
      </c>
      <c r="D17" s="4">
        <f>D16/4</f>
        <v>0.89412651394317566</v>
      </c>
      <c r="E17" s="4">
        <f>E16/8</f>
        <v>0.81552308479345181</v>
      </c>
      <c r="F17" s="4">
        <f>F16/12</f>
        <v>0.78984234924704821</v>
      </c>
      <c r="G17" s="4">
        <f>G16/16</f>
        <v>0.71052147751963901</v>
      </c>
    </row>
    <row r="20" spans="1:7" x14ac:dyDescent="0.35">
      <c r="A20" t="s">
        <v>19</v>
      </c>
    </row>
    <row r="21" spans="1:7" x14ac:dyDescent="0.35">
      <c r="A21" t="s">
        <v>20</v>
      </c>
    </row>
    <row r="22" spans="1:7" x14ac:dyDescent="0.35">
      <c r="A2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D1C9-ADF3-4C0E-91CC-AB342DA2E61E}">
  <dimension ref="A1:N18"/>
  <sheetViews>
    <sheetView workbookViewId="0">
      <selection activeCell="H6" sqref="H6"/>
    </sheetView>
  </sheetViews>
  <sheetFormatPr defaultRowHeight="14.5" x14ac:dyDescent="0.35"/>
  <cols>
    <col min="13" max="13" width="12.1796875" customWidth="1"/>
    <col min="14" max="14" width="10.81640625" bestFit="1" customWidth="1"/>
  </cols>
  <sheetData>
    <row r="1" spans="1:14" x14ac:dyDescent="0.35">
      <c r="A1" t="s">
        <v>8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K2">
        <v>149504</v>
      </c>
      <c r="L2">
        <v>117234</v>
      </c>
      <c r="M2">
        <v>32270</v>
      </c>
      <c r="N2">
        <v>66932593</v>
      </c>
    </row>
    <row r="3" spans="1:14" x14ac:dyDescent="0.35">
      <c r="H3" t="s">
        <v>0</v>
      </c>
      <c r="I3" t="s">
        <v>1</v>
      </c>
    </row>
    <row r="4" spans="1:14" x14ac:dyDescent="0.35">
      <c r="A4" t="s">
        <v>9</v>
      </c>
      <c r="B4">
        <v>13494</v>
      </c>
      <c r="C4">
        <v>13102</v>
      </c>
      <c r="D4">
        <v>13678</v>
      </c>
      <c r="E4">
        <v>13693</v>
      </c>
      <c r="F4">
        <v>13265</v>
      </c>
      <c r="H4" s="1">
        <f>AVERAGE(B4:F4)</f>
        <v>13446.4</v>
      </c>
      <c r="I4" s="1">
        <f>_xlfn.STDEV.P(B4:F4)</f>
        <v>231.61744321186174</v>
      </c>
    </row>
    <row r="5" spans="1:14" x14ac:dyDescent="0.35">
      <c r="H5" s="1"/>
      <c r="I5" s="1"/>
    </row>
    <row r="6" spans="1:14" x14ac:dyDescent="0.35">
      <c r="H6" s="1"/>
      <c r="I6" s="1"/>
    </row>
    <row r="7" spans="1:14" x14ac:dyDescent="0.35">
      <c r="A7" t="s">
        <v>10</v>
      </c>
      <c r="H7" s="1"/>
      <c r="I7" s="1"/>
    </row>
    <row r="8" spans="1:14" x14ac:dyDescent="0.35">
      <c r="H8" s="1"/>
      <c r="I8" s="1"/>
      <c r="K8">
        <v>599040</v>
      </c>
      <c r="L8">
        <v>469958</v>
      </c>
      <c r="M8">
        <v>129082</v>
      </c>
      <c r="N8">
        <v>267788836</v>
      </c>
    </row>
    <row r="9" spans="1:14" x14ac:dyDescent="0.35">
      <c r="H9" s="1"/>
      <c r="I9" s="1"/>
    </row>
    <row r="10" spans="1:14" x14ac:dyDescent="0.35">
      <c r="A10" t="s">
        <v>9</v>
      </c>
      <c r="B10">
        <v>54531</v>
      </c>
      <c r="C10">
        <v>52771</v>
      </c>
      <c r="D10">
        <v>51141</v>
      </c>
      <c r="E10">
        <v>50971</v>
      </c>
      <c r="F10">
        <v>50076</v>
      </c>
      <c r="H10" s="1">
        <f>AVERAGE(B10:F10)</f>
        <v>51898</v>
      </c>
      <c r="I10" s="1">
        <f>_xlfn.STDEV.P(B10:F10)</f>
        <v>1577.7756494508337</v>
      </c>
    </row>
    <row r="11" spans="1:14" x14ac:dyDescent="0.35">
      <c r="H11" s="1"/>
      <c r="I11" s="1"/>
    </row>
    <row r="12" spans="1:14" x14ac:dyDescent="0.35">
      <c r="H12" s="3">
        <f>H10/H4</f>
        <v>3.8596204188481678</v>
      </c>
      <c r="I12" s="1"/>
      <c r="K12" s="3">
        <f>K8/K2</f>
        <v>4.006849315068493</v>
      </c>
      <c r="L12" s="3">
        <f>L8/L2</f>
        <v>4.0087176075200031</v>
      </c>
      <c r="M12" s="3">
        <f>M8/M2</f>
        <v>4.0000619770684844</v>
      </c>
      <c r="N12" s="3">
        <f>N8/N2</f>
        <v>4.0008734757967614</v>
      </c>
    </row>
    <row r="13" spans="1:14" x14ac:dyDescent="0.35">
      <c r="A13" t="s">
        <v>11</v>
      </c>
      <c r="H13" s="1"/>
      <c r="I13" s="1"/>
    </row>
    <row r="14" spans="1:14" x14ac:dyDescent="0.35">
      <c r="H14" s="1"/>
      <c r="I14" s="1"/>
      <c r="K14">
        <v>2396160</v>
      </c>
      <c r="L14">
        <v>1879817</v>
      </c>
      <c r="M14">
        <v>516343</v>
      </c>
      <c r="N14">
        <v>1071221513</v>
      </c>
    </row>
    <row r="15" spans="1:14" x14ac:dyDescent="0.35">
      <c r="H15" s="1"/>
      <c r="I15" s="1"/>
    </row>
    <row r="16" spans="1:14" x14ac:dyDescent="0.35">
      <c r="A16" t="s">
        <v>9</v>
      </c>
      <c r="B16">
        <v>199970</v>
      </c>
      <c r="C16">
        <v>199248</v>
      </c>
      <c r="D16">
        <v>192785</v>
      </c>
      <c r="E16">
        <v>218005</v>
      </c>
      <c r="F16">
        <v>210244</v>
      </c>
      <c r="H16" s="1">
        <f>AVERAGE(B16:F16)</f>
        <v>204050.4</v>
      </c>
      <c r="I16" s="1">
        <f>_xlfn.STDEV.P(B16:F16)</f>
        <v>8941.0680480577939</v>
      </c>
    </row>
    <row r="18" spans="8:14" x14ac:dyDescent="0.35">
      <c r="H18" s="3">
        <f>H16/H4</f>
        <v>15.175095192765349</v>
      </c>
      <c r="K18" s="3">
        <f>K14/K2</f>
        <v>16.027397260273972</v>
      </c>
      <c r="L18" s="3">
        <f>L14/L2</f>
        <v>16.034742480850266</v>
      </c>
      <c r="M18" s="3">
        <f>M14/M2</f>
        <v>16.000712736287575</v>
      </c>
      <c r="N18" s="3">
        <f>N14/N2</f>
        <v>16.004482494798911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ACFA-8FAD-47DB-A4EC-9FDF8E989236}">
  <dimension ref="A1"/>
  <sheetViews>
    <sheetView tabSelected="1" topLeftCell="A10" workbookViewId="0">
      <selection activeCell="P26" sqref="P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ECF6-8803-489E-ACC3-4001FB37B3E0}">
  <dimension ref="A1"/>
  <sheetViews>
    <sheetView workbookViewId="0">
      <selection activeCell="M20" sqref="M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584B-5035-406A-B58A-F7245C48163F}">
  <dimension ref="A1"/>
  <sheetViews>
    <sheetView workbookViewId="0">
      <selection activeCell="R14" sqref="R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 Times</vt:lpstr>
      <vt:lpstr>Seqential</vt:lpstr>
      <vt:lpstr>ElapsedTime</vt:lpstr>
      <vt:lpstr>Speedup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Kerridge, Jon</dc:creator>
  <cp:lastModifiedBy>Jon Kerridge</cp:lastModifiedBy>
  <dcterms:created xsi:type="dcterms:W3CDTF">2015-06-05T18:17:20Z</dcterms:created>
  <dcterms:modified xsi:type="dcterms:W3CDTF">2023-05-22T12:16:56Z</dcterms:modified>
</cp:coreProperties>
</file>