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7235" windowHeight="8985" tabRatio="389"/>
  </bookViews>
  <sheets>
    <sheet name="X'teristics" sheetId="3" r:id="rId1"/>
    <sheet name="Old" sheetId="1" r:id="rId2"/>
    <sheet name="Table 4, Verani" sheetId="5" r:id="rId3"/>
  </sheets>
  <calcPr calcId="145621"/>
</workbook>
</file>

<file path=xl/calcChain.xml><?xml version="1.0" encoding="utf-8"?>
<calcChain xmlns="http://schemas.openxmlformats.org/spreadsheetml/2006/main">
  <c r="H3" i="5" l="1"/>
  <c r="N27" i="5"/>
  <c r="N26" i="5"/>
  <c r="M27" i="5"/>
  <c r="M26" i="5"/>
  <c r="G10" i="5"/>
  <c r="H10" i="5"/>
  <c r="B13" i="5"/>
  <c r="C13" i="5"/>
  <c r="G13" i="5"/>
  <c r="B14" i="5"/>
  <c r="C14" i="5"/>
  <c r="B27" i="5"/>
  <c r="C27" i="5"/>
  <c r="D27" i="5"/>
  <c r="E27" i="5"/>
  <c r="B28" i="5"/>
  <c r="C28" i="5"/>
  <c r="D28" i="5"/>
  <c r="E28" i="5"/>
</calcChain>
</file>

<file path=xl/sharedStrings.xml><?xml version="1.0" encoding="utf-8"?>
<sst xmlns="http://schemas.openxmlformats.org/spreadsheetml/2006/main" count="277" uniqueCount="165">
  <si>
    <t xml:space="preserve">Study and country where trial was conducted </t>
  </si>
  <si>
    <t>Year trial  was conducted</t>
  </si>
  <si>
    <t>N*</t>
  </si>
  <si>
    <t>Sample size</t>
  </si>
  <si>
    <t>Age of participants</t>
  </si>
  <si>
    <t>Endemicity</t>
  </si>
  <si>
    <t>Diagnostic criteria</t>
  </si>
  <si>
    <t>Diagnosis conducted at POC?</t>
  </si>
  <si>
    <t>Treatment (dose),  Follow-up (months) and cure rate</t>
  </si>
  <si>
    <t>Cost of diagnostic</t>
  </si>
  <si>
    <t>Participants  acceptability</t>
  </si>
  <si>
    <t>Time required for preparation of and application of diagnostic test</t>
  </si>
  <si>
    <t>Summary sensitivity and specificity estimates (Index test versus reference standard)</t>
  </si>
  <si>
    <t>Percent positive detected at baseline</t>
  </si>
  <si>
    <t>Sensitivity (95% CI)</t>
  </si>
  <si>
    <t>Specificity</t>
  </si>
  <si>
    <t>(95% CI)</t>
  </si>
  <si>
    <t>PPV</t>
  </si>
  <si>
    <t>NPV</t>
  </si>
  <si>
    <t xml:space="preserve">Index </t>
  </si>
  <si>
    <t xml:space="preserve">Reference </t>
  </si>
  <si>
    <t>reference</t>
  </si>
  <si>
    <t>Not reported</t>
  </si>
  <si>
    <t xml:space="preserve">Yes </t>
  </si>
  <si>
    <t>Yes</t>
  </si>
  <si>
    <t>No (laboratory)</t>
  </si>
  <si>
    <t>2010-2011</t>
  </si>
  <si>
    <t>School children: 8-12 yrs old</t>
  </si>
  <si>
    <t>?</t>
  </si>
  <si>
    <t>Single dose of  PZQ (40 mg/kg body weight)</t>
  </si>
  <si>
    <t>Table Summary of characteristics studies included in the systematic review and meta-analysis of circulating cathodic antigen test in the diagnosis of schistosome infection</t>
  </si>
  <si>
    <t>Index test: POC-CCA (cassette)
Reference standard:
Kato-Katz, duplicate 41.7 mg, three stool specimens (total 6 slides). Categorized as light (&lt;100 epg), moderate (100-399 epg) and high (≥400 epg) 
Gold standard: 
Combined 41.7 mg six slides Kato–Katz and triple urine-CCA cassette tests</t>
  </si>
  <si>
    <t>Single dose of  PZQ (40 mg/kg body weight) and a single dose of albendazole (400 mg)</t>
  </si>
  <si>
    <t>*N – Number of communities involved in the study</t>
  </si>
  <si>
    <t>POC- point of care</t>
  </si>
  <si>
    <t>No.</t>
  </si>
  <si>
    <r>
      <t xml:space="preserve">Erko </t>
    </r>
    <r>
      <rPr>
        <i/>
        <sz val="10"/>
        <color theme="1"/>
        <rFont val="Times New Roman"/>
        <family val="1"/>
      </rPr>
      <t>et al.,</t>
    </r>
    <r>
      <rPr>
        <sz val="10"/>
        <color theme="1"/>
        <rFont val="Times New Roman"/>
        <family val="1"/>
      </rPr>
      <t xml:space="preserve"> 2013; Ethiopia</t>
    </r>
  </si>
  <si>
    <r>
      <t xml:space="preserve">Navaratnama </t>
    </r>
    <r>
      <rPr>
        <i/>
        <sz val="10"/>
        <color theme="1"/>
        <rFont val="Times New Roman"/>
        <family val="1"/>
      </rPr>
      <t>et al</t>
    </r>
    <r>
      <rPr>
        <sz val="10"/>
        <color theme="1"/>
        <rFont val="Times New Roman"/>
        <family val="1"/>
      </rPr>
      <t xml:space="preserve">., 2012; Uganda </t>
    </r>
  </si>
  <si>
    <r>
      <t xml:space="preserve">Erko </t>
    </r>
    <r>
      <rPr>
        <i/>
        <sz val="11"/>
        <color theme="1"/>
        <rFont val="Times New Roman"/>
        <family val="1"/>
      </rPr>
      <t>et al.,</t>
    </r>
    <r>
      <rPr>
        <sz val="11"/>
        <color theme="1"/>
        <rFont val="Times New Roman"/>
        <family val="1"/>
      </rPr>
      <t xml:space="preserve"> 2013; Ethiopia</t>
    </r>
  </si>
  <si>
    <r>
      <t xml:space="preserve">Navaratnama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., 2012; Uganda </t>
    </r>
  </si>
  <si>
    <t>Shane et al., 2011; Kenya</t>
  </si>
  <si>
    <t>Children 1-15 yrs</t>
  </si>
  <si>
    <t>Preschool children 1–5 yrs</t>
  </si>
  <si>
    <t>Appropriate dose of praziquantel or
albendazole</t>
  </si>
  <si>
    <t>Not stated</t>
  </si>
  <si>
    <t xml:space="preserve">Index test: 
a urine sample in a 50 μl aliquot for CCA testing
Reference standard:
Kato-Katz, duplicate 41.7 mg, 
thick smear preparation single stool specimens (total 2 slides). Categorized as light (&lt;100 epg), moderate (100-399 epg) and high (≥400 epg) 
Gold standard: ?
</t>
  </si>
  <si>
    <t>Index test: SWAP ELISA, Carbon CCA (25 mL of urine) and Cassette CCA (1 drop of urine). 
Reference standard: Kato-Katz, three stool samples</t>
  </si>
  <si>
    <t>Dawson et al. 2013,
Uganda</t>
  </si>
  <si>
    <t>Characteristics of participants</t>
  </si>
  <si>
    <t>Endemicity determined by reference standard</t>
  </si>
  <si>
    <t>Cost of</t>
  </si>
  <si>
    <t xml:space="preserve"> test</t>
  </si>
  <si>
    <t>Acceptability of test</t>
  </si>
  <si>
    <t>Time and application test</t>
  </si>
  <si>
    <t>% positive at baseline</t>
  </si>
  <si>
    <t xml:space="preserve">Risk of bias </t>
  </si>
  <si>
    <t>Applicability concerns</t>
  </si>
  <si>
    <t xml:space="preserve">Index test </t>
  </si>
  <si>
    <t>Patient selection</t>
  </si>
  <si>
    <t>Index test</t>
  </si>
  <si>
    <t>Reference standard</t>
  </si>
  <si>
    <t>Flow and timing</t>
  </si>
  <si>
    <t xml:space="preserve">Patient selection </t>
  </si>
  <si>
    <t xml:space="preserve">Reference standard </t>
  </si>
  <si>
    <t>Preschool children aged below 6 years (mean = 2.8 years)</t>
  </si>
  <si>
    <t xml:space="preserve">Not reported </t>
  </si>
  <si>
    <t>62.2% (one urine)</t>
  </si>
  <si>
    <t>45% (duplicate, two stools)</t>
  </si>
  <si>
    <t>Serial No.</t>
  </si>
  <si>
    <t>Dawson et al. 2013, Uganda</t>
  </si>
  <si>
    <t xml:space="preserve">45% by microscopy
EPG of only positives (185)
Light (27%)
Moderate (12%)
High (6%)
</t>
  </si>
  <si>
    <t>Index test: 
POC-CCA lateral flow cassette (Rapid Medical Diagnostics, Pretoria, South Africa)
One urine sample
Intensity category:
Trace, +, ++ and +++
Trace was considered as positive
Reference standard:
Duplicate (41.7 mg) Kato-Katz from two consecutive stools.
Intensity of infection was categorized as follows: 
1-100 epg (low)
101-399 epg (moderate)
≥400 epg (high)
Gold standard: 
For example, combined 10 mL urine filtration and POC-CAA.</t>
  </si>
  <si>
    <t>Time and application = time required for preparation of and application of diagnostic test</t>
  </si>
  <si>
    <t>Appropriate dose of PZQ or albendazole</t>
  </si>
  <si>
    <t>Single-smear K-K testing = $1.73, double-smear
K-K testing = $2.06, CCA  test alone
(not including other financial factors) = $1.98</t>
  </si>
  <si>
    <t>children 5–16 yrs</t>
  </si>
  <si>
    <t>June to July 2010</t>
  </si>
  <si>
    <t>Ashton et al., 2011; Southern Sudan</t>
  </si>
  <si>
    <t>PZQ using a dose pole to determine number of tablets required, a 400 mg single dose of albendazole</t>
  </si>
  <si>
    <t>Yes (Kato–Katz and urine filtration
slides)</t>
  </si>
  <si>
    <t>Index test: 
CCA (10 mL of urine), two Kato–Katz thick smears (A and B), microhaematuria using Hemastix  reagent strips 
Reference standard:
Gold standard: 
Kato-Katz method</t>
  </si>
  <si>
    <t xml:space="preserve">2007, September and December </t>
  </si>
  <si>
    <t>Index test: 
Carbon CCA (25 mL of urine) and Cassette CCA (1 drop of urine). SWAP-specific IgG ELISA. 
Reference standard:
Kato-Katz, three stool samples, (duplicate slide of each stool),
low intensity infection (0–100 EPG), 68 (36.4%) had moderate infections (101–400 EPG), and 32 (17.1%) had heavy infections (.400 EPG). 
Gold standard: ?
Kato-Katz method</t>
  </si>
  <si>
    <t>2011, August and September</t>
  </si>
  <si>
    <t>Preschool-aged children younger than 6 yrs</t>
  </si>
  <si>
    <t>Single oral dose of 40 mg/kg using crushed
tablets, 3 weeks after the administration</t>
  </si>
  <si>
    <t>Single
POC-CCA cassette approximately US$ 1.75), total
costs of a single Kato-Katz thick smear is US$ 1.7</t>
  </si>
  <si>
    <t>367 (242 children with complete data records)</t>
  </si>
  <si>
    <t>POC-CCA cassette test: 25 min, Kato-Katz technique: several hours</t>
  </si>
  <si>
    <t>Coulibaly et al., 2013; South Coˆ te d’Ivoire</t>
  </si>
  <si>
    <t>single CCA
considering ‘trace’ as negative (t-), and single CCA with ‘trace’ as positive (t+), was 23.1%, 34.3% and 64.5%,</t>
  </si>
  <si>
    <t>Sousa-Figueiredo et al., 2010; Uganda</t>
  </si>
  <si>
    <t>£1·60, CCA</t>
  </si>
  <si>
    <t>20 min</t>
  </si>
  <si>
    <t>Preschool-children (≤5 years old);  mothers</t>
  </si>
  <si>
    <t>2007, July (Lake Albert region); 2009 January/February  (Lake Victoria region)</t>
  </si>
  <si>
    <t xml:space="preserve">363 preschool children
(≤six years of age); 245 mothers </t>
  </si>
  <si>
    <t>Index test: single POC-CCA (cassette),  single SEA-ELISA [fingerprick blood (∼50 μl)], four slides Kato-Katz thick smears
Reference standard: Kato-Katz thick smears (1–100 epg as light, 101–400 epg as medium and &gt;400 epg as heavy infections)
Gold standard: 
Combined 41.7 mg four slides Kato–Katz, single urine sample, 50μl aliquot CCA</t>
  </si>
  <si>
    <t>A safe and
efficacious (i.e. acceptable) dose of PZQ 30–60 mg/kg, and an optimal dose 40–60 mg/kg. 21 day follow-up</t>
  </si>
  <si>
    <t>Standley et al., 2010; Tanzanian and Kenyan shorelines of Lake Victoria</t>
  </si>
  <si>
    <t>$ 2.3-2.8 USD
per dipstick</t>
  </si>
  <si>
    <t>Index test: CCA urine-dipstick test (15 μl); double thick Kato-Katz faecal smears
Reference standard: Kato-Katz thick smears 
Gold standard: 
Combined 41.7 mg two slides Kato–Katz, single urine sample</t>
  </si>
  <si>
    <t>2009, January and February</t>
  </si>
  <si>
    <t>schoolchildren, 6-17 yrs</t>
  </si>
  <si>
    <t>PZQ, 40 mg/kg (using a standard height dose pole); single 400 mg albendazole tablet</t>
  </si>
  <si>
    <t>&gt;50%</t>
  </si>
  <si>
    <t xml:space="preserve"> 2009, April</t>
  </si>
  <si>
    <t>Infants and preschool children (≤5 years of age)</t>
  </si>
  <si>
    <t>Stothard et al., 2011; Uganda</t>
  </si>
  <si>
    <t>PZQ (40 mg/kg);  albendazole (400 mg, 200 mg)</t>
  </si>
  <si>
    <t>Index test: 50 μl, urine CCA reagent strip; 75  μl for IEDM-ELISA (indirect egg detection method) Three parasitological methods;  Kato-Katz (four Kato-Katz  hick smears, 41.7mg), percoll and FLOTAC,
(ie, direct egg detection methods, DEDMs),
Reference standard: Kato-Katz thick smears 
Gold standard: 
Combined 41.7 mg two slides Kato–Katz, single urine sample</t>
  </si>
  <si>
    <t>Yes for percol</t>
  </si>
  <si>
    <t>Tchuem Tchuente´  et al., 2012; Cameroon</t>
  </si>
  <si>
    <t xml:space="preserve">2010, December  and 2011, January
</t>
  </si>
  <si>
    <t>Schoolchildren; age 8–12 yrs</t>
  </si>
  <si>
    <t xml:space="preserve">Index test: POC-CCA (cassette) filtration method 10 ml urine, Kato-Katz smears. (quadruplicate Kato-Katz thick smears, two POC-CCA cassette tests, and two urine filtrations)
Reference standard: Kato-Katz thick smears using 41.7 mg template for each stool [(i) light (1–99 EPG); (ii) moderate (100–399
EPG); and (iii) heavy (≥400 EPG)];  POC-CCA cassette test
Gold standard: 
Combined 41.7 mg two slides Kato–Katz </t>
  </si>
  <si>
    <t xml:space="preserve">Index test: three tests of low sensitive CCA dipstick (designated
CCA-L); tree tests of commercially
available CCA assay (designated CCA) with one drop of urine each (60 ml) urine; filtration method; nine Kato-Katz thick smears from three stools
Reference standard: nine Kato-Katz thick smears using 41.7 mg template for each stool [(i) light (1–99 EPG); (ii) moderate (100–399
EPG); and (iii) heavy (≥400 EPG)]
Gold standard: 
Kato–Katz </t>
  </si>
  <si>
    <t xml:space="preserve">All children were treated with praziquantel. </t>
  </si>
  <si>
    <t>Verani et al., 2011; Kenya</t>
  </si>
  <si>
    <t>12 months -15 yrs</t>
  </si>
  <si>
    <t>PZQ single dose
of 40 mg/kg</t>
  </si>
  <si>
    <t xml:space="preserve">Index test: SWAP-ELISA; CCA assay; six slides Kato-Katz fecal thick smear
Reference standard: six Kato-Katz thick smears using 41.7 mg template for each stool [(i) light (1–99 EPG); (ii) moderate (100–399
EPG); and (iii) heavy (≥400 EPG)]
Gold standard: 
Kato–Katz </t>
  </si>
  <si>
    <t>1 to 15 yrs (preschool-
age children 1–5 yrs and school-age children  6–15 yrs)</t>
  </si>
  <si>
    <t>FN</t>
  </si>
  <si>
    <t xml:space="preserve">A neg/+ </t>
  </si>
  <si>
    <t xml:space="preserve">Stool ×3 </t>
  </si>
  <si>
    <t xml:space="preserve">Stool 1 </t>
  </si>
  <si>
    <t>P value</t>
  </si>
  <si>
    <t xml:space="preserve"> % </t>
  </si>
  <si>
    <t>n</t>
  </si>
  <si>
    <t xml:space="preserve">% </t>
  </si>
  <si>
    <t xml:space="preserve">n </t>
  </si>
  <si>
    <t>S. mansoni positive SAC, N = 113</t>
  </si>
  <si>
    <t xml:space="preserve">S. mansoni positive PSAC, N = 50 </t>
  </si>
  <si>
    <t>FP</t>
  </si>
  <si>
    <t>Urine CCA ++/+++ (TP)</t>
  </si>
  <si>
    <t>Toatal</t>
  </si>
  <si>
    <t>SAC</t>
  </si>
  <si>
    <t>PSAC</t>
  </si>
  <si>
    <t>Urine CCA ++/+++</t>
  </si>
  <si>
    <t xml:space="preserve"> </t>
  </si>
  <si>
    <t xml:space="preserve"> P value</t>
  </si>
  <si>
    <t xml:space="preserve"> S. mansoni  positive SAC, N = 106</t>
  </si>
  <si>
    <t xml:space="preserve"> S. mansoni  positive PSAC, N = 19</t>
  </si>
  <si>
    <t xml:space="preserve">PSAC N = 216 </t>
  </si>
  <si>
    <t xml:space="preserve">SAC N = 268 </t>
  </si>
  <si>
    <t xml:space="preserve">Stool-positive </t>
  </si>
  <si>
    <t xml:space="preserve">&lt; 0.0001 </t>
  </si>
  <si>
    <t xml:space="preserve">Serology-positive </t>
  </si>
  <si>
    <t xml:space="preserve">Stool- and/or serology-positive </t>
  </si>
  <si>
    <t xml:space="preserve">Ever visit lake </t>
  </si>
  <si>
    <t xml:space="preserve">Swim in lake </t>
  </si>
  <si>
    <t xml:space="preserve">Wash clothes in lake </t>
  </si>
  <si>
    <t xml:space="preserve">Bathe in lake </t>
  </si>
  <si>
    <t xml:space="preserve">Visit lake . 4~/week </t>
  </si>
  <si>
    <t xml:space="preserve">Bathe in lake water </t>
  </si>
  <si>
    <t xml:space="preserve">Ever treated for schistosomiasis </t>
  </si>
  <si>
    <t xml:space="preserve">. </t>
  </si>
  <si>
    <t xml:space="preserve">Ever treated for malaria </t>
  </si>
  <si>
    <t xml:space="preserve">Treated in past 3 months </t>
  </si>
  <si>
    <t>Table 1</t>
  </si>
  <si>
    <t>Table 4</t>
  </si>
  <si>
    <t>† Compared with circulating cathodic antigen (CCA) negative or “+”; denominator includes</t>
  </si>
  <si>
    <t>stool- or serology-positive with CCA results, N = 290.</t>
  </si>
  <si>
    <t>Urine CCA ++/+++ †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</si>
</sst>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9" fontId="2" fillId="2" borderId="0" xfId="0" applyNumberFormat="1" applyFont="1" applyFill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wrapText="1"/>
    </xf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9" fontId="3" fillId="0" borderId="0" xfId="0" applyNumberFormat="1" applyFont="1" applyAlignment="1">
      <alignment horizontal="left" vertical="top" wrapText="1"/>
    </xf>
    <xf numFmtId="0" fontId="3" fillId="0" borderId="0" xfId="0" quotePrefix="1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9" fontId="3" fillId="0" borderId="0" xfId="0" applyNumberFormat="1" applyFont="1" applyFill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pane ySplit="5" topLeftCell="A6" activePane="bottomLeft" state="frozen"/>
      <selection pane="bottomLeft" activeCell="G7" sqref="G7"/>
    </sheetView>
  </sheetViews>
  <sheetFormatPr defaultRowHeight="12.75" x14ac:dyDescent="0.2"/>
  <cols>
    <col min="1" max="2" width="9.140625" style="4"/>
    <col min="3" max="3" width="11.5703125" style="4" bestFit="1" customWidth="1"/>
    <col min="4" max="5" width="9.140625" style="4"/>
    <col min="6" max="6" width="19.28515625" style="4" customWidth="1"/>
    <col min="7" max="7" width="13.85546875" style="4" customWidth="1"/>
    <col min="8" max="8" width="27.42578125" style="4" bestFit="1" customWidth="1"/>
    <col min="9" max="9" width="9.140625" style="4"/>
    <col min="10" max="10" width="20.85546875" style="4" bestFit="1" customWidth="1"/>
    <col min="11" max="16384" width="9.140625" style="4"/>
  </cols>
  <sheetData>
    <row r="1" spans="1:23" x14ac:dyDescent="0.2">
      <c r="M1" s="4" t="s">
        <v>33</v>
      </c>
      <c r="R1" s="4" t="s">
        <v>72</v>
      </c>
    </row>
    <row r="2" spans="1:23" x14ac:dyDescent="0.2">
      <c r="B2" s="4" t="s">
        <v>30</v>
      </c>
      <c r="M2" s="4" t="s">
        <v>34</v>
      </c>
    </row>
    <row r="3" spans="1:23" ht="13.5" thickBot="1" x14ac:dyDescent="0.25"/>
    <row r="4" spans="1:23" ht="33" customHeight="1" thickBot="1" x14ac:dyDescent="0.25">
      <c r="A4" s="43" t="s">
        <v>68</v>
      </c>
      <c r="B4" s="46" t="s">
        <v>0</v>
      </c>
      <c r="C4" s="46" t="s">
        <v>1</v>
      </c>
      <c r="D4" s="46" t="s">
        <v>2</v>
      </c>
      <c r="E4" s="46" t="s">
        <v>3</v>
      </c>
      <c r="F4" s="46" t="s">
        <v>48</v>
      </c>
      <c r="G4" s="46" t="s">
        <v>49</v>
      </c>
      <c r="H4" s="46" t="s">
        <v>6</v>
      </c>
      <c r="I4" s="46" t="s">
        <v>7</v>
      </c>
      <c r="J4" s="46" t="s">
        <v>8</v>
      </c>
      <c r="K4" s="7" t="s">
        <v>50</v>
      </c>
      <c r="L4" s="46" t="s">
        <v>52</v>
      </c>
      <c r="M4" s="46" t="s">
        <v>53</v>
      </c>
      <c r="N4" s="48" t="s">
        <v>54</v>
      </c>
      <c r="O4" s="48"/>
      <c r="P4" s="45" t="s">
        <v>55</v>
      </c>
      <c r="Q4" s="45"/>
      <c r="R4" s="45"/>
      <c r="S4" s="45"/>
      <c r="T4" s="45" t="s">
        <v>56</v>
      </c>
      <c r="U4" s="45"/>
      <c r="V4" s="45"/>
    </row>
    <row r="5" spans="1:23" ht="45" customHeight="1" thickBot="1" x14ac:dyDescent="0.25">
      <c r="A5" s="44"/>
      <c r="B5" s="47"/>
      <c r="C5" s="47"/>
      <c r="D5" s="47"/>
      <c r="E5" s="47"/>
      <c r="F5" s="47"/>
      <c r="G5" s="47"/>
      <c r="H5" s="47"/>
      <c r="I5" s="47"/>
      <c r="J5" s="47"/>
      <c r="K5" s="6" t="s">
        <v>51</v>
      </c>
      <c r="L5" s="47"/>
      <c r="M5" s="47"/>
      <c r="N5" s="5" t="s">
        <v>57</v>
      </c>
      <c r="O5" s="5" t="s">
        <v>20</v>
      </c>
      <c r="P5" s="22" t="s">
        <v>58</v>
      </c>
      <c r="Q5" s="22" t="s">
        <v>59</v>
      </c>
      <c r="R5" s="22" t="s">
        <v>60</v>
      </c>
      <c r="S5" s="22" t="s">
        <v>61</v>
      </c>
      <c r="T5" s="22" t="s">
        <v>62</v>
      </c>
      <c r="U5" s="22" t="s">
        <v>59</v>
      </c>
      <c r="V5" s="22" t="s">
        <v>63</v>
      </c>
    </row>
    <row r="6" spans="1:23" ht="267.75" x14ac:dyDescent="0.2">
      <c r="A6" s="24">
        <v>1</v>
      </c>
      <c r="B6" s="7" t="s">
        <v>69</v>
      </c>
      <c r="C6" s="7">
        <v>2011</v>
      </c>
      <c r="D6" s="7"/>
      <c r="E6" s="7">
        <v>82</v>
      </c>
      <c r="F6" s="23" t="s">
        <v>64</v>
      </c>
      <c r="G6" s="23" t="s">
        <v>70</v>
      </c>
      <c r="H6" s="23" t="s">
        <v>71</v>
      </c>
      <c r="I6" s="7" t="s">
        <v>23</v>
      </c>
      <c r="J6" s="7" t="s">
        <v>22</v>
      </c>
      <c r="K6" s="7" t="s">
        <v>65</v>
      </c>
      <c r="L6" s="7" t="s">
        <v>22</v>
      </c>
      <c r="M6" s="7" t="s">
        <v>65</v>
      </c>
      <c r="N6" s="7" t="s">
        <v>66</v>
      </c>
      <c r="O6" s="7" t="s">
        <v>67</v>
      </c>
    </row>
    <row r="7" spans="1:23" ht="165.75" x14ac:dyDescent="0.2">
      <c r="A7" s="24">
        <v>2</v>
      </c>
      <c r="B7" s="9" t="s">
        <v>36</v>
      </c>
      <c r="C7" s="9" t="s">
        <v>26</v>
      </c>
      <c r="D7" s="9">
        <v>2</v>
      </c>
      <c r="E7" s="9">
        <v>620</v>
      </c>
      <c r="F7" s="9" t="s">
        <v>27</v>
      </c>
      <c r="G7" s="42">
        <v>0.34</v>
      </c>
      <c r="H7" s="8" t="s">
        <v>31</v>
      </c>
      <c r="I7" s="9" t="s">
        <v>25</v>
      </c>
      <c r="J7" s="9" t="s">
        <v>32</v>
      </c>
      <c r="K7" s="9" t="s">
        <v>65</v>
      </c>
      <c r="L7" s="9" t="s">
        <v>24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216.75" x14ac:dyDescent="0.2">
      <c r="A8" s="24">
        <v>3</v>
      </c>
      <c r="B8" s="8" t="s">
        <v>37</v>
      </c>
      <c r="C8" s="8">
        <v>2010</v>
      </c>
      <c r="D8" s="8">
        <v>4</v>
      </c>
      <c r="E8" s="8">
        <v>569</v>
      </c>
      <c r="F8" s="8" t="s">
        <v>42</v>
      </c>
      <c r="G8" s="25" t="s">
        <v>22</v>
      </c>
      <c r="H8" s="8" t="s">
        <v>45</v>
      </c>
      <c r="I8" s="8" t="s">
        <v>28</v>
      </c>
      <c r="J8" s="8" t="s">
        <v>29</v>
      </c>
      <c r="K8" s="10" t="s">
        <v>74</v>
      </c>
      <c r="L8" s="8" t="s">
        <v>24</v>
      </c>
      <c r="M8" s="26" t="s">
        <v>65</v>
      </c>
    </row>
    <row r="9" spans="1:23" s="25" customFormat="1" ht="204" x14ac:dyDescent="0.25">
      <c r="A9" s="24">
        <v>4</v>
      </c>
      <c r="B9" s="25" t="s">
        <v>40</v>
      </c>
      <c r="C9" s="23" t="s">
        <v>81</v>
      </c>
      <c r="D9" s="25">
        <v>1</v>
      </c>
      <c r="E9" s="25">
        <v>484</v>
      </c>
      <c r="F9" s="25" t="s">
        <v>41</v>
      </c>
      <c r="G9" s="25" t="s">
        <v>22</v>
      </c>
      <c r="H9" s="8" t="s">
        <v>82</v>
      </c>
      <c r="I9" s="25" t="s">
        <v>25</v>
      </c>
      <c r="J9" s="23" t="s">
        <v>73</v>
      </c>
      <c r="K9" s="29" t="s">
        <v>65</v>
      </c>
      <c r="L9" s="25" t="s">
        <v>24</v>
      </c>
      <c r="M9" s="26" t="s">
        <v>65</v>
      </c>
    </row>
    <row r="10" spans="1:23" s="25" customFormat="1" ht="127.5" x14ac:dyDescent="0.25">
      <c r="A10" s="25">
        <v>5</v>
      </c>
      <c r="B10" s="27" t="s">
        <v>77</v>
      </c>
      <c r="C10" s="25" t="s">
        <v>76</v>
      </c>
      <c r="D10" s="25">
        <v>13</v>
      </c>
      <c r="E10" s="25">
        <v>373</v>
      </c>
      <c r="F10" s="25" t="s">
        <v>75</v>
      </c>
      <c r="G10" s="25" t="s">
        <v>22</v>
      </c>
      <c r="H10" s="8" t="s">
        <v>80</v>
      </c>
      <c r="I10" s="23" t="s">
        <v>79</v>
      </c>
      <c r="J10" s="23" t="s">
        <v>78</v>
      </c>
      <c r="K10" s="28">
        <v>1.93</v>
      </c>
      <c r="M10" s="26" t="s">
        <v>65</v>
      </c>
    </row>
    <row r="11" spans="1:23" s="25" customFormat="1" ht="216.75" x14ac:dyDescent="0.25">
      <c r="A11" s="25">
        <v>6</v>
      </c>
      <c r="B11" s="23" t="s">
        <v>89</v>
      </c>
      <c r="C11" s="23" t="s">
        <v>83</v>
      </c>
      <c r="D11" s="25">
        <v>2</v>
      </c>
      <c r="E11" s="8" t="s">
        <v>87</v>
      </c>
      <c r="F11" s="23" t="s">
        <v>84</v>
      </c>
      <c r="G11" s="30" t="s">
        <v>90</v>
      </c>
      <c r="H11" s="8" t="s">
        <v>115</v>
      </c>
      <c r="I11" s="25" t="s">
        <v>25</v>
      </c>
      <c r="J11" s="23" t="s">
        <v>85</v>
      </c>
      <c r="K11" s="23" t="s">
        <v>86</v>
      </c>
      <c r="L11" s="25" t="s">
        <v>24</v>
      </c>
      <c r="M11" s="23" t="s">
        <v>88</v>
      </c>
    </row>
    <row r="12" spans="1:23" s="25" customFormat="1" ht="178.5" x14ac:dyDescent="0.25">
      <c r="A12" s="25">
        <v>7</v>
      </c>
      <c r="B12" s="23" t="s">
        <v>91</v>
      </c>
      <c r="C12" s="23" t="s">
        <v>95</v>
      </c>
      <c r="D12" s="25">
        <v>2</v>
      </c>
      <c r="E12" s="23" t="s">
        <v>96</v>
      </c>
      <c r="F12" s="23" t="s">
        <v>94</v>
      </c>
      <c r="G12" s="25" t="s">
        <v>22</v>
      </c>
      <c r="H12" s="8" t="s">
        <v>97</v>
      </c>
      <c r="I12" s="25" t="s">
        <v>25</v>
      </c>
      <c r="J12" s="23" t="s">
        <v>98</v>
      </c>
      <c r="K12" s="25" t="s">
        <v>92</v>
      </c>
      <c r="L12" s="25" t="s">
        <v>24</v>
      </c>
      <c r="M12" s="25" t="s">
        <v>93</v>
      </c>
    </row>
    <row r="13" spans="1:23" s="25" customFormat="1" ht="127.5" x14ac:dyDescent="0.25">
      <c r="A13" s="25">
        <v>8</v>
      </c>
      <c r="B13" s="23" t="s">
        <v>99</v>
      </c>
      <c r="C13" s="23" t="s">
        <v>102</v>
      </c>
      <c r="D13" s="25">
        <v>11</v>
      </c>
      <c r="E13" s="23">
        <v>171</v>
      </c>
      <c r="F13" s="23" t="s">
        <v>103</v>
      </c>
      <c r="H13" s="8" t="s">
        <v>101</v>
      </c>
      <c r="I13" s="25" t="s">
        <v>24</v>
      </c>
      <c r="J13" s="23" t="s">
        <v>104</v>
      </c>
      <c r="K13" s="23" t="s">
        <v>100</v>
      </c>
      <c r="L13" s="25" t="s">
        <v>24</v>
      </c>
    </row>
    <row r="14" spans="1:23" s="25" customFormat="1" ht="191.25" x14ac:dyDescent="0.25">
      <c r="A14" s="25">
        <v>9</v>
      </c>
      <c r="B14" s="23" t="s">
        <v>108</v>
      </c>
      <c r="C14" s="25" t="s">
        <v>106</v>
      </c>
      <c r="D14" s="25">
        <v>1</v>
      </c>
      <c r="E14" s="25">
        <v>242</v>
      </c>
      <c r="F14" s="23" t="s">
        <v>107</v>
      </c>
      <c r="G14" s="25" t="s">
        <v>105</v>
      </c>
      <c r="H14" s="8" t="s">
        <v>110</v>
      </c>
      <c r="I14" s="23" t="s">
        <v>111</v>
      </c>
      <c r="J14" s="23" t="s">
        <v>109</v>
      </c>
      <c r="K14" s="25" t="s">
        <v>65</v>
      </c>
      <c r="L14" s="25" t="s">
        <v>24</v>
      </c>
      <c r="M14" s="25" t="s">
        <v>65</v>
      </c>
    </row>
    <row r="15" spans="1:23" ht="242.25" x14ac:dyDescent="0.2">
      <c r="A15" s="31">
        <v>10</v>
      </c>
      <c r="B15" s="8" t="s">
        <v>112</v>
      </c>
      <c r="C15" s="8" t="s">
        <v>113</v>
      </c>
      <c r="D15" s="24">
        <v>3</v>
      </c>
      <c r="E15" s="23">
        <v>765</v>
      </c>
      <c r="F15" s="8" t="s">
        <v>114</v>
      </c>
      <c r="G15" s="32" t="s">
        <v>22</v>
      </c>
      <c r="H15" s="8" t="s">
        <v>116</v>
      </c>
      <c r="I15" s="8" t="s">
        <v>25</v>
      </c>
      <c r="J15" s="8" t="s">
        <v>117</v>
      </c>
      <c r="K15" s="31" t="s">
        <v>65</v>
      </c>
      <c r="L15" s="31" t="s">
        <v>24</v>
      </c>
      <c r="M15" s="31" t="s">
        <v>65</v>
      </c>
    </row>
    <row r="16" spans="1:23" s="31" customFormat="1" ht="153" x14ac:dyDescent="0.25">
      <c r="A16" s="31">
        <v>11</v>
      </c>
      <c r="B16" s="27" t="s">
        <v>118</v>
      </c>
      <c r="C16" s="8" t="s">
        <v>119</v>
      </c>
      <c r="D16" s="24">
        <v>1</v>
      </c>
      <c r="E16" s="24">
        <v>484</v>
      </c>
      <c r="F16" s="8" t="s">
        <v>122</v>
      </c>
      <c r="G16" s="31" t="s">
        <v>22</v>
      </c>
      <c r="H16" s="8" t="s">
        <v>121</v>
      </c>
      <c r="I16" s="31" t="s">
        <v>25</v>
      </c>
      <c r="J16" s="8" t="s">
        <v>120</v>
      </c>
      <c r="K16" s="31" t="s">
        <v>65</v>
      </c>
      <c r="L16" s="31" t="s">
        <v>24</v>
      </c>
    </row>
    <row r="29" spans="11:12" x14ac:dyDescent="0.2">
      <c r="K29" s="33"/>
      <c r="L29" s="33"/>
    </row>
  </sheetData>
  <mergeCells count="15">
    <mergeCell ref="A4:A5"/>
    <mergeCell ref="P4:S4"/>
    <mergeCell ref="T4:V4"/>
    <mergeCell ref="H4:H5"/>
    <mergeCell ref="I4:I5"/>
    <mergeCell ref="J4:J5"/>
    <mergeCell ref="L4:L5"/>
    <mergeCell ref="M4:M5"/>
    <mergeCell ref="N4:O4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topLeftCell="J1" workbookViewId="0">
      <selection activeCell="M9" sqref="M9"/>
    </sheetView>
  </sheetViews>
  <sheetFormatPr defaultRowHeight="15" x14ac:dyDescent="0.25"/>
  <cols>
    <col min="1" max="1" width="9.140625" style="16"/>
    <col min="2" max="2" width="22.42578125" style="2" bestFit="1" customWidth="1"/>
    <col min="3" max="3" width="13.7109375" style="2" bestFit="1" customWidth="1"/>
    <col min="4" max="7" width="9.140625" style="2"/>
    <col min="8" max="8" width="28.42578125" style="2" bestFit="1" customWidth="1"/>
    <col min="9" max="9" width="17.85546875" style="2" bestFit="1" customWidth="1"/>
    <col min="10" max="10" width="23.140625" style="2" bestFit="1" customWidth="1"/>
    <col min="11" max="11" width="9.28515625" style="2" bestFit="1" customWidth="1"/>
    <col min="12" max="12" width="11.42578125" style="2" bestFit="1" customWidth="1"/>
    <col min="13" max="13" width="28.7109375" style="2" bestFit="1" customWidth="1"/>
    <col min="14" max="16384" width="9.140625" style="2"/>
  </cols>
  <sheetData>
    <row r="2" spans="1:23" x14ac:dyDescent="0.25">
      <c r="D2" s="2" t="s">
        <v>30</v>
      </c>
      <c r="O2" s="2" t="s">
        <v>33</v>
      </c>
      <c r="T2" s="1" t="s">
        <v>72</v>
      </c>
    </row>
    <row r="3" spans="1:23" ht="15.75" thickBot="1" x14ac:dyDescent="0.3">
      <c r="O3" s="2" t="s">
        <v>34</v>
      </c>
    </row>
    <row r="4" spans="1:23" ht="32.25" customHeight="1" thickBot="1" x14ac:dyDescent="0.3">
      <c r="A4" s="52" t="s">
        <v>35</v>
      </c>
      <c r="B4" s="58" t="s">
        <v>0</v>
      </c>
      <c r="C4" s="49" t="s">
        <v>1</v>
      </c>
      <c r="D4" s="49" t="s">
        <v>2</v>
      </c>
      <c r="E4" s="49" t="s">
        <v>3</v>
      </c>
      <c r="F4" s="49" t="s">
        <v>4</v>
      </c>
      <c r="G4" s="49" t="s">
        <v>5</v>
      </c>
      <c r="H4" s="49" t="s">
        <v>6</v>
      </c>
      <c r="I4" s="49" t="s">
        <v>7</v>
      </c>
      <c r="J4" s="49" t="s">
        <v>8</v>
      </c>
      <c r="K4" s="49" t="s">
        <v>9</v>
      </c>
      <c r="L4" s="49" t="s">
        <v>10</v>
      </c>
      <c r="M4" s="49" t="s">
        <v>11</v>
      </c>
      <c r="N4" s="57" t="s">
        <v>12</v>
      </c>
      <c r="O4" s="57"/>
      <c r="P4" s="57"/>
      <c r="Q4" s="57"/>
      <c r="R4" s="57"/>
      <c r="S4" s="57"/>
      <c r="T4" s="57"/>
      <c r="U4" s="57"/>
      <c r="V4" s="57"/>
      <c r="W4" s="57"/>
    </row>
    <row r="5" spans="1:23" x14ac:dyDescent="0.25">
      <c r="A5" s="53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5" t="s">
        <v>13</v>
      </c>
      <c r="O5" s="55"/>
      <c r="P5" s="55" t="s">
        <v>14</v>
      </c>
      <c r="Q5" s="55"/>
      <c r="R5" s="55" t="s">
        <v>15</v>
      </c>
      <c r="S5" s="55"/>
      <c r="T5" s="55" t="s">
        <v>17</v>
      </c>
      <c r="U5" s="55"/>
      <c r="V5" s="55" t="s">
        <v>18</v>
      </c>
      <c r="W5" s="55"/>
    </row>
    <row r="6" spans="1:23" ht="15.75" thickBot="1" x14ac:dyDescent="0.3">
      <c r="A6" s="53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6"/>
      <c r="O6" s="56"/>
      <c r="P6" s="56"/>
      <c r="Q6" s="56"/>
      <c r="R6" s="56" t="s">
        <v>16</v>
      </c>
      <c r="S6" s="56"/>
      <c r="T6" s="56" t="s">
        <v>16</v>
      </c>
      <c r="U6" s="56"/>
      <c r="V6" s="56" t="s">
        <v>16</v>
      </c>
      <c r="W6" s="56"/>
    </row>
    <row r="7" spans="1:23" ht="30.75" thickBot="1" x14ac:dyDescent="0.3">
      <c r="A7" s="54"/>
      <c r="B7" s="59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11" t="s">
        <v>19</v>
      </c>
      <c r="O7" s="11" t="s">
        <v>20</v>
      </c>
      <c r="P7" s="12" t="s">
        <v>19</v>
      </c>
      <c r="Q7" s="12" t="s">
        <v>20</v>
      </c>
      <c r="R7" s="12" t="s">
        <v>19</v>
      </c>
      <c r="S7" s="12" t="s">
        <v>20</v>
      </c>
      <c r="T7" s="12" t="s">
        <v>19</v>
      </c>
      <c r="U7" s="12" t="s">
        <v>20</v>
      </c>
      <c r="V7" s="12" t="s">
        <v>19</v>
      </c>
      <c r="W7" s="12" t="s">
        <v>21</v>
      </c>
    </row>
    <row r="8" spans="1:23" ht="30" x14ac:dyDescent="0.25">
      <c r="A8" s="20">
        <v>1</v>
      </c>
      <c r="B8" s="13" t="s">
        <v>47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1"/>
      <c r="O8" s="21"/>
      <c r="P8" s="13"/>
      <c r="Q8" s="13"/>
      <c r="R8" s="13"/>
      <c r="S8" s="13"/>
      <c r="T8" s="13"/>
      <c r="U8" s="13"/>
      <c r="V8" s="13"/>
      <c r="W8" s="13"/>
    </row>
    <row r="9" spans="1:23" ht="210" x14ac:dyDescent="0.25">
      <c r="A9" s="16">
        <v>2</v>
      </c>
      <c r="B9" s="14" t="s">
        <v>38</v>
      </c>
      <c r="C9" s="14" t="s">
        <v>26</v>
      </c>
      <c r="D9" s="14">
        <v>2</v>
      </c>
      <c r="E9" s="14">
        <v>620</v>
      </c>
      <c r="F9" s="14" t="s">
        <v>27</v>
      </c>
      <c r="G9" s="19">
        <v>0.34</v>
      </c>
      <c r="H9" s="3" t="s">
        <v>31</v>
      </c>
      <c r="I9" s="14" t="s">
        <v>25</v>
      </c>
      <c r="J9" s="14" t="s">
        <v>32</v>
      </c>
      <c r="K9" s="14" t="s">
        <v>28</v>
      </c>
      <c r="L9" s="14" t="s">
        <v>24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10" x14ac:dyDescent="0.25">
      <c r="A10" s="16">
        <v>3</v>
      </c>
      <c r="B10" s="3" t="s">
        <v>39</v>
      </c>
      <c r="C10" s="3">
        <v>2010</v>
      </c>
      <c r="D10" s="3">
        <v>4</v>
      </c>
      <c r="E10" s="3">
        <v>569</v>
      </c>
      <c r="F10" s="3" t="s">
        <v>42</v>
      </c>
      <c r="G10" s="3" t="s">
        <v>44</v>
      </c>
      <c r="H10" s="3" t="s">
        <v>45</v>
      </c>
      <c r="I10" s="3" t="s">
        <v>28</v>
      </c>
      <c r="J10" s="3" t="s">
        <v>29</v>
      </c>
      <c r="K10" s="15">
        <v>1.93</v>
      </c>
      <c r="L10" s="3" t="s">
        <v>24</v>
      </c>
    </row>
    <row r="11" spans="1:23" s="17" customFormat="1" ht="90" x14ac:dyDescent="0.25">
      <c r="A11" s="17">
        <v>4</v>
      </c>
      <c r="B11" s="17" t="s">
        <v>40</v>
      </c>
      <c r="C11" s="17" t="s">
        <v>22</v>
      </c>
      <c r="D11" s="17">
        <v>1</v>
      </c>
      <c r="E11" s="17">
        <v>484</v>
      </c>
      <c r="F11" s="17" t="s">
        <v>41</v>
      </c>
      <c r="G11" s="17" t="s">
        <v>44</v>
      </c>
      <c r="H11" s="18" t="s">
        <v>46</v>
      </c>
      <c r="I11" s="17" t="s">
        <v>25</v>
      </c>
      <c r="J11" s="18" t="s">
        <v>43</v>
      </c>
    </row>
    <row r="12" spans="1:23" s="17" customFormat="1" x14ac:dyDescent="0.25"/>
    <row r="13" spans="1:23" s="17" customFormat="1" x14ac:dyDescent="0.25"/>
    <row r="14" spans="1:23" s="17" customFormat="1" x14ac:dyDescent="0.25"/>
    <row r="15" spans="1:23" s="17" customFormat="1" x14ac:dyDescent="0.25"/>
    <row r="16" spans="1:23" s="17" customFormat="1" x14ac:dyDescent="0.25"/>
    <row r="17" s="17" customFormat="1" x14ac:dyDescent="0.25"/>
    <row r="18" s="17" customFormat="1" x14ac:dyDescent="0.25"/>
    <row r="19" s="17" customFormat="1" x14ac:dyDescent="0.25"/>
    <row r="20" s="17" customFormat="1" x14ac:dyDescent="0.25"/>
    <row r="21" s="17" customFormat="1" x14ac:dyDescent="0.25"/>
    <row r="22" s="17" customFormat="1" x14ac:dyDescent="0.25"/>
    <row r="23" s="17" customFormat="1" x14ac:dyDescent="0.25"/>
    <row r="24" s="17" customFormat="1" x14ac:dyDescent="0.25"/>
    <row r="25" s="17" customFormat="1" x14ac:dyDescent="0.25"/>
    <row r="26" s="17" customFormat="1" x14ac:dyDescent="0.25"/>
    <row r="27" s="17" customFormat="1" x14ac:dyDescent="0.25"/>
    <row r="28" s="17" customFormat="1" x14ac:dyDescent="0.25"/>
    <row r="29" s="17" customFormat="1" x14ac:dyDescent="0.25"/>
    <row r="30" s="17" customFormat="1" x14ac:dyDescent="0.25"/>
    <row r="31" s="17" customFormat="1" x14ac:dyDescent="0.25"/>
    <row r="32" s="17" customFormat="1" x14ac:dyDescent="0.25"/>
    <row r="33" s="17" customFormat="1" x14ac:dyDescent="0.25"/>
  </sheetData>
  <mergeCells count="22">
    <mergeCell ref="A4:A7"/>
    <mergeCell ref="V5:W5"/>
    <mergeCell ref="V6:W6"/>
    <mergeCell ref="K4:K7"/>
    <mergeCell ref="L4:L7"/>
    <mergeCell ref="M4:M7"/>
    <mergeCell ref="N4:W4"/>
    <mergeCell ref="N5:O6"/>
    <mergeCell ref="P5:Q6"/>
    <mergeCell ref="R5:S5"/>
    <mergeCell ref="R6:S6"/>
    <mergeCell ref="T5:U5"/>
    <mergeCell ref="T6:U6"/>
    <mergeCell ref="B4:B7"/>
    <mergeCell ref="C4:C7"/>
    <mergeCell ref="D4:D7"/>
    <mergeCell ref="J4:J7"/>
    <mergeCell ref="E4:E7"/>
    <mergeCell ref="F4:F7"/>
    <mergeCell ref="G4:G7"/>
    <mergeCell ref="H4:H7"/>
    <mergeCell ref="I4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4" workbookViewId="0">
      <selection activeCell="I23" sqref="I23"/>
    </sheetView>
  </sheetViews>
  <sheetFormatPr defaultRowHeight="15" x14ac:dyDescent="0.25"/>
  <cols>
    <col min="1" max="1" width="16.140625" customWidth="1"/>
    <col min="2" max="2" width="9.42578125" customWidth="1"/>
    <col min="3" max="3" width="9.28515625" customWidth="1"/>
    <col min="10" max="10" width="9.140625" style="39"/>
    <col min="13" max="13" width="29.85546875" customWidth="1"/>
  </cols>
  <sheetData>
    <row r="1" spans="1:22" ht="45" customHeight="1" x14ac:dyDescent="0.25">
      <c r="A1" t="s">
        <v>161</v>
      </c>
      <c r="B1" s="62" t="s">
        <v>143</v>
      </c>
      <c r="C1" s="62"/>
      <c r="D1" s="60" t="s">
        <v>142</v>
      </c>
      <c r="E1" s="61"/>
      <c r="L1" t="s">
        <v>160</v>
      </c>
      <c r="N1" t="s">
        <v>144</v>
      </c>
      <c r="P1" t="s">
        <v>145</v>
      </c>
    </row>
    <row r="2" spans="1:22" x14ac:dyDescent="0.25">
      <c r="A2" t="s">
        <v>139</v>
      </c>
      <c r="B2" s="34" t="s">
        <v>131</v>
      </c>
      <c r="C2" s="34" t="s">
        <v>130</v>
      </c>
      <c r="D2" s="38" t="s">
        <v>129</v>
      </c>
      <c r="E2" s="37" t="s">
        <v>130</v>
      </c>
      <c r="F2" s="34" t="s">
        <v>141</v>
      </c>
      <c r="N2" t="s">
        <v>131</v>
      </c>
      <c r="O2" t="s">
        <v>130</v>
      </c>
      <c r="P2" t="s">
        <v>129</v>
      </c>
      <c r="Q2" t="s">
        <v>128</v>
      </c>
      <c r="R2" t="s">
        <v>127</v>
      </c>
    </row>
    <row r="3" spans="1:22" x14ac:dyDescent="0.25">
      <c r="A3" t="s">
        <v>126</v>
      </c>
      <c r="B3">
        <v>15</v>
      </c>
      <c r="C3">
        <v>79</v>
      </c>
      <c r="D3" s="36">
        <v>91</v>
      </c>
      <c r="E3" s="35">
        <v>85.8</v>
      </c>
      <c r="F3">
        <v>0.48799999999999999</v>
      </c>
      <c r="G3" t="s">
        <v>140</v>
      </c>
      <c r="H3">
        <f>B3+B4+D3+D4</f>
        <v>213</v>
      </c>
      <c r="M3" s="40" t="s">
        <v>146</v>
      </c>
      <c r="N3" s="40">
        <v>38</v>
      </c>
      <c r="O3" s="40">
        <v>17.600000000000001</v>
      </c>
      <c r="P3" s="40">
        <v>149</v>
      </c>
      <c r="Q3" s="40">
        <v>55.6</v>
      </c>
      <c r="R3" s="40" t="s">
        <v>147</v>
      </c>
      <c r="V3" t="s">
        <v>162</v>
      </c>
    </row>
    <row r="4" spans="1:22" x14ac:dyDescent="0.25">
      <c r="A4" t="s">
        <v>125</v>
      </c>
      <c r="B4">
        <v>15</v>
      </c>
      <c r="C4">
        <v>79</v>
      </c>
      <c r="D4" s="36">
        <v>92</v>
      </c>
      <c r="E4" s="35">
        <v>86.8</v>
      </c>
      <c r="F4">
        <v>0.47499999999999998</v>
      </c>
      <c r="G4" t="s">
        <v>140</v>
      </c>
      <c r="M4" t="s">
        <v>148</v>
      </c>
      <c r="N4">
        <v>73</v>
      </c>
      <c r="O4">
        <v>33.799999999999997</v>
      </c>
      <c r="P4">
        <v>226</v>
      </c>
      <c r="Q4">
        <v>84.3</v>
      </c>
      <c r="R4" t="s">
        <v>147</v>
      </c>
      <c r="V4" t="s">
        <v>163</v>
      </c>
    </row>
    <row r="5" spans="1:22" x14ac:dyDescent="0.25">
      <c r="D5" s="36"/>
      <c r="E5" s="35"/>
      <c r="M5" t="s">
        <v>149</v>
      </c>
      <c r="N5">
        <v>79</v>
      </c>
      <c r="O5">
        <v>36.6</v>
      </c>
      <c r="P5">
        <v>235</v>
      </c>
      <c r="Q5">
        <v>87.7</v>
      </c>
      <c r="R5" t="s">
        <v>147</v>
      </c>
    </row>
    <row r="6" spans="1:22" x14ac:dyDescent="0.25">
      <c r="D6" s="36"/>
      <c r="E6" s="35"/>
      <c r="M6" s="40" t="s">
        <v>164</v>
      </c>
      <c r="N6" s="40">
        <v>19</v>
      </c>
      <c r="O6" s="40">
        <v>27.1</v>
      </c>
      <c r="P6" s="40">
        <v>106</v>
      </c>
      <c r="Q6" s="40">
        <v>48.2</v>
      </c>
      <c r="R6" s="40">
        <v>2E-3</v>
      </c>
    </row>
    <row r="7" spans="1:22" x14ac:dyDescent="0.25">
      <c r="D7" s="36"/>
      <c r="E7" s="35"/>
      <c r="M7" t="s">
        <v>150</v>
      </c>
      <c r="N7">
        <v>154</v>
      </c>
      <c r="O7">
        <v>71.3</v>
      </c>
      <c r="P7">
        <v>267</v>
      </c>
      <c r="Q7">
        <v>99.6</v>
      </c>
      <c r="R7" t="s">
        <v>147</v>
      </c>
    </row>
    <row r="8" spans="1:22" x14ac:dyDescent="0.25">
      <c r="B8" t="s">
        <v>126</v>
      </c>
      <c r="C8" t="s">
        <v>125</v>
      </c>
      <c r="D8" s="36" t="s">
        <v>126</v>
      </c>
      <c r="E8" s="35" t="s">
        <v>125</v>
      </c>
      <c r="G8">
        <v>106</v>
      </c>
      <c r="H8">
        <v>106</v>
      </c>
      <c r="M8" t="s">
        <v>151</v>
      </c>
      <c r="N8">
        <v>73</v>
      </c>
      <c r="O8">
        <v>47.4</v>
      </c>
      <c r="P8">
        <v>197</v>
      </c>
      <c r="Q8">
        <v>73.8</v>
      </c>
      <c r="R8" t="s">
        <v>147</v>
      </c>
    </row>
    <row r="9" spans="1:22" x14ac:dyDescent="0.25">
      <c r="A9" t="s">
        <v>139</v>
      </c>
      <c r="B9">
        <v>15</v>
      </c>
      <c r="C9">
        <v>15</v>
      </c>
      <c r="D9" s="36">
        <v>91</v>
      </c>
      <c r="E9" s="35">
        <v>92</v>
      </c>
      <c r="G9">
        <v>91</v>
      </c>
      <c r="H9">
        <v>92</v>
      </c>
      <c r="M9" t="s">
        <v>152</v>
      </c>
      <c r="N9">
        <v>0</v>
      </c>
      <c r="O9">
        <v>0</v>
      </c>
      <c r="P9">
        <v>56</v>
      </c>
      <c r="Q9">
        <v>21</v>
      </c>
      <c r="R9" t="s">
        <v>147</v>
      </c>
    </row>
    <row r="10" spans="1:22" x14ac:dyDescent="0.25">
      <c r="A10" t="s">
        <v>134</v>
      </c>
      <c r="B10">
        <v>4</v>
      </c>
      <c r="C10">
        <v>4</v>
      </c>
      <c r="D10" s="36">
        <v>15</v>
      </c>
      <c r="E10" s="35">
        <v>14</v>
      </c>
      <c r="G10">
        <f>G8-G9</f>
        <v>15</v>
      </c>
      <c r="H10">
        <f>H8-H9</f>
        <v>14</v>
      </c>
      <c r="M10" t="s">
        <v>153</v>
      </c>
      <c r="N10">
        <v>151</v>
      </c>
      <c r="O10">
        <v>98</v>
      </c>
      <c r="P10">
        <v>257</v>
      </c>
      <c r="Q10">
        <v>96.2</v>
      </c>
      <c r="R10">
        <v>0.39</v>
      </c>
    </row>
    <row r="11" spans="1:22" x14ac:dyDescent="0.25">
      <c r="D11" s="36"/>
      <c r="E11" s="35"/>
      <c r="M11" t="s">
        <v>154</v>
      </c>
      <c r="N11">
        <v>40</v>
      </c>
      <c r="O11">
        <v>26</v>
      </c>
      <c r="P11">
        <v>87</v>
      </c>
      <c r="Q11">
        <v>32.6</v>
      </c>
      <c r="R11">
        <v>0.186</v>
      </c>
    </row>
    <row r="12" spans="1:22" x14ac:dyDescent="0.25">
      <c r="B12" t="s">
        <v>126</v>
      </c>
      <c r="C12" t="s">
        <v>125</v>
      </c>
      <c r="D12" s="36"/>
      <c r="E12" s="35" t="s">
        <v>138</v>
      </c>
      <c r="F12" t="s">
        <v>137</v>
      </c>
      <c r="G12" t="s">
        <v>136</v>
      </c>
      <c r="M12" t="s">
        <v>155</v>
      </c>
      <c r="N12">
        <v>197</v>
      </c>
      <c r="O12">
        <v>91.2</v>
      </c>
      <c r="P12">
        <v>253</v>
      </c>
      <c r="Q12">
        <v>94.4</v>
      </c>
      <c r="R12">
        <v>0.21099999999999999</v>
      </c>
    </row>
    <row r="13" spans="1:22" x14ac:dyDescent="0.25">
      <c r="A13" t="s">
        <v>135</v>
      </c>
      <c r="B13">
        <f>B9+D9</f>
        <v>106</v>
      </c>
      <c r="C13">
        <f>C9+E9</f>
        <v>107</v>
      </c>
      <c r="D13" s="36"/>
      <c r="E13" s="35">
        <v>19</v>
      </c>
      <c r="F13">
        <v>106</v>
      </c>
      <c r="G13" s="41">
        <f>SUM(E13:F13)</f>
        <v>125</v>
      </c>
      <c r="M13" t="s">
        <v>156</v>
      </c>
      <c r="N13">
        <v>0</v>
      </c>
      <c r="O13">
        <v>0</v>
      </c>
      <c r="P13">
        <v>0</v>
      </c>
      <c r="Q13">
        <v>0</v>
      </c>
      <c r="R13" t="s">
        <v>157</v>
      </c>
    </row>
    <row r="14" spans="1:22" x14ac:dyDescent="0.25">
      <c r="A14" t="s">
        <v>134</v>
      </c>
      <c r="B14">
        <f>B10+D10</f>
        <v>19</v>
      </c>
      <c r="C14">
        <f>+C10+E10</f>
        <v>18</v>
      </c>
      <c r="D14" s="36"/>
      <c r="E14" s="35"/>
      <c r="M14" t="s">
        <v>158</v>
      </c>
      <c r="N14">
        <v>216</v>
      </c>
      <c r="O14">
        <v>100</v>
      </c>
      <c r="P14">
        <v>268</v>
      </c>
      <c r="Q14">
        <v>100</v>
      </c>
      <c r="R14" t="s">
        <v>157</v>
      </c>
    </row>
    <row r="15" spans="1:22" x14ac:dyDescent="0.25">
      <c r="M15" t="s">
        <v>159</v>
      </c>
      <c r="N15">
        <v>96</v>
      </c>
      <c r="O15">
        <v>44.6</v>
      </c>
      <c r="P15">
        <v>90</v>
      </c>
      <c r="Q15">
        <v>33.799999999999997</v>
      </c>
      <c r="R15">
        <v>1.7999999999999999E-2</v>
      </c>
    </row>
    <row r="18" spans="1:18" x14ac:dyDescent="0.25">
      <c r="A18" s="39"/>
      <c r="B18" s="39"/>
      <c r="C18" s="39"/>
      <c r="D18" s="39"/>
      <c r="E18" s="39"/>
      <c r="F18" s="39"/>
      <c r="G18" s="39"/>
    </row>
    <row r="19" spans="1:18" ht="30" customHeight="1" x14ac:dyDescent="0.25"/>
    <row r="20" spans="1:18" ht="47.25" customHeight="1" x14ac:dyDescent="0.25">
      <c r="B20" s="63" t="s">
        <v>133</v>
      </c>
      <c r="C20" s="63"/>
      <c r="D20" s="64" t="s">
        <v>132</v>
      </c>
      <c r="E20" s="65"/>
      <c r="N20" s="62" t="s">
        <v>144</v>
      </c>
      <c r="O20" s="62"/>
      <c r="P20" s="66" t="s">
        <v>145</v>
      </c>
      <c r="Q20" s="66"/>
    </row>
    <row r="21" spans="1:18" x14ac:dyDescent="0.25">
      <c r="A21" t="s">
        <v>124</v>
      </c>
      <c r="B21" s="34" t="s">
        <v>131</v>
      </c>
      <c r="C21" s="34" t="s">
        <v>130</v>
      </c>
      <c r="D21" s="38" t="s">
        <v>129</v>
      </c>
      <c r="E21" s="37" t="s">
        <v>128</v>
      </c>
      <c r="F21" t="s">
        <v>127</v>
      </c>
      <c r="N21" t="s">
        <v>131</v>
      </c>
      <c r="O21" t="s">
        <v>130</v>
      </c>
      <c r="P21" t="s">
        <v>129</v>
      </c>
      <c r="Q21" t="s">
        <v>128</v>
      </c>
      <c r="R21" t="s">
        <v>127</v>
      </c>
    </row>
    <row r="22" spans="1:18" x14ac:dyDescent="0.25">
      <c r="A22" t="s">
        <v>126</v>
      </c>
      <c r="B22">
        <v>15</v>
      </c>
      <c r="C22">
        <v>30</v>
      </c>
      <c r="D22" s="36">
        <v>43</v>
      </c>
      <c r="E22" s="35">
        <v>38</v>
      </c>
      <c r="F22">
        <v>0.377</v>
      </c>
      <c r="M22" t="s">
        <v>146</v>
      </c>
      <c r="N22">
        <v>38</v>
      </c>
      <c r="O22">
        <v>17.600000000000001</v>
      </c>
      <c r="P22">
        <v>149</v>
      </c>
      <c r="Q22">
        <v>55.6</v>
      </c>
      <c r="R22" t="s">
        <v>147</v>
      </c>
    </row>
    <row r="23" spans="1:18" x14ac:dyDescent="0.25">
      <c r="A23" t="s">
        <v>125</v>
      </c>
      <c r="B23">
        <v>17</v>
      </c>
      <c r="C23">
        <v>52.2</v>
      </c>
      <c r="D23" s="36">
        <v>47</v>
      </c>
      <c r="E23" s="35">
        <v>50.1</v>
      </c>
      <c r="F23">
        <v>0.38900000000000001</v>
      </c>
      <c r="M23" t="s">
        <v>164</v>
      </c>
      <c r="N23">
        <v>19</v>
      </c>
      <c r="O23">
        <v>27.1</v>
      </c>
      <c r="P23">
        <v>106</v>
      </c>
      <c r="Q23">
        <v>48.2</v>
      </c>
      <c r="R23">
        <v>2E-3</v>
      </c>
    </row>
    <row r="24" spans="1:18" x14ac:dyDescent="0.25">
      <c r="D24" s="36"/>
      <c r="E24" s="35"/>
    </row>
    <row r="25" spans="1:18" x14ac:dyDescent="0.25">
      <c r="D25" s="36"/>
      <c r="E25" s="35"/>
    </row>
    <row r="26" spans="1:18" x14ac:dyDescent="0.25">
      <c r="B26" t="s">
        <v>126</v>
      </c>
      <c r="C26" t="s">
        <v>125</v>
      </c>
      <c r="D26" s="36" t="s">
        <v>126</v>
      </c>
      <c r="E26" s="35" t="s">
        <v>125</v>
      </c>
      <c r="M26" t="str">
        <f>M22</f>
        <v xml:space="preserve">Stool-positive </v>
      </c>
      <c r="N26">
        <f>N22+P22</f>
        <v>187</v>
      </c>
    </row>
    <row r="27" spans="1:18" x14ac:dyDescent="0.25">
      <c r="A27" t="s">
        <v>124</v>
      </c>
      <c r="B27">
        <f>B22</f>
        <v>15</v>
      </c>
      <c r="C27">
        <f>B23</f>
        <v>17</v>
      </c>
      <c r="D27" s="36">
        <f>D22</f>
        <v>43</v>
      </c>
      <c r="E27" s="35">
        <f>D23</f>
        <v>47</v>
      </c>
      <c r="M27" t="str">
        <f>M23</f>
        <v>Urine CCA ++/+++ †</v>
      </c>
      <c r="N27" s="41">
        <f>N23+P23</f>
        <v>125</v>
      </c>
    </row>
    <row r="28" spans="1:18" x14ac:dyDescent="0.25">
      <c r="A28" t="s">
        <v>123</v>
      </c>
      <c r="B28">
        <f>50-B22</f>
        <v>35</v>
      </c>
      <c r="C28">
        <f>50-B23</f>
        <v>33</v>
      </c>
      <c r="D28" s="36">
        <f>113-D22</f>
        <v>70</v>
      </c>
      <c r="E28" s="35">
        <f>113-D23</f>
        <v>66</v>
      </c>
    </row>
    <row r="29" spans="1:18" x14ac:dyDescent="0.25">
      <c r="D29" s="36"/>
      <c r="E29" s="35"/>
    </row>
    <row r="30" spans="1:18" x14ac:dyDescent="0.25">
      <c r="D30" s="36"/>
      <c r="E30" s="35"/>
    </row>
    <row r="31" spans="1:18" x14ac:dyDescent="0.25">
      <c r="D31" s="36"/>
      <c r="E31" s="35"/>
    </row>
    <row r="32" spans="1:18" x14ac:dyDescent="0.25">
      <c r="D32" s="36"/>
      <c r="E32" s="35"/>
    </row>
    <row r="33" spans="4:5" x14ac:dyDescent="0.25">
      <c r="D33" s="36"/>
      <c r="E33" s="35"/>
    </row>
    <row r="34" spans="4:5" x14ac:dyDescent="0.25">
      <c r="D34" s="36"/>
      <c r="E34" s="35"/>
    </row>
    <row r="35" spans="4:5" x14ac:dyDescent="0.25">
      <c r="D35" s="36"/>
      <c r="E35" s="35"/>
    </row>
  </sheetData>
  <mergeCells count="6">
    <mergeCell ref="P20:Q20"/>
    <mergeCell ref="D1:E1"/>
    <mergeCell ref="B1:C1"/>
    <mergeCell ref="B20:C20"/>
    <mergeCell ref="D20:E20"/>
    <mergeCell ref="N20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X'teristics</vt:lpstr>
      <vt:lpstr>Old</vt:lpstr>
      <vt:lpstr>Table 4, Verani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</dc:creator>
  <cp:lastModifiedBy>Danso-Appiah</cp:lastModifiedBy>
  <dcterms:created xsi:type="dcterms:W3CDTF">2014-04-27T21:11:18Z</dcterms:created>
  <dcterms:modified xsi:type="dcterms:W3CDTF">2014-05-01T22:45:29Z</dcterms:modified>
</cp:coreProperties>
</file>