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ortality_trends\papers\mortality_trends_01\data\"/>
    </mc:Choice>
  </mc:AlternateContent>
  <bookViews>
    <workbookView xWindow="0" yWindow="0" windowWidth="28800" windowHeight="12435"/>
  </bookViews>
  <sheets>
    <sheet name="Female" sheetId="1" r:id="rId1"/>
    <sheet name="Male" sheetId="3" r:id="rId2"/>
    <sheet name="Total" sheetId="4" r:id="rId3"/>
    <sheet name="Chart" sheetId="5" r:id="rId4"/>
    <sheet name="Sheet15" sheetId="2" r:id="rId5"/>
    <sheet name="Sheet1" sheetId="6" r:id="rId6"/>
    <sheet name="Sheet2" sheetId="7" r:id="rId7"/>
  </sheets>
  <calcPr calcId="152511"/>
</workbook>
</file>

<file path=xl/calcChain.xml><?xml version="1.0" encoding="utf-8"?>
<calcChain xmlns="http://schemas.openxmlformats.org/spreadsheetml/2006/main">
  <c r="B167" i="1" l="1"/>
  <c r="B166" i="1"/>
  <c r="F5" i="7" l="1"/>
  <c r="F3" i="7"/>
  <c r="E5" i="7"/>
  <c r="E3" i="7"/>
  <c r="C5" i="7"/>
  <c r="C3" i="7"/>
  <c r="D5" i="7"/>
  <c r="B5" i="7"/>
  <c r="D3" i="7"/>
  <c r="B3" i="7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4" i="3"/>
  <c r="F148" i="1"/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6" i="3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7" i="1"/>
  <c r="C15" i="5" l="1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7" i="3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5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8" i="1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4" i="5"/>
  <c r="C13" i="5"/>
  <c r="C12" i="5"/>
  <c r="C11" i="5"/>
  <c r="C10" i="5"/>
  <c r="C9" i="5"/>
  <c r="C8" i="5"/>
  <c r="C7" i="5"/>
  <c r="C6" i="5"/>
  <c r="C5" i="5"/>
  <c r="C4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H37" i="3" l="1"/>
  <c r="H101" i="3"/>
  <c r="H7" i="3"/>
  <c r="J120" i="1"/>
  <c r="L26" i="5" s="1"/>
  <c r="I24" i="1"/>
  <c r="I88" i="1"/>
  <c r="I152" i="1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I4" i="5"/>
  <c r="J4" i="5"/>
  <c r="K4" i="5"/>
  <c r="H4" i="5"/>
  <c r="E163" i="4"/>
  <c r="C163" i="4"/>
  <c r="E162" i="4"/>
  <c r="C162" i="4"/>
  <c r="E161" i="4"/>
  <c r="C161" i="4"/>
  <c r="E160" i="4"/>
  <c r="C160" i="4"/>
  <c r="E159" i="4"/>
  <c r="C159" i="4"/>
  <c r="D163" i="4" s="1"/>
  <c r="E158" i="4"/>
  <c r="C158" i="4"/>
  <c r="E157" i="4"/>
  <c r="C157" i="4"/>
  <c r="E156" i="4"/>
  <c r="C156" i="4"/>
  <c r="E155" i="4"/>
  <c r="C155" i="4"/>
  <c r="D159" i="4" s="1"/>
  <c r="E154" i="4"/>
  <c r="C154" i="4"/>
  <c r="E153" i="4"/>
  <c r="C153" i="4"/>
  <c r="E152" i="4"/>
  <c r="C152" i="4"/>
  <c r="E151" i="4"/>
  <c r="C151" i="4"/>
  <c r="D155" i="4" s="1"/>
  <c r="E150" i="4"/>
  <c r="C150" i="4"/>
  <c r="E149" i="4"/>
  <c r="C149" i="4"/>
  <c r="E148" i="4"/>
  <c r="C148" i="4"/>
  <c r="E147" i="4"/>
  <c r="C147" i="4"/>
  <c r="D151" i="4" s="1"/>
  <c r="E146" i="4"/>
  <c r="C146" i="4"/>
  <c r="E145" i="4"/>
  <c r="C145" i="4"/>
  <c r="E144" i="4"/>
  <c r="C144" i="4"/>
  <c r="E143" i="4"/>
  <c r="C143" i="4"/>
  <c r="D147" i="4" s="1"/>
  <c r="E142" i="4"/>
  <c r="C142" i="4"/>
  <c r="E141" i="4"/>
  <c r="C141" i="4"/>
  <c r="E140" i="4"/>
  <c r="C140" i="4"/>
  <c r="E139" i="4"/>
  <c r="C139" i="4"/>
  <c r="D143" i="4" s="1"/>
  <c r="E138" i="4"/>
  <c r="C138" i="4"/>
  <c r="E137" i="4"/>
  <c r="C137" i="4"/>
  <c r="E136" i="4"/>
  <c r="C136" i="4"/>
  <c r="E135" i="4"/>
  <c r="C135" i="4"/>
  <c r="D139" i="4" s="1"/>
  <c r="E134" i="4"/>
  <c r="C134" i="4"/>
  <c r="E133" i="4"/>
  <c r="C133" i="4"/>
  <c r="E132" i="4"/>
  <c r="C132" i="4"/>
  <c r="E131" i="4"/>
  <c r="C131" i="4"/>
  <c r="D135" i="4" s="1"/>
  <c r="E130" i="4"/>
  <c r="C130" i="4"/>
  <c r="E129" i="4"/>
  <c r="C129" i="4"/>
  <c r="E128" i="4"/>
  <c r="C128" i="4"/>
  <c r="E127" i="4"/>
  <c r="C127" i="4"/>
  <c r="D131" i="4" s="1"/>
  <c r="E126" i="4"/>
  <c r="C126" i="4"/>
  <c r="E125" i="4"/>
  <c r="C125" i="4"/>
  <c r="E124" i="4"/>
  <c r="C124" i="4"/>
  <c r="E123" i="4"/>
  <c r="C123" i="4"/>
  <c r="D127" i="4" s="1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D116" i="4" s="1"/>
  <c r="E111" i="4"/>
  <c r="C111" i="4"/>
  <c r="E110" i="4"/>
  <c r="C110" i="4"/>
  <c r="D114" i="4" s="1"/>
  <c r="E109" i="4"/>
  <c r="C109" i="4"/>
  <c r="E108" i="4"/>
  <c r="C108" i="4"/>
  <c r="E107" i="4"/>
  <c r="C107" i="4"/>
  <c r="E106" i="4"/>
  <c r="C106" i="4"/>
  <c r="E105" i="4"/>
  <c r="C105" i="4"/>
  <c r="D109" i="4" s="1"/>
  <c r="E104" i="4"/>
  <c r="C104" i="4"/>
  <c r="D108" i="4" s="1"/>
  <c r="E103" i="4"/>
  <c r="C103" i="4"/>
  <c r="E102" i="4"/>
  <c r="C102" i="4"/>
  <c r="E101" i="4"/>
  <c r="C101" i="4"/>
  <c r="E100" i="4"/>
  <c r="C100" i="4"/>
  <c r="E99" i="4"/>
  <c r="C99" i="4"/>
  <c r="D103" i="4" s="1"/>
  <c r="E98" i="4"/>
  <c r="C98" i="4"/>
  <c r="E97" i="4"/>
  <c r="D97" i="4"/>
  <c r="C97" i="4"/>
  <c r="E96" i="4"/>
  <c r="C96" i="4"/>
  <c r="E95" i="4"/>
  <c r="C95" i="4"/>
  <c r="E94" i="4"/>
  <c r="C94" i="4"/>
  <c r="E93" i="4"/>
  <c r="C93" i="4"/>
  <c r="E92" i="4"/>
  <c r="C92" i="4"/>
  <c r="D96" i="4" s="1"/>
  <c r="E91" i="4"/>
  <c r="C91" i="4"/>
  <c r="E90" i="4"/>
  <c r="C90" i="4"/>
  <c r="E89" i="4"/>
  <c r="C89" i="4"/>
  <c r="E88" i="4"/>
  <c r="C88" i="4"/>
  <c r="D92" i="4" s="1"/>
  <c r="E87" i="4"/>
  <c r="C87" i="4"/>
  <c r="E86" i="4"/>
  <c r="C86" i="4"/>
  <c r="D90" i="4" s="1"/>
  <c r="E85" i="4"/>
  <c r="C85" i="4"/>
  <c r="E84" i="4"/>
  <c r="C84" i="4"/>
  <c r="E83" i="4"/>
  <c r="C83" i="4"/>
  <c r="E82" i="4"/>
  <c r="C82" i="4"/>
  <c r="E81" i="4"/>
  <c r="C81" i="4"/>
  <c r="D85" i="4" s="1"/>
  <c r="E80" i="4"/>
  <c r="C80" i="4"/>
  <c r="E79" i="4"/>
  <c r="C79" i="4"/>
  <c r="D83" i="4" s="1"/>
  <c r="E78" i="4"/>
  <c r="C78" i="4"/>
  <c r="E77" i="4"/>
  <c r="D77" i="4"/>
  <c r="C77" i="4"/>
  <c r="D81" i="4" s="1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D65" i="4" s="1"/>
  <c r="E60" i="4"/>
  <c r="C60" i="4"/>
  <c r="E59" i="4"/>
  <c r="C59" i="4"/>
  <c r="E58" i="4"/>
  <c r="C58" i="4"/>
  <c r="E57" i="4"/>
  <c r="C57" i="4"/>
  <c r="D61" i="4" s="1"/>
  <c r="E56" i="4"/>
  <c r="C56" i="4"/>
  <c r="E55" i="4"/>
  <c r="C55" i="4"/>
  <c r="E54" i="4"/>
  <c r="C54" i="4"/>
  <c r="E53" i="4"/>
  <c r="D53" i="4"/>
  <c r="C53" i="4"/>
  <c r="E52" i="4"/>
  <c r="C52" i="4"/>
  <c r="E51" i="4"/>
  <c r="C51" i="4"/>
  <c r="E50" i="4"/>
  <c r="C50" i="4"/>
  <c r="E49" i="4"/>
  <c r="C49" i="4"/>
  <c r="E48" i="4"/>
  <c r="C48" i="4"/>
  <c r="D52" i="4" s="1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D45" i="4" s="1"/>
  <c r="E40" i="4"/>
  <c r="C40" i="4"/>
  <c r="D44" i="4" s="1"/>
  <c r="E39" i="4"/>
  <c r="C39" i="4"/>
  <c r="E38" i="4"/>
  <c r="C38" i="4"/>
  <c r="D42" i="4" s="1"/>
  <c r="E37" i="4"/>
  <c r="C37" i="4"/>
  <c r="E36" i="4"/>
  <c r="C36" i="4"/>
  <c r="E35" i="4"/>
  <c r="C35" i="4"/>
  <c r="D39" i="4" s="1"/>
  <c r="E34" i="4"/>
  <c r="C34" i="4"/>
  <c r="E33" i="4"/>
  <c r="D33" i="4"/>
  <c r="C33" i="4"/>
  <c r="D37" i="4" s="1"/>
  <c r="E32" i="4"/>
  <c r="C32" i="4"/>
  <c r="E31" i="4"/>
  <c r="C31" i="4"/>
  <c r="E30" i="4"/>
  <c r="C30" i="4"/>
  <c r="E29" i="4"/>
  <c r="C29" i="4"/>
  <c r="E28" i="4"/>
  <c r="C28" i="4"/>
  <c r="D32" i="4" s="1"/>
  <c r="E27" i="4"/>
  <c r="C27" i="4"/>
  <c r="E26" i="4"/>
  <c r="C26" i="4"/>
  <c r="E25" i="4"/>
  <c r="C25" i="4"/>
  <c r="E24" i="4"/>
  <c r="C24" i="4"/>
  <c r="D28" i="4" s="1"/>
  <c r="E23" i="4"/>
  <c r="C23" i="4"/>
  <c r="E22" i="4"/>
  <c r="C22" i="4"/>
  <c r="D26" i="4" s="1"/>
  <c r="E21" i="4"/>
  <c r="C21" i="4"/>
  <c r="E20" i="4"/>
  <c r="C20" i="4"/>
  <c r="E19" i="4"/>
  <c r="C19" i="4"/>
  <c r="E18" i="4"/>
  <c r="C18" i="4"/>
  <c r="E17" i="4"/>
  <c r="C17" i="4"/>
  <c r="D21" i="4" s="1"/>
  <c r="E16" i="4"/>
  <c r="C16" i="4"/>
  <c r="E15" i="4"/>
  <c r="C15" i="4"/>
  <c r="D19" i="4" s="1"/>
  <c r="E14" i="4"/>
  <c r="C14" i="4"/>
  <c r="E13" i="4"/>
  <c r="D13" i="4"/>
  <c r="C13" i="4"/>
  <c r="D17" i="4" s="1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C5" i="4"/>
  <c r="C4" i="4"/>
  <c r="C3" i="4"/>
  <c r="G164" i="3"/>
  <c r="H164" i="3" s="1"/>
  <c r="M35" i="5" s="1"/>
  <c r="C164" i="3"/>
  <c r="G163" i="3"/>
  <c r="H163" i="3" s="1"/>
  <c r="C163" i="3"/>
  <c r="G162" i="3"/>
  <c r="H162" i="3" s="1"/>
  <c r="E162" i="3"/>
  <c r="C162" i="3"/>
  <c r="G161" i="3"/>
  <c r="H161" i="3" s="1"/>
  <c r="C161" i="3"/>
  <c r="G160" i="3"/>
  <c r="H160" i="3" s="1"/>
  <c r="C160" i="3"/>
  <c r="G159" i="3"/>
  <c r="H159" i="3" s="1"/>
  <c r="M34" i="5" s="1"/>
  <c r="C159" i="3"/>
  <c r="G158" i="3"/>
  <c r="H158" i="3" s="1"/>
  <c r="C158" i="3"/>
  <c r="G157" i="3"/>
  <c r="H157" i="3" s="1"/>
  <c r="C157" i="3"/>
  <c r="E160" i="3" s="1"/>
  <c r="G156" i="3"/>
  <c r="H156" i="3" s="1"/>
  <c r="C156" i="3"/>
  <c r="G155" i="3"/>
  <c r="H155" i="3" s="1"/>
  <c r="C155" i="3"/>
  <c r="G154" i="3"/>
  <c r="H154" i="3" s="1"/>
  <c r="M33" i="5" s="1"/>
  <c r="C154" i="3"/>
  <c r="G153" i="3"/>
  <c r="H153" i="3" s="1"/>
  <c r="C153" i="3"/>
  <c r="E156" i="3" s="1"/>
  <c r="G152" i="3"/>
  <c r="H152" i="3" s="1"/>
  <c r="C152" i="3"/>
  <c r="G151" i="3"/>
  <c r="H151" i="3" s="1"/>
  <c r="C151" i="3"/>
  <c r="E155" i="3" s="1"/>
  <c r="G150" i="3"/>
  <c r="H150" i="3" s="1"/>
  <c r="C150" i="3"/>
  <c r="G149" i="3"/>
  <c r="H149" i="3" s="1"/>
  <c r="M32" i="5" s="1"/>
  <c r="C149" i="3"/>
  <c r="G148" i="3"/>
  <c r="H148" i="3" s="1"/>
  <c r="C148" i="3"/>
  <c r="G147" i="3"/>
  <c r="H147" i="3" s="1"/>
  <c r="C147" i="3"/>
  <c r="G146" i="3"/>
  <c r="H146" i="3" s="1"/>
  <c r="C146" i="3"/>
  <c r="E150" i="3" s="1"/>
  <c r="G145" i="3"/>
  <c r="H145" i="3" s="1"/>
  <c r="C145" i="3"/>
  <c r="E148" i="3" s="1"/>
  <c r="G144" i="3"/>
  <c r="H144" i="3" s="1"/>
  <c r="M31" i="5" s="1"/>
  <c r="C144" i="3"/>
  <c r="G143" i="3"/>
  <c r="H143" i="3" s="1"/>
  <c r="C143" i="3"/>
  <c r="E147" i="3" s="1"/>
  <c r="G142" i="3"/>
  <c r="H142" i="3" s="1"/>
  <c r="C142" i="3"/>
  <c r="G141" i="3"/>
  <c r="H141" i="3" s="1"/>
  <c r="C141" i="3"/>
  <c r="E144" i="3" s="1"/>
  <c r="G140" i="3"/>
  <c r="H140" i="3" s="1"/>
  <c r="C140" i="3"/>
  <c r="G139" i="3"/>
  <c r="H139" i="3" s="1"/>
  <c r="M30" i="5" s="1"/>
  <c r="C139" i="3"/>
  <c r="E143" i="3" s="1"/>
  <c r="G138" i="3"/>
  <c r="H138" i="3" s="1"/>
  <c r="C138" i="3"/>
  <c r="G137" i="3"/>
  <c r="H137" i="3" s="1"/>
  <c r="C137" i="3"/>
  <c r="E140" i="3" s="1"/>
  <c r="G136" i="3"/>
  <c r="H136" i="3" s="1"/>
  <c r="C136" i="3"/>
  <c r="G135" i="3"/>
  <c r="H135" i="3" s="1"/>
  <c r="C135" i="3"/>
  <c r="E139" i="3" s="1"/>
  <c r="G134" i="3"/>
  <c r="H134" i="3" s="1"/>
  <c r="M29" i="5" s="1"/>
  <c r="C134" i="3"/>
  <c r="G133" i="3"/>
  <c r="H133" i="3" s="1"/>
  <c r="C133" i="3"/>
  <c r="G132" i="3"/>
  <c r="H132" i="3" s="1"/>
  <c r="C132" i="3"/>
  <c r="G131" i="3"/>
  <c r="H131" i="3" s="1"/>
  <c r="C131" i="3"/>
  <c r="E135" i="3" s="1"/>
  <c r="G130" i="3"/>
  <c r="H130" i="3" s="1"/>
  <c r="C130" i="3"/>
  <c r="G129" i="3"/>
  <c r="H129" i="3" s="1"/>
  <c r="M28" i="5" s="1"/>
  <c r="C129" i="3"/>
  <c r="G128" i="3"/>
  <c r="H128" i="3" s="1"/>
  <c r="C128" i="3"/>
  <c r="G127" i="3"/>
  <c r="H127" i="3" s="1"/>
  <c r="C127" i="3"/>
  <c r="E131" i="3" s="1"/>
  <c r="G126" i="3"/>
  <c r="H126" i="3" s="1"/>
  <c r="C126" i="3"/>
  <c r="G125" i="3"/>
  <c r="H125" i="3" s="1"/>
  <c r="C125" i="3"/>
  <c r="G124" i="3"/>
  <c r="H124" i="3" s="1"/>
  <c r="M27" i="5" s="1"/>
  <c r="C124" i="3"/>
  <c r="G123" i="3"/>
  <c r="H123" i="3" s="1"/>
  <c r="C123" i="3"/>
  <c r="E127" i="3" s="1"/>
  <c r="G122" i="3"/>
  <c r="H122" i="3" s="1"/>
  <c r="C122" i="3"/>
  <c r="G121" i="3"/>
  <c r="H121" i="3" s="1"/>
  <c r="C121" i="3"/>
  <c r="G120" i="3"/>
  <c r="H120" i="3" s="1"/>
  <c r="C120" i="3"/>
  <c r="G119" i="3"/>
  <c r="H119" i="3" s="1"/>
  <c r="M26" i="5" s="1"/>
  <c r="C119" i="3"/>
  <c r="E123" i="3" s="1"/>
  <c r="G118" i="3"/>
  <c r="H118" i="3" s="1"/>
  <c r="C118" i="3"/>
  <c r="G117" i="3"/>
  <c r="H117" i="3" s="1"/>
  <c r="C117" i="3"/>
  <c r="G116" i="3"/>
  <c r="H116" i="3" s="1"/>
  <c r="C116" i="3"/>
  <c r="G115" i="3"/>
  <c r="H115" i="3" s="1"/>
  <c r="C115" i="3"/>
  <c r="E119" i="3" s="1"/>
  <c r="G114" i="3"/>
  <c r="H114" i="3" s="1"/>
  <c r="M25" i="5" s="1"/>
  <c r="C114" i="3"/>
  <c r="G113" i="3"/>
  <c r="H113" i="3" s="1"/>
  <c r="C113" i="3"/>
  <c r="E116" i="3" s="1"/>
  <c r="G112" i="3"/>
  <c r="H112" i="3" s="1"/>
  <c r="C112" i="3"/>
  <c r="G111" i="3"/>
  <c r="H111" i="3" s="1"/>
  <c r="C111" i="3"/>
  <c r="E115" i="3" s="1"/>
  <c r="G110" i="3"/>
  <c r="H110" i="3" s="1"/>
  <c r="C110" i="3"/>
  <c r="G109" i="3"/>
  <c r="H109" i="3" s="1"/>
  <c r="M24" i="5" s="1"/>
  <c r="C109" i="3"/>
  <c r="G108" i="3"/>
  <c r="H108" i="3" s="1"/>
  <c r="C108" i="3"/>
  <c r="G107" i="3"/>
  <c r="H107" i="3" s="1"/>
  <c r="C107" i="3"/>
  <c r="G106" i="3"/>
  <c r="H106" i="3" s="1"/>
  <c r="E106" i="3"/>
  <c r="C106" i="3"/>
  <c r="E110" i="3" s="1"/>
  <c r="G105" i="3"/>
  <c r="H105" i="3" s="1"/>
  <c r="C105" i="3"/>
  <c r="G104" i="3"/>
  <c r="H104" i="3" s="1"/>
  <c r="M23" i="5" s="1"/>
  <c r="C104" i="3"/>
  <c r="G103" i="3"/>
  <c r="H103" i="3" s="1"/>
  <c r="C103" i="3"/>
  <c r="G102" i="3"/>
  <c r="H102" i="3" s="1"/>
  <c r="C102" i="3"/>
  <c r="G101" i="3"/>
  <c r="C101" i="3"/>
  <c r="G100" i="3"/>
  <c r="H100" i="3" s="1"/>
  <c r="C100" i="3"/>
  <c r="G99" i="3"/>
  <c r="H99" i="3" s="1"/>
  <c r="M22" i="5" s="1"/>
  <c r="C99" i="3"/>
  <c r="G98" i="3"/>
  <c r="H98" i="3" s="1"/>
  <c r="C98" i="3"/>
  <c r="G97" i="3"/>
  <c r="H97" i="3" s="1"/>
  <c r="C97" i="3"/>
  <c r="G96" i="3"/>
  <c r="H96" i="3" s="1"/>
  <c r="C96" i="3"/>
  <c r="G95" i="3"/>
  <c r="H95" i="3" s="1"/>
  <c r="C95" i="3"/>
  <c r="G94" i="3"/>
  <c r="H94" i="3" s="1"/>
  <c r="M21" i="5" s="1"/>
  <c r="C94" i="3"/>
  <c r="G93" i="3"/>
  <c r="H93" i="3" s="1"/>
  <c r="C93" i="3"/>
  <c r="G92" i="3"/>
  <c r="H92" i="3" s="1"/>
  <c r="C92" i="3"/>
  <c r="G91" i="3"/>
  <c r="H91" i="3" s="1"/>
  <c r="C91" i="3"/>
  <c r="G90" i="3"/>
  <c r="H90" i="3" s="1"/>
  <c r="C90" i="3"/>
  <c r="G89" i="3"/>
  <c r="H89" i="3" s="1"/>
  <c r="M20" i="5" s="1"/>
  <c r="C89" i="3"/>
  <c r="G88" i="3"/>
  <c r="H88" i="3" s="1"/>
  <c r="C88" i="3"/>
  <c r="G87" i="3"/>
  <c r="H87" i="3" s="1"/>
  <c r="C87" i="3"/>
  <c r="G86" i="3"/>
  <c r="H86" i="3" s="1"/>
  <c r="C86" i="3"/>
  <c r="G85" i="3"/>
  <c r="H85" i="3" s="1"/>
  <c r="C85" i="3"/>
  <c r="G84" i="3"/>
  <c r="H84" i="3" s="1"/>
  <c r="M19" i="5" s="1"/>
  <c r="C84" i="3"/>
  <c r="G83" i="3"/>
  <c r="H83" i="3" s="1"/>
  <c r="C83" i="3"/>
  <c r="G82" i="3"/>
  <c r="H82" i="3" s="1"/>
  <c r="C82" i="3"/>
  <c r="G81" i="3"/>
  <c r="H81" i="3" s="1"/>
  <c r="C81" i="3"/>
  <c r="G80" i="3"/>
  <c r="H80" i="3" s="1"/>
  <c r="C80" i="3"/>
  <c r="G79" i="3"/>
  <c r="H79" i="3" s="1"/>
  <c r="M18" i="5" s="1"/>
  <c r="C79" i="3"/>
  <c r="G78" i="3"/>
  <c r="H78" i="3" s="1"/>
  <c r="C78" i="3"/>
  <c r="G77" i="3"/>
  <c r="H77" i="3" s="1"/>
  <c r="C77" i="3"/>
  <c r="G76" i="3"/>
  <c r="H76" i="3" s="1"/>
  <c r="C76" i="3"/>
  <c r="G75" i="3"/>
  <c r="H75" i="3" s="1"/>
  <c r="C75" i="3"/>
  <c r="G74" i="3"/>
  <c r="H74" i="3" s="1"/>
  <c r="M17" i="5" s="1"/>
  <c r="C74" i="3"/>
  <c r="G73" i="3"/>
  <c r="H73" i="3" s="1"/>
  <c r="C73" i="3"/>
  <c r="G72" i="3"/>
  <c r="H72" i="3" s="1"/>
  <c r="C72" i="3"/>
  <c r="G71" i="3"/>
  <c r="H71" i="3" s="1"/>
  <c r="C71" i="3"/>
  <c r="G70" i="3"/>
  <c r="H70" i="3" s="1"/>
  <c r="C70" i="3"/>
  <c r="G69" i="3"/>
  <c r="H69" i="3" s="1"/>
  <c r="M16" i="5" s="1"/>
  <c r="C69" i="3"/>
  <c r="G68" i="3"/>
  <c r="H68" i="3" s="1"/>
  <c r="C68" i="3"/>
  <c r="G67" i="3"/>
  <c r="H67" i="3" s="1"/>
  <c r="C67" i="3"/>
  <c r="G66" i="3"/>
  <c r="H66" i="3" s="1"/>
  <c r="C66" i="3"/>
  <c r="G65" i="3"/>
  <c r="H65" i="3" s="1"/>
  <c r="C65" i="3"/>
  <c r="G64" i="3"/>
  <c r="H64" i="3" s="1"/>
  <c r="M15" i="5" s="1"/>
  <c r="C64" i="3"/>
  <c r="G63" i="3"/>
  <c r="H63" i="3" s="1"/>
  <c r="C63" i="3"/>
  <c r="G62" i="3"/>
  <c r="H62" i="3" s="1"/>
  <c r="C62" i="3"/>
  <c r="G61" i="3"/>
  <c r="H61" i="3" s="1"/>
  <c r="C61" i="3"/>
  <c r="G60" i="3"/>
  <c r="H60" i="3" s="1"/>
  <c r="C60" i="3"/>
  <c r="G59" i="3"/>
  <c r="H59" i="3" s="1"/>
  <c r="M14" i="5" s="1"/>
  <c r="C59" i="3"/>
  <c r="G58" i="3"/>
  <c r="H58" i="3" s="1"/>
  <c r="C58" i="3"/>
  <c r="G57" i="3"/>
  <c r="H57" i="3" s="1"/>
  <c r="C57" i="3"/>
  <c r="E60" i="3" s="1"/>
  <c r="G56" i="3"/>
  <c r="H56" i="3" s="1"/>
  <c r="C56" i="3"/>
  <c r="G55" i="3"/>
  <c r="H55" i="3" s="1"/>
  <c r="C55" i="3"/>
  <c r="G54" i="3"/>
  <c r="H54" i="3" s="1"/>
  <c r="M13" i="5" s="1"/>
  <c r="C54" i="3"/>
  <c r="G53" i="3"/>
  <c r="H53" i="3" s="1"/>
  <c r="C53" i="3"/>
  <c r="E54" i="3" s="1"/>
  <c r="G52" i="3"/>
  <c r="H52" i="3" s="1"/>
  <c r="C52" i="3"/>
  <c r="G51" i="3"/>
  <c r="H51" i="3" s="1"/>
  <c r="C51" i="3"/>
  <c r="E55" i="3" s="1"/>
  <c r="G50" i="3"/>
  <c r="H50" i="3" s="1"/>
  <c r="C50" i="3"/>
  <c r="G49" i="3"/>
  <c r="H49" i="3" s="1"/>
  <c r="M12" i="5" s="1"/>
  <c r="C49" i="3"/>
  <c r="G48" i="3"/>
  <c r="H48" i="3" s="1"/>
  <c r="C48" i="3"/>
  <c r="G47" i="3"/>
  <c r="H47" i="3" s="1"/>
  <c r="C47" i="3"/>
  <c r="E51" i="3" s="1"/>
  <c r="G46" i="3"/>
  <c r="H46" i="3" s="1"/>
  <c r="C46" i="3"/>
  <c r="G45" i="3"/>
  <c r="H45" i="3" s="1"/>
  <c r="C45" i="3"/>
  <c r="G44" i="3"/>
  <c r="H44" i="3" s="1"/>
  <c r="M11" i="5" s="1"/>
  <c r="C44" i="3"/>
  <c r="G43" i="3"/>
  <c r="H43" i="3" s="1"/>
  <c r="C43" i="3"/>
  <c r="E47" i="3" s="1"/>
  <c r="G42" i="3"/>
  <c r="H42" i="3" s="1"/>
  <c r="C42" i="3"/>
  <c r="G41" i="3"/>
  <c r="H41" i="3" s="1"/>
  <c r="C41" i="3"/>
  <c r="E44" i="3" s="1"/>
  <c r="G40" i="3"/>
  <c r="H40" i="3" s="1"/>
  <c r="C40" i="3"/>
  <c r="G39" i="3"/>
  <c r="H39" i="3" s="1"/>
  <c r="M10" i="5" s="1"/>
  <c r="C39" i="3"/>
  <c r="E43" i="3" s="1"/>
  <c r="G38" i="3"/>
  <c r="H38" i="3" s="1"/>
  <c r="C38" i="3"/>
  <c r="G37" i="3"/>
  <c r="C37" i="3"/>
  <c r="G36" i="3"/>
  <c r="H36" i="3" s="1"/>
  <c r="C36" i="3"/>
  <c r="G35" i="3"/>
  <c r="H35" i="3" s="1"/>
  <c r="C35" i="3"/>
  <c r="E39" i="3" s="1"/>
  <c r="G34" i="3"/>
  <c r="H34" i="3" s="1"/>
  <c r="M9" i="5" s="1"/>
  <c r="C34" i="3"/>
  <c r="G33" i="3"/>
  <c r="H33" i="3" s="1"/>
  <c r="C33" i="3"/>
  <c r="G32" i="3"/>
  <c r="H32" i="3" s="1"/>
  <c r="C32" i="3"/>
  <c r="G31" i="3"/>
  <c r="H31" i="3" s="1"/>
  <c r="C31" i="3"/>
  <c r="E35" i="3" s="1"/>
  <c r="G30" i="3"/>
  <c r="H30" i="3" s="1"/>
  <c r="C30" i="3"/>
  <c r="G29" i="3"/>
  <c r="H29" i="3" s="1"/>
  <c r="M8" i="5" s="1"/>
  <c r="C29" i="3"/>
  <c r="E32" i="3" s="1"/>
  <c r="G28" i="3"/>
  <c r="H28" i="3" s="1"/>
  <c r="C28" i="3"/>
  <c r="G27" i="3"/>
  <c r="H27" i="3" s="1"/>
  <c r="C27" i="3"/>
  <c r="E31" i="3" s="1"/>
  <c r="G26" i="3"/>
  <c r="H26" i="3" s="1"/>
  <c r="C26" i="3"/>
  <c r="G25" i="3"/>
  <c r="H25" i="3" s="1"/>
  <c r="C25" i="3"/>
  <c r="E26" i="3" s="1"/>
  <c r="G24" i="3"/>
  <c r="H24" i="3" s="1"/>
  <c r="M7" i="5" s="1"/>
  <c r="C24" i="3"/>
  <c r="G23" i="3"/>
  <c r="H23" i="3" s="1"/>
  <c r="C23" i="3"/>
  <c r="E27" i="3" s="1"/>
  <c r="G22" i="3"/>
  <c r="H22" i="3" s="1"/>
  <c r="C22" i="3"/>
  <c r="G21" i="3"/>
  <c r="H21" i="3" s="1"/>
  <c r="C21" i="3"/>
  <c r="E22" i="3" s="1"/>
  <c r="G20" i="3"/>
  <c r="H20" i="3" s="1"/>
  <c r="C20" i="3"/>
  <c r="G19" i="3"/>
  <c r="H19" i="3" s="1"/>
  <c r="M6" i="5" s="1"/>
  <c r="C19" i="3"/>
  <c r="E23" i="3" s="1"/>
  <c r="G18" i="3"/>
  <c r="H18" i="3" s="1"/>
  <c r="C18" i="3"/>
  <c r="G17" i="3"/>
  <c r="H17" i="3" s="1"/>
  <c r="C17" i="3"/>
  <c r="G16" i="3"/>
  <c r="H16" i="3" s="1"/>
  <c r="C16" i="3"/>
  <c r="G15" i="3"/>
  <c r="H15" i="3" s="1"/>
  <c r="C15" i="3"/>
  <c r="E19" i="3" s="1"/>
  <c r="G14" i="3"/>
  <c r="H14" i="3" s="1"/>
  <c r="M5" i="5" s="1"/>
  <c r="C14" i="3"/>
  <c r="G13" i="3"/>
  <c r="H13" i="3" s="1"/>
  <c r="C13" i="3"/>
  <c r="G12" i="3"/>
  <c r="H12" i="3" s="1"/>
  <c r="C12" i="3"/>
  <c r="G11" i="3"/>
  <c r="H11" i="3" s="1"/>
  <c r="C11" i="3"/>
  <c r="E15" i="3" s="1"/>
  <c r="G10" i="3"/>
  <c r="H10" i="3" s="1"/>
  <c r="C10" i="3"/>
  <c r="G9" i="3"/>
  <c r="H9" i="3" s="1"/>
  <c r="M4" i="5" s="1"/>
  <c r="C9" i="3"/>
  <c r="G8" i="3"/>
  <c r="H8" i="3" s="1"/>
  <c r="C8" i="3"/>
  <c r="G7" i="3"/>
  <c r="C7" i="3"/>
  <c r="E11" i="3" s="1"/>
  <c r="C6" i="3"/>
  <c r="C5" i="3"/>
  <c r="C4" i="3"/>
  <c r="G8" i="1"/>
  <c r="J8" i="1" s="1"/>
  <c r="G9" i="1"/>
  <c r="J9" i="1" s="1"/>
  <c r="G10" i="1"/>
  <c r="J10" i="1" s="1"/>
  <c r="L4" i="5" s="1"/>
  <c r="G11" i="1"/>
  <c r="J11" i="1" s="1"/>
  <c r="G12" i="1"/>
  <c r="J12" i="1" s="1"/>
  <c r="G13" i="1"/>
  <c r="J13" i="1" s="1"/>
  <c r="G14" i="1"/>
  <c r="J14" i="1" s="1"/>
  <c r="G15" i="1"/>
  <c r="J15" i="1" s="1"/>
  <c r="L5" i="5" s="1"/>
  <c r="G16" i="1"/>
  <c r="J16" i="1" s="1"/>
  <c r="G17" i="1"/>
  <c r="J17" i="1" s="1"/>
  <c r="G18" i="1"/>
  <c r="J18" i="1" s="1"/>
  <c r="G19" i="1"/>
  <c r="J19" i="1" s="1"/>
  <c r="G20" i="1"/>
  <c r="J20" i="1" s="1"/>
  <c r="L6" i="5" s="1"/>
  <c r="G21" i="1"/>
  <c r="J21" i="1" s="1"/>
  <c r="G22" i="1"/>
  <c r="J22" i="1" s="1"/>
  <c r="G23" i="1"/>
  <c r="J23" i="1" s="1"/>
  <c r="G24" i="1"/>
  <c r="J24" i="1" s="1"/>
  <c r="G25" i="1"/>
  <c r="J25" i="1" s="1"/>
  <c r="L7" i="5" s="1"/>
  <c r="G26" i="1"/>
  <c r="J26" i="1" s="1"/>
  <c r="G27" i="1"/>
  <c r="J27" i="1" s="1"/>
  <c r="G28" i="1"/>
  <c r="J28" i="1" s="1"/>
  <c r="G29" i="1"/>
  <c r="J29" i="1" s="1"/>
  <c r="G30" i="1"/>
  <c r="J30" i="1" s="1"/>
  <c r="L8" i="5" s="1"/>
  <c r="G31" i="1"/>
  <c r="J31" i="1" s="1"/>
  <c r="G32" i="1"/>
  <c r="J32" i="1" s="1"/>
  <c r="G33" i="1"/>
  <c r="J33" i="1" s="1"/>
  <c r="G34" i="1"/>
  <c r="J34" i="1" s="1"/>
  <c r="G35" i="1"/>
  <c r="J35" i="1" s="1"/>
  <c r="L9" i="5" s="1"/>
  <c r="G36" i="1"/>
  <c r="J36" i="1" s="1"/>
  <c r="G37" i="1"/>
  <c r="J37" i="1" s="1"/>
  <c r="G38" i="1"/>
  <c r="J38" i="1" s="1"/>
  <c r="G39" i="1"/>
  <c r="J39" i="1" s="1"/>
  <c r="G40" i="1"/>
  <c r="J40" i="1" s="1"/>
  <c r="L10" i="5" s="1"/>
  <c r="G41" i="1"/>
  <c r="J41" i="1" s="1"/>
  <c r="G42" i="1"/>
  <c r="J42" i="1" s="1"/>
  <c r="G43" i="1"/>
  <c r="J43" i="1" s="1"/>
  <c r="G44" i="1"/>
  <c r="J44" i="1" s="1"/>
  <c r="G45" i="1"/>
  <c r="J45" i="1" s="1"/>
  <c r="L11" i="5" s="1"/>
  <c r="G46" i="1"/>
  <c r="J46" i="1" s="1"/>
  <c r="G47" i="1"/>
  <c r="J47" i="1" s="1"/>
  <c r="G48" i="1"/>
  <c r="J48" i="1" s="1"/>
  <c r="G49" i="1"/>
  <c r="J49" i="1" s="1"/>
  <c r="G50" i="1"/>
  <c r="J50" i="1" s="1"/>
  <c r="L12" i="5" s="1"/>
  <c r="G51" i="1"/>
  <c r="J51" i="1" s="1"/>
  <c r="G52" i="1"/>
  <c r="J52" i="1" s="1"/>
  <c r="G53" i="1"/>
  <c r="J53" i="1" s="1"/>
  <c r="G54" i="1"/>
  <c r="J54" i="1" s="1"/>
  <c r="G55" i="1"/>
  <c r="J55" i="1" s="1"/>
  <c r="L13" i="5" s="1"/>
  <c r="G56" i="1"/>
  <c r="J56" i="1" s="1"/>
  <c r="G57" i="1"/>
  <c r="J57" i="1" s="1"/>
  <c r="G58" i="1"/>
  <c r="J58" i="1" s="1"/>
  <c r="G59" i="1"/>
  <c r="J59" i="1" s="1"/>
  <c r="G60" i="1"/>
  <c r="J60" i="1" s="1"/>
  <c r="L14" i="5" s="1"/>
  <c r="G61" i="1"/>
  <c r="J61" i="1" s="1"/>
  <c r="G62" i="1"/>
  <c r="J62" i="1" s="1"/>
  <c r="G63" i="1"/>
  <c r="J63" i="1" s="1"/>
  <c r="G64" i="1"/>
  <c r="J64" i="1" s="1"/>
  <c r="G65" i="1"/>
  <c r="J65" i="1" s="1"/>
  <c r="L15" i="5" s="1"/>
  <c r="G66" i="1"/>
  <c r="J66" i="1" s="1"/>
  <c r="G67" i="1"/>
  <c r="J67" i="1" s="1"/>
  <c r="G68" i="1"/>
  <c r="J68" i="1" s="1"/>
  <c r="G69" i="1"/>
  <c r="J69" i="1" s="1"/>
  <c r="G70" i="1"/>
  <c r="J70" i="1" s="1"/>
  <c r="L16" i="5" s="1"/>
  <c r="G71" i="1"/>
  <c r="J71" i="1" s="1"/>
  <c r="G72" i="1"/>
  <c r="J72" i="1" s="1"/>
  <c r="G73" i="1"/>
  <c r="J73" i="1" s="1"/>
  <c r="G74" i="1"/>
  <c r="J74" i="1" s="1"/>
  <c r="L17" i="5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L18" i="5" s="1"/>
  <c r="G81" i="1"/>
  <c r="J81" i="1" s="1"/>
  <c r="G82" i="1"/>
  <c r="J82" i="1" s="1"/>
  <c r="G83" i="1"/>
  <c r="J83" i="1" s="1"/>
  <c r="G84" i="1"/>
  <c r="J84" i="1" s="1"/>
  <c r="G85" i="1"/>
  <c r="J85" i="1" s="1"/>
  <c r="L19" i="5" s="1"/>
  <c r="G86" i="1"/>
  <c r="J86" i="1" s="1"/>
  <c r="G87" i="1"/>
  <c r="J87" i="1" s="1"/>
  <c r="G88" i="1"/>
  <c r="J88" i="1" s="1"/>
  <c r="G89" i="1"/>
  <c r="J89" i="1" s="1"/>
  <c r="G90" i="1"/>
  <c r="J90" i="1" s="1"/>
  <c r="L20" i="5" s="1"/>
  <c r="G91" i="1"/>
  <c r="J91" i="1" s="1"/>
  <c r="G92" i="1"/>
  <c r="J92" i="1" s="1"/>
  <c r="G93" i="1"/>
  <c r="J93" i="1" s="1"/>
  <c r="G94" i="1"/>
  <c r="J94" i="1" s="1"/>
  <c r="G95" i="1"/>
  <c r="J95" i="1" s="1"/>
  <c r="L21" i="5" s="1"/>
  <c r="G96" i="1"/>
  <c r="J96" i="1" s="1"/>
  <c r="G97" i="1"/>
  <c r="J97" i="1" s="1"/>
  <c r="G98" i="1"/>
  <c r="J98" i="1" s="1"/>
  <c r="G99" i="1"/>
  <c r="J99" i="1" s="1"/>
  <c r="G100" i="1"/>
  <c r="J100" i="1" s="1"/>
  <c r="L22" i="5" s="1"/>
  <c r="G101" i="1"/>
  <c r="J101" i="1" s="1"/>
  <c r="G102" i="1"/>
  <c r="J102" i="1" s="1"/>
  <c r="G103" i="1"/>
  <c r="J103" i="1" s="1"/>
  <c r="G104" i="1"/>
  <c r="J104" i="1" s="1"/>
  <c r="G105" i="1"/>
  <c r="J105" i="1" s="1"/>
  <c r="L23" i="5" s="1"/>
  <c r="G106" i="1"/>
  <c r="J106" i="1" s="1"/>
  <c r="G107" i="1"/>
  <c r="J107" i="1" s="1"/>
  <c r="G108" i="1"/>
  <c r="J108" i="1" s="1"/>
  <c r="G109" i="1"/>
  <c r="J109" i="1" s="1"/>
  <c r="G110" i="1"/>
  <c r="J110" i="1" s="1"/>
  <c r="L24" i="5" s="1"/>
  <c r="G111" i="1"/>
  <c r="J111" i="1" s="1"/>
  <c r="G112" i="1"/>
  <c r="J112" i="1" s="1"/>
  <c r="G113" i="1"/>
  <c r="J113" i="1" s="1"/>
  <c r="G114" i="1"/>
  <c r="J114" i="1" s="1"/>
  <c r="G115" i="1"/>
  <c r="J115" i="1" s="1"/>
  <c r="L25" i="5" s="1"/>
  <c r="G116" i="1"/>
  <c r="J116" i="1" s="1"/>
  <c r="G117" i="1"/>
  <c r="J117" i="1" s="1"/>
  <c r="G118" i="1"/>
  <c r="J118" i="1" s="1"/>
  <c r="G119" i="1"/>
  <c r="J119" i="1" s="1"/>
  <c r="G120" i="1"/>
  <c r="G121" i="1"/>
  <c r="J121" i="1" s="1"/>
  <c r="G122" i="1"/>
  <c r="J122" i="1" s="1"/>
  <c r="G123" i="1"/>
  <c r="J123" i="1" s="1"/>
  <c r="G124" i="1"/>
  <c r="J124" i="1" s="1"/>
  <c r="G125" i="1"/>
  <c r="J125" i="1" s="1"/>
  <c r="L27" i="5" s="1"/>
  <c r="G126" i="1"/>
  <c r="J126" i="1" s="1"/>
  <c r="G127" i="1"/>
  <c r="J127" i="1" s="1"/>
  <c r="G128" i="1"/>
  <c r="J128" i="1" s="1"/>
  <c r="G129" i="1"/>
  <c r="J129" i="1" s="1"/>
  <c r="G130" i="1"/>
  <c r="J130" i="1" s="1"/>
  <c r="L28" i="5" s="1"/>
  <c r="G131" i="1"/>
  <c r="J131" i="1" s="1"/>
  <c r="G132" i="1"/>
  <c r="J132" i="1" s="1"/>
  <c r="G133" i="1"/>
  <c r="J133" i="1" s="1"/>
  <c r="G134" i="1"/>
  <c r="J134" i="1" s="1"/>
  <c r="G135" i="1"/>
  <c r="J135" i="1" s="1"/>
  <c r="L29" i="5" s="1"/>
  <c r="G136" i="1"/>
  <c r="J136" i="1" s="1"/>
  <c r="G137" i="1"/>
  <c r="J137" i="1" s="1"/>
  <c r="G138" i="1"/>
  <c r="J138" i="1" s="1"/>
  <c r="G139" i="1"/>
  <c r="J139" i="1" s="1"/>
  <c r="G140" i="1"/>
  <c r="J140" i="1" s="1"/>
  <c r="L30" i="5" s="1"/>
  <c r="G141" i="1"/>
  <c r="J141" i="1" s="1"/>
  <c r="G142" i="1"/>
  <c r="J142" i="1" s="1"/>
  <c r="G143" i="1"/>
  <c r="J143" i="1" s="1"/>
  <c r="G144" i="1"/>
  <c r="J144" i="1" s="1"/>
  <c r="G145" i="1"/>
  <c r="J145" i="1" s="1"/>
  <c r="L31" i="5" s="1"/>
  <c r="G146" i="1"/>
  <c r="J146" i="1" s="1"/>
  <c r="G147" i="1"/>
  <c r="J147" i="1" s="1"/>
  <c r="G148" i="1"/>
  <c r="J148" i="1" s="1"/>
  <c r="G149" i="1"/>
  <c r="J149" i="1" s="1"/>
  <c r="G150" i="1"/>
  <c r="J150" i="1" s="1"/>
  <c r="L32" i="5" s="1"/>
  <c r="G151" i="1"/>
  <c r="J151" i="1" s="1"/>
  <c r="G152" i="1"/>
  <c r="J152" i="1" s="1"/>
  <c r="G153" i="1"/>
  <c r="J153" i="1" s="1"/>
  <c r="G154" i="1"/>
  <c r="J154" i="1" s="1"/>
  <c r="G155" i="1"/>
  <c r="J155" i="1" s="1"/>
  <c r="L33" i="5" s="1"/>
  <c r="G156" i="1"/>
  <c r="J156" i="1" s="1"/>
  <c r="G157" i="1"/>
  <c r="J157" i="1" s="1"/>
  <c r="G158" i="1"/>
  <c r="J158" i="1" s="1"/>
  <c r="G159" i="1"/>
  <c r="J159" i="1" s="1"/>
  <c r="G160" i="1"/>
  <c r="J160" i="1" s="1"/>
  <c r="L34" i="5" s="1"/>
  <c r="G161" i="1"/>
  <c r="J161" i="1" s="1"/>
  <c r="G162" i="1"/>
  <c r="J162" i="1" s="1"/>
  <c r="G163" i="1"/>
  <c r="J163" i="1" s="1"/>
  <c r="G164" i="1"/>
  <c r="J164" i="1" s="1"/>
  <c r="G165" i="1"/>
  <c r="J165" i="1" s="1"/>
  <c r="L35" i="5" s="1"/>
  <c r="C6" i="1"/>
  <c r="I6" i="1" s="1"/>
  <c r="C7" i="1"/>
  <c r="I7" i="1" s="1"/>
  <c r="C8" i="1"/>
  <c r="I8" i="1" s="1"/>
  <c r="C9" i="1"/>
  <c r="C10" i="1"/>
  <c r="I10" i="1" s="1"/>
  <c r="C11" i="1"/>
  <c r="I11" i="1" s="1"/>
  <c r="C12" i="1"/>
  <c r="I12" i="1" s="1"/>
  <c r="C13" i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C22" i="1"/>
  <c r="I22" i="1" s="1"/>
  <c r="C23" i="1"/>
  <c r="I23" i="1" s="1"/>
  <c r="C24" i="1"/>
  <c r="C25" i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C42" i="1"/>
  <c r="I42" i="1" s="1"/>
  <c r="C43" i="1"/>
  <c r="I43" i="1" s="1"/>
  <c r="C44" i="1"/>
  <c r="I44" i="1" s="1"/>
  <c r="C45" i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C54" i="1"/>
  <c r="I54" i="1" s="1"/>
  <c r="C55" i="1"/>
  <c r="I55" i="1" s="1"/>
  <c r="C56" i="1"/>
  <c r="I56" i="1" s="1"/>
  <c r="C57" i="1"/>
  <c r="C58" i="1"/>
  <c r="I58" i="1" s="1"/>
  <c r="C59" i="1"/>
  <c r="I59" i="1" s="1"/>
  <c r="C60" i="1"/>
  <c r="I60" i="1" s="1"/>
  <c r="C61" i="1"/>
  <c r="I61" i="1" s="1"/>
  <c r="C62" i="1"/>
  <c r="I62" i="1" s="1"/>
  <c r="C63" i="1"/>
  <c r="I63" i="1" s="1"/>
  <c r="C64" i="1"/>
  <c r="I64" i="1" s="1"/>
  <c r="C65" i="1"/>
  <c r="C66" i="1"/>
  <c r="I66" i="1" s="1"/>
  <c r="C67" i="1"/>
  <c r="I67" i="1" s="1"/>
  <c r="C68" i="1"/>
  <c r="I68" i="1" s="1"/>
  <c r="C69" i="1"/>
  <c r="C70" i="1"/>
  <c r="I70" i="1" s="1"/>
  <c r="C71" i="1"/>
  <c r="I71" i="1" s="1"/>
  <c r="C72" i="1"/>
  <c r="I72" i="1" s="1"/>
  <c r="C73" i="1"/>
  <c r="I73" i="1" s="1"/>
  <c r="C74" i="1"/>
  <c r="I74" i="1" s="1"/>
  <c r="C75" i="1"/>
  <c r="I75" i="1" s="1"/>
  <c r="C76" i="1"/>
  <c r="I76" i="1" s="1"/>
  <c r="C77" i="1"/>
  <c r="C78" i="1"/>
  <c r="I78" i="1" s="1"/>
  <c r="C79" i="1"/>
  <c r="I79" i="1" s="1"/>
  <c r="C80" i="1"/>
  <c r="I80" i="1" s="1"/>
  <c r="C81" i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C89" i="1"/>
  <c r="C90" i="1"/>
  <c r="I90" i="1" s="1"/>
  <c r="C91" i="1"/>
  <c r="I91" i="1" s="1"/>
  <c r="C92" i="1"/>
  <c r="I92" i="1" s="1"/>
  <c r="C93" i="1"/>
  <c r="C94" i="1"/>
  <c r="I94" i="1" s="1"/>
  <c r="C95" i="1"/>
  <c r="I95" i="1" s="1"/>
  <c r="C96" i="1"/>
  <c r="I96" i="1" s="1"/>
  <c r="C97" i="1"/>
  <c r="I97" i="1" s="1"/>
  <c r="C98" i="1"/>
  <c r="I98" i="1" s="1"/>
  <c r="C99" i="1"/>
  <c r="I99" i="1" s="1"/>
  <c r="C100" i="1"/>
  <c r="I100" i="1" s="1"/>
  <c r="C101" i="1"/>
  <c r="I101" i="1" s="1"/>
  <c r="C102" i="1"/>
  <c r="I102" i="1" s="1"/>
  <c r="C103" i="1"/>
  <c r="I103" i="1" s="1"/>
  <c r="C104" i="1"/>
  <c r="I104" i="1" s="1"/>
  <c r="C105" i="1"/>
  <c r="C106" i="1"/>
  <c r="I106" i="1" s="1"/>
  <c r="C107" i="1"/>
  <c r="I107" i="1" s="1"/>
  <c r="C108" i="1"/>
  <c r="I108" i="1" s="1"/>
  <c r="C109" i="1"/>
  <c r="C110" i="1"/>
  <c r="I110" i="1" s="1"/>
  <c r="C111" i="1"/>
  <c r="I111" i="1" s="1"/>
  <c r="C112" i="1"/>
  <c r="I112" i="1" s="1"/>
  <c r="C113" i="1"/>
  <c r="I113" i="1" s="1"/>
  <c r="C114" i="1"/>
  <c r="I114" i="1" s="1"/>
  <c r="C115" i="1"/>
  <c r="I115" i="1" s="1"/>
  <c r="C116" i="1"/>
  <c r="I116" i="1" s="1"/>
  <c r="C117" i="1"/>
  <c r="I117" i="1" s="1"/>
  <c r="C118" i="1"/>
  <c r="I118" i="1" s="1"/>
  <c r="C119" i="1"/>
  <c r="I119" i="1" s="1"/>
  <c r="C120" i="1"/>
  <c r="I120" i="1" s="1"/>
  <c r="C121" i="1"/>
  <c r="C122" i="1"/>
  <c r="I122" i="1" s="1"/>
  <c r="C123" i="1"/>
  <c r="I123" i="1" s="1"/>
  <c r="C124" i="1"/>
  <c r="I124" i="1" s="1"/>
  <c r="C125" i="1"/>
  <c r="C126" i="1"/>
  <c r="I126" i="1" s="1"/>
  <c r="C127" i="1"/>
  <c r="I127" i="1" s="1"/>
  <c r="C128" i="1"/>
  <c r="I128" i="1" s="1"/>
  <c r="C129" i="1"/>
  <c r="I129" i="1" s="1"/>
  <c r="C130" i="1"/>
  <c r="I130" i="1" s="1"/>
  <c r="C131" i="1"/>
  <c r="I131" i="1" s="1"/>
  <c r="C132" i="1"/>
  <c r="I132" i="1" s="1"/>
  <c r="C133" i="1"/>
  <c r="C134" i="1"/>
  <c r="I134" i="1" s="1"/>
  <c r="C135" i="1"/>
  <c r="I135" i="1" s="1"/>
  <c r="C136" i="1"/>
  <c r="I136" i="1" s="1"/>
  <c r="C137" i="1"/>
  <c r="C138" i="1"/>
  <c r="I138" i="1" s="1"/>
  <c r="C139" i="1"/>
  <c r="I139" i="1" s="1"/>
  <c r="C140" i="1"/>
  <c r="I140" i="1" s="1"/>
  <c r="C141" i="1"/>
  <c r="I141" i="1" s="1"/>
  <c r="C142" i="1"/>
  <c r="I142" i="1" s="1"/>
  <c r="C143" i="1"/>
  <c r="I143" i="1" s="1"/>
  <c r="C144" i="1"/>
  <c r="I144" i="1" s="1"/>
  <c r="C145" i="1"/>
  <c r="C146" i="1"/>
  <c r="I146" i="1" s="1"/>
  <c r="C147" i="1"/>
  <c r="I147" i="1" s="1"/>
  <c r="C148" i="1"/>
  <c r="I148" i="1" s="1"/>
  <c r="C149" i="1"/>
  <c r="C150" i="1"/>
  <c r="I150" i="1" s="1"/>
  <c r="C151" i="1"/>
  <c r="I151" i="1" s="1"/>
  <c r="C152" i="1"/>
  <c r="C153" i="1"/>
  <c r="I153" i="1" s="1"/>
  <c r="C154" i="1"/>
  <c r="I154" i="1" s="1"/>
  <c r="C155" i="1"/>
  <c r="I155" i="1" s="1"/>
  <c r="C156" i="1"/>
  <c r="I156" i="1" s="1"/>
  <c r="C157" i="1"/>
  <c r="I157" i="1" s="1"/>
  <c r="C158" i="1"/>
  <c r="I158" i="1" s="1"/>
  <c r="C159" i="1"/>
  <c r="I159" i="1" s="1"/>
  <c r="C160" i="1"/>
  <c r="I160" i="1" s="1"/>
  <c r="C161" i="1"/>
  <c r="C162" i="1"/>
  <c r="I162" i="1" s="1"/>
  <c r="C163" i="1"/>
  <c r="I163" i="1" s="1"/>
  <c r="C164" i="1"/>
  <c r="I164" i="1" s="1"/>
  <c r="C165" i="1"/>
  <c r="I165" i="1" s="1"/>
  <c r="C5" i="1"/>
  <c r="E165" i="1" l="1"/>
  <c r="I161" i="1"/>
  <c r="E129" i="1"/>
  <c r="I125" i="1"/>
  <c r="E113" i="1"/>
  <c r="I109" i="1"/>
  <c r="E97" i="1"/>
  <c r="I93" i="1"/>
  <c r="E81" i="1"/>
  <c r="I77" i="1"/>
  <c r="E61" i="1"/>
  <c r="I57" i="1"/>
  <c r="E17" i="1"/>
  <c r="I13" i="1"/>
  <c r="D50" i="4"/>
  <c r="D49" i="4"/>
  <c r="D101" i="4"/>
  <c r="E149" i="1"/>
  <c r="I145" i="1"/>
  <c r="E137" i="1"/>
  <c r="I133" i="1"/>
  <c r="E125" i="1"/>
  <c r="I121" i="1"/>
  <c r="E85" i="1"/>
  <c r="I81" i="1"/>
  <c r="E73" i="1"/>
  <c r="I69" i="1"/>
  <c r="E57" i="1"/>
  <c r="I53" i="1"/>
  <c r="E49" i="1"/>
  <c r="I45" i="1"/>
  <c r="E29" i="1"/>
  <c r="I25" i="1"/>
  <c r="E13" i="1"/>
  <c r="I9" i="1"/>
  <c r="E59" i="3"/>
  <c r="E58" i="3"/>
  <c r="D70" i="4"/>
  <c r="D69" i="4"/>
  <c r="D30" i="4"/>
  <c r="D29" i="4"/>
  <c r="D118" i="4"/>
  <c r="D117" i="4"/>
  <c r="E153" i="1"/>
  <c r="I149" i="1"/>
  <c r="E141" i="1"/>
  <c r="I137" i="1"/>
  <c r="E109" i="1"/>
  <c r="I105" i="1"/>
  <c r="E93" i="1"/>
  <c r="I89" i="1"/>
  <c r="E69" i="1"/>
  <c r="I65" i="1"/>
  <c r="E45" i="1"/>
  <c r="I41" i="1"/>
  <c r="E37" i="1"/>
  <c r="I33" i="1"/>
  <c r="E25" i="1"/>
  <c r="I21" i="1"/>
  <c r="E10" i="3"/>
  <c r="E14" i="3"/>
  <c r="E18" i="3"/>
  <c r="E34" i="3"/>
  <c r="E38" i="3"/>
  <c r="E46" i="3"/>
  <c r="E50" i="3"/>
  <c r="E159" i="3"/>
  <c r="E158" i="3"/>
  <c r="D94" i="4"/>
  <c r="D93" i="4"/>
  <c r="E7" i="3"/>
  <c r="E63" i="3"/>
  <c r="E64" i="3"/>
  <c r="E67" i="3"/>
  <c r="E68" i="3"/>
  <c r="E71" i="3"/>
  <c r="E70" i="3"/>
  <c r="E75" i="3"/>
  <c r="E74" i="3"/>
  <c r="E79" i="3"/>
  <c r="E80" i="3"/>
  <c r="E83" i="3"/>
  <c r="E84" i="3"/>
  <c r="E87" i="3"/>
  <c r="E88" i="3"/>
  <c r="E91" i="3"/>
  <c r="E92" i="3"/>
  <c r="E95" i="3"/>
  <c r="E96" i="3"/>
  <c r="E99" i="3"/>
  <c r="E100" i="3"/>
  <c r="E103" i="3"/>
  <c r="E104" i="3"/>
  <c r="E107" i="3"/>
  <c r="E108" i="3"/>
  <c r="E163" i="3"/>
  <c r="D12" i="4"/>
  <c r="D16" i="4"/>
  <c r="D23" i="4"/>
  <c r="D34" i="4"/>
  <c r="D36" i="4"/>
  <c r="D54" i="4"/>
  <c r="D67" i="4"/>
  <c r="D74" i="4"/>
  <c r="D76" i="4"/>
  <c r="D78" i="4"/>
  <c r="D80" i="4"/>
  <c r="D87" i="4"/>
  <c r="D98" i="4"/>
  <c r="D100" i="4"/>
  <c r="D113" i="4"/>
  <c r="D126" i="4"/>
  <c r="D128" i="4"/>
  <c r="D130" i="4"/>
  <c r="D132" i="4"/>
  <c r="D134" i="4"/>
  <c r="D136" i="4"/>
  <c r="D138" i="4"/>
  <c r="D140" i="4"/>
  <c r="D142" i="4"/>
  <c r="D144" i="4"/>
  <c r="D146" i="4"/>
  <c r="D148" i="4"/>
  <c r="D150" i="4"/>
  <c r="D152" i="4"/>
  <c r="D154" i="4"/>
  <c r="E8" i="1"/>
  <c r="I5" i="1"/>
  <c r="E8" i="3"/>
  <c r="E111" i="3"/>
  <c r="E112" i="3"/>
  <c r="D6" i="4"/>
  <c r="D18" i="4"/>
  <c r="D20" i="4"/>
  <c r="D38" i="4"/>
  <c r="D51" i="4"/>
  <c r="D60" i="4"/>
  <c r="D62" i="4"/>
  <c r="D64" i="4"/>
  <c r="D71" i="4"/>
  <c r="D82" i="4"/>
  <c r="D84" i="4"/>
  <c r="D102" i="4"/>
  <c r="D115" i="4"/>
  <c r="E118" i="3"/>
  <c r="E122" i="3"/>
  <c r="E126" i="3"/>
  <c r="E130" i="3"/>
  <c r="E134" i="3"/>
  <c r="E151" i="3"/>
  <c r="E152" i="3"/>
  <c r="E164" i="3"/>
  <c r="D22" i="4"/>
  <c r="D35" i="4"/>
  <c r="D46" i="4"/>
  <c r="D48" i="4"/>
  <c r="D55" i="4"/>
  <c r="D66" i="4"/>
  <c r="D68" i="4"/>
  <c r="D86" i="4"/>
  <c r="D99" i="4"/>
  <c r="D110" i="4"/>
  <c r="D112" i="4"/>
  <c r="D156" i="4"/>
  <c r="D158" i="4"/>
  <c r="D160" i="4"/>
  <c r="D162" i="4"/>
  <c r="D161" i="4"/>
  <c r="D119" i="4"/>
  <c r="D58" i="4"/>
  <c r="D106" i="4"/>
  <c r="D122" i="4"/>
  <c r="D8" i="4"/>
  <c r="D7" i="4"/>
  <c r="D11" i="4"/>
  <c r="D27" i="4"/>
  <c r="D43" i="4"/>
  <c r="D59" i="4"/>
  <c r="D75" i="4"/>
  <c r="D91" i="4"/>
  <c r="D107" i="4"/>
  <c r="D123" i="4"/>
  <c r="D10" i="4"/>
  <c r="D124" i="4"/>
  <c r="D121" i="4"/>
  <c r="D14" i="4"/>
  <c r="D9" i="4"/>
  <c r="D15" i="4"/>
  <c r="D24" i="4"/>
  <c r="D25" i="4"/>
  <c r="D31" i="4"/>
  <c r="D40" i="4"/>
  <c r="D41" i="4"/>
  <c r="D47" i="4"/>
  <c r="D56" i="4"/>
  <c r="D57" i="4"/>
  <c r="D63" i="4"/>
  <c r="D72" i="4"/>
  <c r="D73" i="4"/>
  <c r="D79" i="4"/>
  <c r="D88" i="4"/>
  <c r="D89" i="4"/>
  <c r="D95" i="4"/>
  <c r="D104" i="4"/>
  <c r="D105" i="4"/>
  <c r="D111" i="4"/>
  <c r="D120" i="4"/>
  <c r="D133" i="4"/>
  <c r="D141" i="4"/>
  <c r="D149" i="4"/>
  <c r="D125" i="4"/>
  <c r="D129" i="4"/>
  <c r="D137" i="4"/>
  <c r="D145" i="4"/>
  <c r="D153" i="4"/>
  <c r="D157" i="4"/>
  <c r="E78" i="3"/>
  <c r="E82" i="3"/>
  <c r="E86" i="3"/>
  <c r="E90" i="3"/>
  <c r="E94" i="3"/>
  <c r="E98" i="3"/>
  <c r="E102" i="3"/>
  <c r="E114" i="3"/>
  <c r="E142" i="3"/>
  <c r="E146" i="3"/>
  <c r="E154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30" i="3"/>
  <c r="E42" i="3"/>
  <c r="E62" i="3"/>
  <c r="E66" i="3"/>
  <c r="E138" i="3"/>
  <c r="E12" i="3"/>
  <c r="E16" i="3"/>
  <c r="E20" i="3"/>
  <c r="E24" i="3"/>
  <c r="E28" i="3"/>
  <c r="E36" i="3"/>
  <c r="E40" i="3"/>
  <c r="E48" i="3"/>
  <c r="E52" i="3"/>
  <c r="E56" i="3"/>
  <c r="E72" i="3"/>
  <c r="E76" i="3"/>
  <c r="E120" i="3"/>
  <c r="E124" i="3"/>
  <c r="E128" i="3"/>
  <c r="E132" i="3"/>
  <c r="E136" i="3"/>
  <c r="E145" i="1"/>
  <c r="E133" i="1"/>
  <c r="E121" i="1"/>
  <c r="E101" i="1"/>
  <c r="E21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9" i="1"/>
  <c r="E77" i="1"/>
  <c r="E53" i="1"/>
  <c r="E41" i="1"/>
  <c r="E33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161" i="1"/>
  <c r="E157" i="1"/>
  <c r="E117" i="1"/>
  <c r="E105" i="1"/>
  <c r="E65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9" i="1"/>
</calcChain>
</file>

<file path=xl/sharedStrings.xml><?xml version="1.0" encoding="utf-8"?>
<sst xmlns="http://schemas.openxmlformats.org/spreadsheetml/2006/main" count="115" uniqueCount="69">
  <si>
    <t>Scotland,</t>
  </si>
  <si>
    <t>Life</t>
  </si>
  <si>
    <t>expectancy</t>
  </si>
  <si>
    <t>birth</t>
  </si>
  <si>
    <t>(period,</t>
  </si>
  <si>
    <t>1x1)	Last</t>
  </si>
  <si>
    <t>modified:</t>
  </si>
  <si>
    <t>2018;</t>
  </si>
  <si>
    <t>Methods</t>
  </si>
  <si>
    <t>Protocol:</t>
  </si>
  <si>
    <t>v6</t>
  </si>
  <si>
    <t>Year</t>
  </si>
  <si>
    <t>Female</t>
  </si>
  <si>
    <t>Male</t>
  </si>
  <si>
    <t>k</t>
  </si>
  <si>
    <t>Life expectancy at birth (period 1x1)</t>
  </si>
  <si>
    <t>1 year change</t>
  </si>
  <si>
    <t>5 year period change</t>
  </si>
  <si>
    <t>5 year mean annual change</t>
  </si>
  <si>
    <t>Years</t>
  </si>
  <si>
    <t>Weeks</t>
  </si>
  <si>
    <t>relative annual gain</t>
  </si>
  <si>
    <t>relative 5 year gain</t>
  </si>
  <si>
    <t>Female relative 5 year gain</t>
  </si>
  <si>
    <t>Male relative 5 year change</t>
  </si>
  <si>
    <t>5 year relative change</t>
  </si>
  <si>
    <t>5 year period weeks</t>
  </si>
  <si>
    <t>5 year mean weeks</t>
  </si>
  <si>
    <t>1 year in weeks</t>
  </si>
  <si>
    <t>1857-61</t>
  </si>
  <si>
    <t>1862-66</t>
  </si>
  <si>
    <t>1867-71</t>
  </si>
  <si>
    <t>1872-76</t>
  </si>
  <si>
    <t>1877-81</t>
  </si>
  <si>
    <t>1882-86</t>
  </si>
  <si>
    <t>1887-91</t>
  </si>
  <si>
    <t>1892-96</t>
  </si>
  <si>
    <t>1897-1901</t>
  </si>
  <si>
    <t>1902-06</t>
  </si>
  <si>
    <t>1907-11</t>
  </si>
  <si>
    <t>1912-16</t>
  </si>
  <si>
    <t>1917-21</t>
  </si>
  <si>
    <t>1922-26</t>
  </si>
  <si>
    <t>1927-31</t>
  </si>
  <si>
    <t>1932-36</t>
  </si>
  <si>
    <t>1937-41</t>
  </si>
  <si>
    <t>1942-46</t>
  </si>
  <si>
    <t>1947-51</t>
  </si>
  <si>
    <t>1952-56</t>
  </si>
  <si>
    <t>1957-61</t>
  </si>
  <si>
    <t>1962-66</t>
  </si>
  <si>
    <t>1967-71</t>
  </si>
  <si>
    <t>1972-76</t>
  </si>
  <si>
    <t>1977-81</t>
  </si>
  <si>
    <t>1982-86</t>
  </si>
  <si>
    <t>1987-91</t>
  </si>
  <si>
    <t>1992-96</t>
  </si>
  <si>
    <t>1997-2001</t>
  </si>
  <si>
    <t>2002-06</t>
  </si>
  <si>
    <t>2007-11</t>
  </si>
  <si>
    <t>2012-16</t>
  </si>
  <si>
    <t>3 year mean change</t>
  </si>
  <si>
    <t>1 year change/weeks</t>
  </si>
  <si>
    <t>greater or less than</t>
  </si>
  <si>
    <t>Average annual gain 1992-2011</t>
  </si>
  <si>
    <t>Average annual gain 2012-2016</t>
  </si>
  <si>
    <t>% fall in gains</t>
  </si>
  <si>
    <t xml:space="preserve"> Years to gain additional year of life expectancy</t>
  </si>
  <si>
    <t>Year to gain additional year of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</si>
</sst>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164" fontId="0" fillId="33" borderId="0" xfId="0" applyNumberFormat="1" applyFill="1"/>
    <xf numFmtId="0" fontId="0" fillId="37" borderId="0" xfId="0" applyFill="1"/>
    <xf numFmtId="0" fontId="18" fillId="0" borderId="0" xfId="0" applyFont="1"/>
    <xf numFmtId="0" fontId="19" fillId="0" borderId="0" xfId="0" applyFont="1"/>
    <xf numFmtId="165" fontId="19" fillId="0" borderId="0" xfId="42" applyNumberFormat="1" applyFont="1"/>
    <xf numFmtId="0" fontId="18" fillId="0" borderId="0" xfId="0" applyFont="1" applyAlignment="1">
      <alignment horizontal="justify" vertical="top"/>
    </xf>
    <xf numFmtId="0" fontId="19" fillId="0" borderId="0" xfId="0" applyFont="1" applyAlignment="1">
      <alignment horizontal="justify" vertical="top"/>
    </xf>
    <xf numFmtId="164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Rolling</a:t>
            </a:r>
            <a:r>
              <a:rPr lang="en-GB" baseline="0"/>
              <a:t> 3 year mean change in life expectancy (weeks), men and women, Scotland 1946-2016.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Male!$A$135:$A$164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Female!$K$136:$K$165</c:f>
              <c:numCache>
                <c:formatCode>General</c:formatCode>
                <c:ptCount val="30"/>
                <c:pt idx="0">
                  <c:v>10.919999999999922</c:v>
                </c:pt>
                <c:pt idx="1">
                  <c:v>15.426666666666677</c:v>
                </c:pt>
                <c:pt idx="2">
                  <c:v>-2.0799999999998326</c:v>
                </c:pt>
                <c:pt idx="3">
                  <c:v>6.7600000000000104</c:v>
                </c:pt>
                <c:pt idx="4">
                  <c:v>7.2800000000000296</c:v>
                </c:pt>
                <c:pt idx="5">
                  <c:v>19.413333333333167</c:v>
                </c:pt>
                <c:pt idx="6">
                  <c:v>0.69333333333344171</c:v>
                </c:pt>
                <c:pt idx="7">
                  <c:v>10.22666666666648</c:v>
                </c:pt>
                <c:pt idx="8">
                  <c:v>6.7600000000000104</c:v>
                </c:pt>
                <c:pt idx="9">
                  <c:v>14.559999999999814</c:v>
                </c:pt>
                <c:pt idx="10">
                  <c:v>6.4133333333334122</c:v>
                </c:pt>
                <c:pt idx="11">
                  <c:v>9.3600000000001078</c:v>
                </c:pt>
                <c:pt idx="12">
                  <c:v>7.2800000000000296</c:v>
                </c:pt>
                <c:pt idx="13">
                  <c:v>9.0133333333332644</c:v>
                </c:pt>
                <c:pt idx="14">
                  <c:v>10.22666666666648</c:v>
                </c:pt>
                <c:pt idx="15">
                  <c:v>10.920000000000167</c:v>
                </c:pt>
                <c:pt idx="16">
                  <c:v>4.1600000000001573</c:v>
                </c:pt>
                <c:pt idx="17">
                  <c:v>9.8800000000001287</c:v>
                </c:pt>
                <c:pt idx="18">
                  <c:v>10.22666666666648</c:v>
                </c:pt>
                <c:pt idx="19">
                  <c:v>15.426666666666677</c:v>
                </c:pt>
                <c:pt idx="20">
                  <c:v>7.106666666666607</c:v>
                </c:pt>
                <c:pt idx="21">
                  <c:v>8.1466666666668939</c:v>
                </c:pt>
                <c:pt idx="22">
                  <c:v>11.439999999999941</c:v>
                </c:pt>
                <c:pt idx="23">
                  <c:v>14.040000000000038</c:v>
                </c:pt>
                <c:pt idx="24">
                  <c:v>15.426666666666431</c:v>
                </c:pt>
                <c:pt idx="25">
                  <c:v>6.7600000000000104</c:v>
                </c:pt>
                <c:pt idx="26">
                  <c:v>7.8000000000000487</c:v>
                </c:pt>
                <c:pt idx="27">
                  <c:v>8.8400000000000887</c:v>
                </c:pt>
                <c:pt idx="28">
                  <c:v>3.8133333333333139</c:v>
                </c:pt>
                <c:pt idx="29">
                  <c:v>0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Male!$A$135:$A$164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Male!$I$135:$I$164</c:f>
              <c:numCache>
                <c:formatCode>General</c:formatCode>
                <c:ptCount val="30"/>
                <c:pt idx="0">
                  <c:v>10.053333333333304</c:v>
                </c:pt>
                <c:pt idx="1">
                  <c:v>7.6266666666666278</c:v>
                </c:pt>
                <c:pt idx="2">
                  <c:v>9.8799999999998818</c:v>
                </c:pt>
                <c:pt idx="3">
                  <c:v>11.093333333333343</c:v>
                </c:pt>
                <c:pt idx="4">
                  <c:v>15.426666666666677</c:v>
                </c:pt>
                <c:pt idx="5">
                  <c:v>16.293333333333294</c:v>
                </c:pt>
                <c:pt idx="6">
                  <c:v>4.853333333333353</c:v>
                </c:pt>
                <c:pt idx="7">
                  <c:v>12.653333333333402</c:v>
                </c:pt>
                <c:pt idx="8">
                  <c:v>8.8400000000000887</c:v>
                </c:pt>
                <c:pt idx="9">
                  <c:v>10.573333333333323</c:v>
                </c:pt>
                <c:pt idx="10">
                  <c:v>7.8000000000000487</c:v>
                </c:pt>
                <c:pt idx="11">
                  <c:v>9.0133333333332644</c:v>
                </c:pt>
                <c:pt idx="12">
                  <c:v>11.95999999999996</c:v>
                </c:pt>
                <c:pt idx="13">
                  <c:v>10.746666666666746</c:v>
                </c:pt>
                <c:pt idx="14">
                  <c:v>12.826666666666824</c:v>
                </c:pt>
                <c:pt idx="15">
                  <c:v>10.919999999999922</c:v>
                </c:pt>
                <c:pt idx="16">
                  <c:v>9.5333333333332835</c:v>
                </c:pt>
                <c:pt idx="17">
                  <c:v>15.079999999999831</c:v>
                </c:pt>
                <c:pt idx="18">
                  <c:v>23.226666666666727</c:v>
                </c:pt>
                <c:pt idx="19">
                  <c:v>19.239999999999991</c:v>
                </c:pt>
                <c:pt idx="20">
                  <c:v>10.746666666666746</c:v>
                </c:pt>
                <c:pt idx="21">
                  <c:v>10.399999999999901</c:v>
                </c:pt>
                <c:pt idx="22">
                  <c:v>18.54666666666655</c:v>
                </c:pt>
                <c:pt idx="23">
                  <c:v>23.746666666666744</c:v>
                </c:pt>
                <c:pt idx="24">
                  <c:v>21.320000000000068</c:v>
                </c:pt>
                <c:pt idx="25">
                  <c:v>15.426666666666677</c:v>
                </c:pt>
                <c:pt idx="26">
                  <c:v>13.866666666666617</c:v>
                </c:pt>
                <c:pt idx="27">
                  <c:v>14.213333333333214</c:v>
                </c:pt>
                <c:pt idx="28">
                  <c:v>2.6000000000000987</c:v>
                </c:pt>
                <c:pt idx="29">
                  <c:v>-1.7333333333332348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68560"/>
        <c:axId val="285769120"/>
      </c:barChart>
      <c:catAx>
        <c:axId val="285768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69120"/>
        <c:crosses val="autoZero"/>
        <c:auto val="1"/>
        <c:lblAlgn val="ctr"/>
        <c:lblOffset val="100"/>
        <c:noMultiLvlLbl val="0"/>
      </c:catAx>
      <c:valAx>
        <c:axId val="2857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Male!$A$155:$A$164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Male!$B$155:$B$164</c:f>
              <c:numCache>
                <c:formatCode>General</c:formatCode>
                <c:ptCount val="10"/>
                <c:pt idx="0">
                  <c:v>74.86</c:v>
                </c:pt>
                <c:pt idx="1">
                  <c:v>75.27</c:v>
                </c:pt>
                <c:pt idx="2">
                  <c:v>75.91</c:v>
                </c:pt>
                <c:pt idx="3">
                  <c:v>76.23</c:v>
                </c:pt>
                <c:pt idx="4">
                  <c:v>76.5</c:v>
                </c:pt>
                <c:pt idx="5">
                  <c:v>76.8</c:v>
                </c:pt>
                <c:pt idx="6">
                  <c:v>77.03</c:v>
                </c:pt>
                <c:pt idx="7">
                  <c:v>77.319999999999993</c:v>
                </c:pt>
                <c:pt idx="8">
                  <c:v>76.95</c:v>
                </c:pt>
                <c:pt idx="9">
                  <c:v>76.930000000000007</c:v>
                </c:pt>
              </c:numCache>
            </c:numRef>
          </c:val>
          <c:smooth val="0"/>
        </c:ser>
        <c:ser>
          <c:idx val="1"/>
          <c:order val="1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Male!$A$155:$A$164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Female!$B$156:$B$165</c:f>
              <c:numCache>
                <c:formatCode>General</c:formatCode>
                <c:ptCount val="10"/>
                <c:pt idx="0">
                  <c:v>79.8</c:v>
                </c:pt>
                <c:pt idx="1">
                  <c:v>79.930000000000007</c:v>
                </c:pt>
                <c:pt idx="2">
                  <c:v>80.42</c:v>
                </c:pt>
                <c:pt idx="3">
                  <c:v>80.61</c:v>
                </c:pt>
                <c:pt idx="4">
                  <c:v>80.819999999999993</c:v>
                </c:pt>
                <c:pt idx="5">
                  <c:v>80.81</c:v>
                </c:pt>
                <c:pt idx="6">
                  <c:v>81.06</c:v>
                </c:pt>
                <c:pt idx="7">
                  <c:v>81.33</c:v>
                </c:pt>
                <c:pt idx="8">
                  <c:v>81.03</c:v>
                </c:pt>
                <c:pt idx="9">
                  <c:v>81.06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37808"/>
        <c:axId val="195937248"/>
      </c:lineChart>
      <c:catAx>
        <c:axId val="1959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7248"/>
        <c:crosses val="autoZero"/>
        <c:auto val="1"/>
        <c:lblAlgn val="ctr"/>
        <c:lblOffset val="100"/>
        <c:noMultiLvlLbl val="0"/>
      </c:catAx>
      <c:valAx>
        <c:axId val="195937248"/>
        <c:scaling>
          <c:orientation val="minMax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annual</a:t>
            </a:r>
            <a:r>
              <a:rPr lang="en-GB" baseline="0"/>
              <a:t> change in life expectancy  for 5 year rolling periods 1947-2016, men and women, Scotland.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319840213233316E-2"/>
          <c:y val="9.3411852941520601E-2"/>
          <c:w val="0.95142927709541303"/>
          <c:h val="0.87888444303160618"/>
        </c:manualLayout>
      </c:layout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Male!$A$95:$A$164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Male!$F$95:$F$164</c:f>
              <c:numCache>
                <c:formatCode>General</c:formatCode>
                <c:ptCount val="70"/>
                <c:pt idx="0">
                  <c:v>55.535999999999959</c:v>
                </c:pt>
                <c:pt idx="1">
                  <c:v>81.431999999999974</c:v>
                </c:pt>
                <c:pt idx="2">
                  <c:v>73.215999999999994</c:v>
                </c:pt>
                <c:pt idx="3">
                  <c:v>46.488000000000063</c:v>
                </c:pt>
                <c:pt idx="4">
                  <c:v>36.296000000000021</c:v>
                </c:pt>
                <c:pt idx="5">
                  <c:v>40.040000000000084</c:v>
                </c:pt>
                <c:pt idx="6">
                  <c:v>22.152000000000026</c:v>
                </c:pt>
                <c:pt idx="7">
                  <c:v>18.928000000000079</c:v>
                </c:pt>
                <c:pt idx="8">
                  <c:v>16.535999999999888</c:v>
                </c:pt>
                <c:pt idx="9">
                  <c:v>18.71999999999997</c:v>
                </c:pt>
                <c:pt idx="10">
                  <c:v>8.3199999999999701</c:v>
                </c:pt>
                <c:pt idx="11">
                  <c:v>5.8240000000000238</c:v>
                </c:pt>
                <c:pt idx="12">
                  <c:v>4.783999999999935</c:v>
                </c:pt>
                <c:pt idx="13">
                  <c:v>6.0319999999999823</c:v>
                </c:pt>
                <c:pt idx="14">
                  <c:v>2.2879999999999883</c:v>
                </c:pt>
                <c:pt idx="15">
                  <c:v>2.7039999999999051</c:v>
                </c:pt>
                <c:pt idx="16">
                  <c:v>-2.9120000000000119</c:v>
                </c:pt>
                <c:pt idx="17">
                  <c:v>7.6959999999999464</c:v>
                </c:pt>
                <c:pt idx="18">
                  <c:v>2.9120000000000119</c:v>
                </c:pt>
                <c:pt idx="19">
                  <c:v>5.512000000000012</c:v>
                </c:pt>
                <c:pt idx="20">
                  <c:v>14.248000000000047</c:v>
                </c:pt>
                <c:pt idx="21">
                  <c:v>11.856000000000007</c:v>
                </c:pt>
                <c:pt idx="22">
                  <c:v>3.2240000000000237</c:v>
                </c:pt>
                <c:pt idx="23">
                  <c:v>5.512000000000012</c:v>
                </c:pt>
                <c:pt idx="24">
                  <c:v>8.9439999999999937</c:v>
                </c:pt>
                <c:pt idx="25">
                  <c:v>-1.5600000000000591</c:v>
                </c:pt>
                <c:pt idx="26">
                  <c:v>3.4319999999999822</c:v>
                </c:pt>
                <c:pt idx="27">
                  <c:v>5.4080000000001069</c:v>
                </c:pt>
                <c:pt idx="28">
                  <c:v>8.1120000000000108</c:v>
                </c:pt>
                <c:pt idx="29">
                  <c:v>4.1600000000000597</c:v>
                </c:pt>
                <c:pt idx="30">
                  <c:v>11.440000000000088</c:v>
                </c:pt>
                <c:pt idx="31">
                  <c:v>10.60799999999996</c:v>
                </c:pt>
                <c:pt idx="32">
                  <c:v>8.6319999999999819</c:v>
                </c:pt>
                <c:pt idx="33">
                  <c:v>10.712000000000012</c:v>
                </c:pt>
                <c:pt idx="34">
                  <c:v>12.063999999999965</c:v>
                </c:pt>
                <c:pt idx="35">
                  <c:v>8.6319999999999819</c:v>
                </c:pt>
                <c:pt idx="36">
                  <c:v>13.416000000000064</c:v>
                </c:pt>
                <c:pt idx="37">
                  <c:v>15.912000000000011</c:v>
                </c:pt>
                <c:pt idx="38">
                  <c:v>11.543999999999995</c:v>
                </c:pt>
                <c:pt idx="39">
                  <c:v>10.192000000000041</c:v>
                </c:pt>
                <c:pt idx="40">
                  <c:v>12.792000000000042</c:v>
                </c:pt>
                <c:pt idx="41">
                  <c:v>8.7359999999998887</c:v>
                </c:pt>
                <c:pt idx="42">
                  <c:v>7.9039999999999058</c:v>
                </c:pt>
                <c:pt idx="43">
                  <c:v>11.128000000000076</c:v>
                </c:pt>
                <c:pt idx="44">
                  <c:v>13.415999999999917</c:v>
                </c:pt>
                <c:pt idx="45">
                  <c:v>11.647999999999898</c:v>
                </c:pt>
                <c:pt idx="46">
                  <c:v>9.4640000000001123</c:v>
                </c:pt>
                <c:pt idx="47">
                  <c:v>15.08000000000003</c:v>
                </c:pt>
                <c:pt idx="48">
                  <c:v>10.295999999999948</c:v>
                </c:pt>
                <c:pt idx="49">
                  <c:v>6.5520000000001009</c:v>
                </c:pt>
                <c:pt idx="50">
                  <c:v>9.9840000000000817</c:v>
                </c:pt>
                <c:pt idx="51">
                  <c:v>12.791999999999893</c:v>
                </c:pt>
                <c:pt idx="52">
                  <c:v>6.1360000000000356</c:v>
                </c:pt>
                <c:pt idx="53">
                  <c:v>11.128000000000076</c:v>
                </c:pt>
                <c:pt idx="54">
                  <c:v>14.143999999999995</c:v>
                </c:pt>
                <c:pt idx="55">
                  <c:v>8.0079999999999583</c:v>
                </c:pt>
                <c:pt idx="56">
                  <c:v>11.440000000000088</c:v>
                </c:pt>
                <c:pt idx="57">
                  <c:v>16.015999999999917</c:v>
                </c:pt>
                <c:pt idx="58">
                  <c:v>15.495999999999947</c:v>
                </c:pt>
                <c:pt idx="59">
                  <c:v>15.287999999999988</c:v>
                </c:pt>
                <c:pt idx="60">
                  <c:v>15.912000000000011</c:v>
                </c:pt>
                <c:pt idx="61">
                  <c:v>16.015999999999917</c:v>
                </c:pt>
                <c:pt idx="62">
                  <c:v>17.36800000000002</c:v>
                </c:pt>
                <c:pt idx="63">
                  <c:v>16.224000000000022</c:v>
                </c:pt>
                <c:pt idx="64">
                  <c:v>17.263999999999964</c:v>
                </c:pt>
                <c:pt idx="65">
                  <c:v>20.175999999999977</c:v>
                </c:pt>
                <c:pt idx="66">
                  <c:v>18.304000000000055</c:v>
                </c:pt>
                <c:pt idx="67">
                  <c:v>14.663999999999964</c:v>
                </c:pt>
                <c:pt idx="68">
                  <c:v>7.487999999999988</c:v>
                </c:pt>
                <c:pt idx="69">
                  <c:v>4.4720000000000715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Male!$A$95:$A$164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Female!$F$96:$F$165</c:f>
              <c:numCache>
                <c:formatCode>General</c:formatCode>
                <c:ptCount val="70"/>
                <c:pt idx="0">
                  <c:v>18.096000000000021</c:v>
                </c:pt>
                <c:pt idx="1">
                  <c:v>40.975999999999978</c:v>
                </c:pt>
                <c:pt idx="2">
                  <c:v>30.056000000000004</c:v>
                </c:pt>
                <c:pt idx="3">
                  <c:v>23.295999999999946</c:v>
                </c:pt>
                <c:pt idx="4">
                  <c:v>30.99200000000004</c:v>
                </c:pt>
                <c:pt idx="5">
                  <c:v>42.223999999999876</c:v>
                </c:pt>
                <c:pt idx="6">
                  <c:v>32.656000000000006</c:v>
                </c:pt>
                <c:pt idx="7">
                  <c:v>31.71999999999997</c:v>
                </c:pt>
                <c:pt idx="8">
                  <c:v>25.895999999999948</c:v>
                </c:pt>
                <c:pt idx="9">
                  <c:v>29.327999999999928</c:v>
                </c:pt>
                <c:pt idx="10">
                  <c:v>19.240000000000091</c:v>
                </c:pt>
                <c:pt idx="11">
                  <c:v>7.6959999999999464</c:v>
                </c:pt>
                <c:pt idx="12">
                  <c:v>10.4</c:v>
                </c:pt>
                <c:pt idx="13">
                  <c:v>13.416000000000064</c:v>
                </c:pt>
                <c:pt idx="14">
                  <c:v>6.7600000000000593</c:v>
                </c:pt>
                <c:pt idx="15">
                  <c:v>7.2800000000000296</c:v>
                </c:pt>
                <c:pt idx="16">
                  <c:v>5.9280000000000763</c:v>
                </c:pt>
                <c:pt idx="17">
                  <c:v>13.104000000000052</c:v>
                </c:pt>
                <c:pt idx="18">
                  <c:v>8.1120000000000108</c:v>
                </c:pt>
                <c:pt idx="19">
                  <c:v>7.9040000000000532</c:v>
                </c:pt>
                <c:pt idx="20">
                  <c:v>16.327999999999928</c:v>
                </c:pt>
                <c:pt idx="21">
                  <c:v>12.895999999999946</c:v>
                </c:pt>
                <c:pt idx="22">
                  <c:v>3.8479999999998995</c:v>
                </c:pt>
                <c:pt idx="23">
                  <c:v>7.2800000000000296</c:v>
                </c:pt>
                <c:pt idx="24">
                  <c:v>13.623999999999876</c:v>
                </c:pt>
                <c:pt idx="25">
                  <c:v>-0.10399999999990542</c:v>
                </c:pt>
                <c:pt idx="26">
                  <c:v>6.7600000000000593</c:v>
                </c:pt>
                <c:pt idx="27">
                  <c:v>6.3439999999999941</c:v>
                </c:pt>
                <c:pt idx="28">
                  <c:v>10.191999999999894</c:v>
                </c:pt>
                <c:pt idx="29">
                  <c:v>4.0560000000000054</c:v>
                </c:pt>
                <c:pt idx="30">
                  <c:v>10.815999999999917</c:v>
                </c:pt>
                <c:pt idx="31">
                  <c:v>5.6159999999999171</c:v>
                </c:pt>
                <c:pt idx="32">
                  <c:v>7.5920000000000414</c:v>
                </c:pt>
                <c:pt idx="33">
                  <c:v>8.4240000000000226</c:v>
                </c:pt>
                <c:pt idx="34">
                  <c:v>11.232000000000129</c:v>
                </c:pt>
                <c:pt idx="35">
                  <c:v>5.9280000000000763</c:v>
                </c:pt>
                <c:pt idx="36">
                  <c:v>13.728000000000076</c:v>
                </c:pt>
                <c:pt idx="37">
                  <c:v>14.248000000000047</c:v>
                </c:pt>
                <c:pt idx="38">
                  <c:v>6.4480000000000475</c:v>
                </c:pt>
                <c:pt idx="39">
                  <c:v>9.0479999999999006</c:v>
                </c:pt>
                <c:pt idx="40">
                  <c:v>13.103999999999905</c:v>
                </c:pt>
                <c:pt idx="41">
                  <c:v>10.4</c:v>
                </c:pt>
                <c:pt idx="42">
                  <c:v>2.7040000000000535</c:v>
                </c:pt>
                <c:pt idx="43">
                  <c:v>11.439999999999941</c:v>
                </c:pt>
                <c:pt idx="44">
                  <c:v>8.8400000000000887</c:v>
                </c:pt>
                <c:pt idx="45">
                  <c:v>7.8</c:v>
                </c:pt>
                <c:pt idx="46">
                  <c:v>2.6</c:v>
                </c:pt>
                <c:pt idx="47">
                  <c:v>16.223999999999876</c:v>
                </c:pt>
                <c:pt idx="48">
                  <c:v>7.8</c:v>
                </c:pt>
                <c:pt idx="49">
                  <c:v>6.9679999999998703</c:v>
                </c:pt>
                <c:pt idx="50">
                  <c:v>8.4240000000000226</c:v>
                </c:pt>
                <c:pt idx="51">
                  <c:v>13</c:v>
                </c:pt>
                <c:pt idx="52">
                  <c:v>5.2</c:v>
                </c:pt>
                <c:pt idx="53">
                  <c:v>9.7759999999999767</c:v>
                </c:pt>
                <c:pt idx="54">
                  <c:v>10.4</c:v>
                </c:pt>
                <c:pt idx="55">
                  <c:v>7.9040000000000532</c:v>
                </c:pt>
                <c:pt idx="56">
                  <c:v>6.6560000000000059</c:v>
                </c:pt>
                <c:pt idx="57">
                  <c:v>11.960000000000059</c:v>
                </c:pt>
                <c:pt idx="58">
                  <c:v>8.6319999999999819</c:v>
                </c:pt>
                <c:pt idx="59">
                  <c:v>9.7760000000001241</c:v>
                </c:pt>
                <c:pt idx="60">
                  <c:v>9.6719999999999242</c:v>
                </c:pt>
                <c:pt idx="61">
                  <c:v>11.024000000000024</c:v>
                </c:pt>
                <c:pt idx="62">
                  <c:v>10.712000000000012</c:v>
                </c:pt>
                <c:pt idx="63">
                  <c:v>11.960000000000059</c:v>
                </c:pt>
                <c:pt idx="64">
                  <c:v>11.023999999999875</c:v>
                </c:pt>
                <c:pt idx="65">
                  <c:v>10.504000000000053</c:v>
                </c:pt>
                <c:pt idx="66">
                  <c:v>11.751999999999953</c:v>
                </c:pt>
                <c:pt idx="67">
                  <c:v>9.4639999999999649</c:v>
                </c:pt>
                <c:pt idx="68">
                  <c:v>4.3680000000000172</c:v>
                </c:pt>
                <c:pt idx="69">
                  <c:v>2.4960000000000946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43408"/>
        <c:axId val="195941168"/>
      </c:barChart>
      <c:catAx>
        <c:axId val="1959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1168"/>
        <c:crosses val="autoZero"/>
        <c:auto val="1"/>
        <c:lblAlgn val="ctr"/>
        <c:lblOffset val="100"/>
        <c:noMultiLvlLbl val="0"/>
      </c:catAx>
      <c:valAx>
        <c:axId val="1959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84883562317776"/>
          <c:y val="0.22590932896948759"/>
          <c:w val="4.6679084082943918E-2"/>
          <c:h val="8.500059591718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annual change in period life expectancy at birth (weeks) for</a:t>
            </a:r>
            <a:r>
              <a:rPr lang="en-GB" baseline="0"/>
              <a:t> 5 year periods, and life expectancy (years, secondary axis), men and women, Scotland,  from 1857-2016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Chart!$A$4:$A$35</c:f>
              <c:strCache>
                <c:ptCount val="32"/>
                <c:pt idx="0">
                  <c:v>1857-61</c:v>
                </c:pt>
                <c:pt idx="1">
                  <c:v>1862-66</c:v>
                </c:pt>
                <c:pt idx="2">
                  <c:v>1867-71</c:v>
                </c:pt>
                <c:pt idx="3">
                  <c:v>1872-76</c:v>
                </c:pt>
                <c:pt idx="4">
                  <c:v>1877-81</c:v>
                </c:pt>
                <c:pt idx="5">
                  <c:v>1882-86</c:v>
                </c:pt>
                <c:pt idx="6">
                  <c:v>1887-91</c:v>
                </c:pt>
                <c:pt idx="7">
                  <c:v>1892-96</c:v>
                </c:pt>
                <c:pt idx="8">
                  <c:v>1897-1901</c:v>
                </c:pt>
                <c:pt idx="9">
                  <c:v>1902-06</c:v>
                </c:pt>
                <c:pt idx="10">
                  <c:v>1907-11</c:v>
                </c:pt>
                <c:pt idx="11">
                  <c:v>1912-16</c:v>
                </c:pt>
                <c:pt idx="12">
                  <c:v>1917-21</c:v>
                </c:pt>
                <c:pt idx="13">
                  <c:v>1922-26</c:v>
                </c:pt>
                <c:pt idx="14">
                  <c:v>1927-31</c:v>
                </c:pt>
                <c:pt idx="15">
                  <c:v>1932-36</c:v>
                </c:pt>
                <c:pt idx="16">
                  <c:v>1937-41</c:v>
                </c:pt>
                <c:pt idx="17">
                  <c:v>1942-46</c:v>
                </c:pt>
                <c:pt idx="18">
                  <c:v>1947-51</c:v>
                </c:pt>
                <c:pt idx="19">
                  <c:v>1952-56</c:v>
                </c:pt>
                <c:pt idx="20">
                  <c:v>1957-61</c:v>
                </c:pt>
                <c:pt idx="21">
                  <c:v>1962-66</c:v>
                </c:pt>
                <c:pt idx="22">
                  <c:v>1967-71</c:v>
                </c:pt>
                <c:pt idx="23">
                  <c:v>1972-76</c:v>
                </c:pt>
                <c:pt idx="24">
                  <c:v>1977-81</c:v>
                </c:pt>
                <c:pt idx="25">
                  <c:v>1982-86</c:v>
                </c:pt>
                <c:pt idx="26">
                  <c:v>1987-91</c:v>
                </c:pt>
                <c:pt idx="27">
                  <c:v>1992-96</c:v>
                </c:pt>
                <c:pt idx="28">
                  <c:v>1997-2001</c:v>
                </c:pt>
                <c:pt idx="29">
                  <c:v>2002-06</c:v>
                </c:pt>
                <c:pt idx="30">
                  <c:v>2007-11</c:v>
                </c:pt>
                <c:pt idx="31">
                  <c:v>2012-16</c:v>
                </c:pt>
              </c:strCache>
            </c:strRef>
          </c:cat>
          <c:val>
            <c:numRef>
              <c:f>Chart!$H$4:$H$35</c:f>
              <c:numCache>
                <c:formatCode>General</c:formatCode>
                <c:ptCount val="32"/>
                <c:pt idx="0">
                  <c:v>-6.9680000000000177</c:v>
                </c:pt>
                <c:pt idx="1">
                  <c:v>-18.512000000000011</c:v>
                </c:pt>
                <c:pt idx="2">
                  <c:v>-11.335999999999961</c:v>
                </c:pt>
                <c:pt idx="3">
                  <c:v>29.951999999999952</c:v>
                </c:pt>
                <c:pt idx="4">
                  <c:v>15.392000000000042</c:v>
                </c:pt>
                <c:pt idx="5">
                  <c:v>7.0719999999999974</c:v>
                </c:pt>
                <c:pt idx="6">
                  <c:v>-25.064000000000039</c:v>
                </c:pt>
                <c:pt idx="7">
                  <c:v>51.687999999999988</c:v>
                </c:pt>
                <c:pt idx="8">
                  <c:v>-19.759999999999987</c:v>
                </c:pt>
                <c:pt idx="9">
                  <c:v>30.78400000000001</c:v>
                </c:pt>
                <c:pt idx="10">
                  <c:v>19.759999999999987</c:v>
                </c:pt>
                <c:pt idx="11">
                  <c:v>15.392000000000042</c:v>
                </c:pt>
                <c:pt idx="12">
                  <c:v>30.991999999999969</c:v>
                </c:pt>
                <c:pt idx="13">
                  <c:v>15.808000000000032</c:v>
                </c:pt>
                <c:pt idx="14">
                  <c:v>9.4639999999999649</c:v>
                </c:pt>
                <c:pt idx="15">
                  <c:v>10.087999999999989</c:v>
                </c:pt>
                <c:pt idx="16">
                  <c:v>0.83200000000005614</c:v>
                </c:pt>
                <c:pt idx="17">
                  <c:v>46.695999999999948</c:v>
                </c:pt>
                <c:pt idx="18" formatCode="0.0">
                  <c:v>30.99200000000004</c:v>
                </c:pt>
                <c:pt idx="19" formatCode="0.0">
                  <c:v>29.327999999999928</c:v>
                </c:pt>
                <c:pt idx="20" formatCode="0.0">
                  <c:v>6.7600000000000593</c:v>
                </c:pt>
                <c:pt idx="21" formatCode="0.0">
                  <c:v>7.9040000000000532</c:v>
                </c:pt>
                <c:pt idx="22" formatCode="0.0">
                  <c:v>13.623999999999876</c:v>
                </c:pt>
                <c:pt idx="23" formatCode="0.0">
                  <c:v>4.0560000000000054</c:v>
                </c:pt>
                <c:pt idx="24" formatCode="0.0">
                  <c:v>11.232000000000129</c:v>
                </c:pt>
                <c:pt idx="25" formatCode="0.0">
                  <c:v>9.0479999999999006</c:v>
                </c:pt>
                <c:pt idx="26" formatCode="0.0">
                  <c:v>8.8400000000000887</c:v>
                </c:pt>
                <c:pt idx="27" formatCode="0.0">
                  <c:v>6.9679999999998703</c:v>
                </c:pt>
                <c:pt idx="28" formatCode="0.0">
                  <c:v>10.4</c:v>
                </c:pt>
                <c:pt idx="29" formatCode="0.0">
                  <c:v>9.7760000000001241</c:v>
                </c:pt>
                <c:pt idx="30" formatCode="0.0">
                  <c:v>11.023999999999875</c:v>
                </c:pt>
                <c:pt idx="31" formatCode="0.0">
                  <c:v>2.4960000000000946</c:v>
                </c:pt>
              </c:numCache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Chart!$A$4:$A$35</c:f>
              <c:strCache>
                <c:ptCount val="32"/>
                <c:pt idx="0">
                  <c:v>1857-61</c:v>
                </c:pt>
                <c:pt idx="1">
                  <c:v>1862-66</c:v>
                </c:pt>
                <c:pt idx="2">
                  <c:v>1867-71</c:v>
                </c:pt>
                <c:pt idx="3">
                  <c:v>1872-76</c:v>
                </c:pt>
                <c:pt idx="4">
                  <c:v>1877-81</c:v>
                </c:pt>
                <c:pt idx="5">
                  <c:v>1882-86</c:v>
                </c:pt>
                <c:pt idx="6">
                  <c:v>1887-91</c:v>
                </c:pt>
                <c:pt idx="7">
                  <c:v>1892-96</c:v>
                </c:pt>
                <c:pt idx="8">
                  <c:v>1897-1901</c:v>
                </c:pt>
                <c:pt idx="9">
                  <c:v>1902-06</c:v>
                </c:pt>
                <c:pt idx="10">
                  <c:v>1907-11</c:v>
                </c:pt>
                <c:pt idx="11">
                  <c:v>1912-16</c:v>
                </c:pt>
                <c:pt idx="12">
                  <c:v>1917-21</c:v>
                </c:pt>
                <c:pt idx="13">
                  <c:v>1922-26</c:v>
                </c:pt>
                <c:pt idx="14">
                  <c:v>1927-31</c:v>
                </c:pt>
                <c:pt idx="15">
                  <c:v>1932-36</c:v>
                </c:pt>
                <c:pt idx="16">
                  <c:v>1937-41</c:v>
                </c:pt>
                <c:pt idx="17">
                  <c:v>1942-46</c:v>
                </c:pt>
                <c:pt idx="18">
                  <c:v>1947-51</c:v>
                </c:pt>
                <c:pt idx="19">
                  <c:v>1952-56</c:v>
                </c:pt>
                <c:pt idx="20">
                  <c:v>1957-61</c:v>
                </c:pt>
                <c:pt idx="21">
                  <c:v>1962-66</c:v>
                </c:pt>
                <c:pt idx="22">
                  <c:v>1967-71</c:v>
                </c:pt>
                <c:pt idx="23">
                  <c:v>1972-76</c:v>
                </c:pt>
                <c:pt idx="24">
                  <c:v>1977-81</c:v>
                </c:pt>
                <c:pt idx="25">
                  <c:v>1982-86</c:v>
                </c:pt>
                <c:pt idx="26">
                  <c:v>1987-91</c:v>
                </c:pt>
                <c:pt idx="27">
                  <c:v>1992-96</c:v>
                </c:pt>
                <c:pt idx="28">
                  <c:v>1997-2001</c:v>
                </c:pt>
                <c:pt idx="29">
                  <c:v>2002-06</c:v>
                </c:pt>
                <c:pt idx="30">
                  <c:v>2007-11</c:v>
                </c:pt>
                <c:pt idx="31">
                  <c:v>2012-16</c:v>
                </c:pt>
              </c:strCache>
            </c:strRef>
          </c:cat>
          <c:val>
            <c:numRef>
              <c:f>Chart!$J$4:$J$35</c:f>
              <c:numCache>
                <c:formatCode>General</c:formatCode>
                <c:ptCount val="32"/>
                <c:pt idx="0">
                  <c:v>1.3520000000000267</c:v>
                </c:pt>
                <c:pt idx="1">
                  <c:v>-17.57600000000005</c:v>
                </c:pt>
                <c:pt idx="2">
                  <c:v>-5.6159999999999917</c:v>
                </c:pt>
                <c:pt idx="3">
                  <c:v>17.36800000000002</c:v>
                </c:pt>
                <c:pt idx="4">
                  <c:v>20.175999999999977</c:v>
                </c:pt>
                <c:pt idx="5">
                  <c:v>11.232000000000056</c:v>
                </c:pt>
                <c:pt idx="6">
                  <c:v>-24.440000000000015</c:v>
                </c:pt>
                <c:pt idx="7">
                  <c:v>47.112000000000016</c:v>
                </c:pt>
                <c:pt idx="8">
                  <c:v>-21.112000000000013</c:v>
                </c:pt>
                <c:pt idx="9">
                  <c:v>31.928000000000004</c:v>
                </c:pt>
                <c:pt idx="10">
                  <c:v>16.847999999999974</c:v>
                </c:pt>
                <c:pt idx="11">
                  <c:v>10.4</c:v>
                </c:pt>
                <c:pt idx="12">
                  <c:v>35.256000000000007</c:v>
                </c:pt>
                <c:pt idx="13">
                  <c:v>10.81599999999999</c:v>
                </c:pt>
                <c:pt idx="14">
                  <c:v>7.9039999999999795</c:v>
                </c:pt>
                <c:pt idx="15">
                  <c:v>6.5520000000000262</c:v>
                </c:pt>
                <c:pt idx="16">
                  <c:v>-33.071999999999996</c:v>
                </c:pt>
                <c:pt idx="17">
                  <c:v>73.215999999999994</c:v>
                </c:pt>
                <c:pt idx="18" formatCode="0.0">
                  <c:v>36.296000000000021</c:v>
                </c:pt>
                <c:pt idx="19" formatCode="0.0">
                  <c:v>18.71999999999997</c:v>
                </c:pt>
                <c:pt idx="20" formatCode="0.0">
                  <c:v>2.2879999999999883</c:v>
                </c:pt>
                <c:pt idx="21" formatCode="0.0">
                  <c:v>5.512000000000012</c:v>
                </c:pt>
                <c:pt idx="22" formatCode="0.0">
                  <c:v>8.9439999999999937</c:v>
                </c:pt>
                <c:pt idx="23" formatCode="0.0">
                  <c:v>4.1600000000000597</c:v>
                </c:pt>
                <c:pt idx="24" formatCode="0.0">
                  <c:v>12.063999999999965</c:v>
                </c:pt>
                <c:pt idx="25" formatCode="0.0">
                  <c:v>10.192000000000041</c:v>
                </c:pt>
                <c:pt idx="26" formatCode="0.0">
                  <c:v>13.415999999999917</c:v>
                </c:pt>
                <c:pt idx="27" formatCode="0.0">
                  <c:v>6.5520000000001009</c:v>
                </c:pt>
                <c:pt idx="28" formatCode="0.0">
                  <c:v>14.143999999999995</c:v>
                </c:pt>
                <c:pt idx="29" formatCode="0.0">
                  <c:v>15.287999999999988</c:v>
                </c:pt>
                <c:pt idx="30" formatCode="0.0">
                  <c:v>17.263999999999964</c:v>
                </c:pt>
                <c:pt idx="31" formatCode="0.0">
                  <c:v>4.4720000000000715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15824"/>
        <c:axId val="197313584"/>
      </c:barChart>
      <c:lineChart>
        <c:grouping val="standard"/>
        <c:varyColors val="0"/>
        <c:ser>
          <c:idx val="2"/>
          <c:order val="2"/>
          <c:tx>
            <c:v>Female LE</c:v>
          </c:tx>
          <c:spPr>
            <a:ln w="28575" cap="rnd">
              <a:solidFill>
                <a:schemeClr val="accent2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Chart!$B$4:$B$35</c:f>
              <c:numCache>
                <c:formatCode>General</c:formatCode>
                <c:ptCount val="32"/>
                <c:pt idx="0">
                  <c:v>45.32</c:v>
                </c:pt>
                <c:pt idx="1">
                  <c:v>43.54</c:v>
                </c:pt>
                <c:pt idx="2">
                  <c:v>42.45</c:v>
                </c:pt>
                <c:pt idx="3">
                  <c:v>45.33</c:v>
                </c:pt>
                <c:pt idx="4">
                  <c:v>46.81</c:v>
                </c:pt>
                <c:pt idx="5">
                  <c:v>47.49</c:v>
                </c:pt>
                <c:pt idx="6">
                  <c:v>45.08</c:v>
                </c:pt>
                <c:pt idx="7">
                  <c:v>50.05</c:v>
                </c:pt>
                <c:pt idx="8">
                  <c:v>48.15</c:v>
                </c:pt>
                <c:pt idx="9">
                  <c:v>51.11</c:v>
                </c:pt>
                <c:pt idx="10">
                  <c:v>53.01</c:v>
                </c:pt>
                <c:pt idx="11">
                  <c:v>54.49</c:v>
                </c:pt>
                <c:pt idx="12">
                  <c:v>57.47</c:v>
                </c:pt>
                <c:pt idx="13">
                  <c:v>58.99</c:v>
                </c:pt>
                <c:pt idx="14">
                  <c:v>59.9</c:v>
                </c:pt>
                <c:pt idx="15">
                  <c:v>60.87</c:v>
                </c:pt>
                <c:pt idx="16">
                  <c:v>60.95</c:v>
                </c:pt>
                <c:pt idx="17">
                  <c:v>65.44</c:v>
                </c:pt>
                <c:pt idx="18">
                  <c:v>68.42</c:v>
                </c:pt>
                <c:pt idx="19">
                  <c:v>71.239999999999995</c:v>
                </c:pt>
                <c:pt idx="20">
                  <c:v>71.89</c:v>
                </c:pt>
                <c:pt idx="21">
                  <c:v>72.650000000000006</c:v>
                </c:pt>
                <c:pt idx="22">
                  <c:v>73.959999999999994</c:v>
                </c:pt>
                <c:pt idx="23">
                  <c:v>74.349999999999994</c:v>
                </c:pt>
                <c:pt idx="24">
                  <c:v>75.430000000000007</c:v>
                </c:pt>
                <c:pt idx="25">
                  <c:v>76.3</c:v>
                </c:pt>
                <c:pt idx="26">
                  <c:v>77.150000000000006</c:v>
                </c:pt>
                <c:pt idx="27">
                  <c:v>77.819999999999993</c:v>
                </c:pt>
                <c:pt idx="28">
                  <c:v>78.819999999999993</c:v>
                </c:pt>
                <c:pt idx="29">
                  <c:v>79.760000000000005</c:v>
                </c:pt>
                <c:pt idx="30">
                  <c:v>80.819999999999993</c:v>
                </c:pt>
                <c:pt idx="31">
                  <c:v>81.06</c:v>
                </c:pt>
              </c:numCache>
            </c:numRef>
          </c:val>
          <c:smooth val="0"/>
        </c:ser>
        <c:ser>
          <c:idx val="3"/>
          <c:order val="3"/>
          <c:tx>
            <c:v>Male LE</c:v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Chart!$C$4:$C$35</c:f>
              <c:numCache>
                <c:formatCode>General</c:formatCode>
                <c:ptCount val="32"/>
                <c:pt idx="0">
                  <c:v>42.67</c:v>
                </c:pt>
                <c:pt idx="1">
                  <c:v>40.98</c:v>
                </c:pt>
                <c:pt idx="2">
                  <c:v>40.44</c:v>
                </c:pt>
                <c:pt idx="3">
                  <c:v>42.11</c:v>
                </c:pt>
                <c:pt idx="4">
                  <c:v>44.05</c:v>
                </c:pt>
                <c:pt idx="5">
                  <c:v>45.13</c:v>
                </c:pt>
                <c:pt idx="6">
                  <c:v>42.78</c:v>
                </c:pt>
                <c:pt idx="7">
                  <c:v>47.31</c:v>
                </c:pt>
                <c:pt idx="8">
                  <c:v>45.28</c:v>
                </c:pt>
                <c:pt idx="9">
                  <c:v>48.35</c:v>
                </c:pt>
                <c:pt idx="10">
                  <c:v>49.97</c:v>
                </c:pt>
                <c:pt idx="11">
                  <c:v>50.97</c:v>
                </c:pt>
                <c:pt idx="12">
                  <c:v>54.36</c:v>
                </c:pt>
                <c:pt idx="13">
                  <c:v>55.4</c:v>
                </c:pt>
                <c:pt idx="14">
                  <c:v>56.16</c:v>
                </c:pt>
                <c:pt idx="15">
                  <c:v>56.79</c:v>
                </c:pt>
                <c:pt idx="16">
                  <c:v>53.61</c:v>
                </c:pt>
                <c:pt idx="17">
                  <c:v>60.65</c:v>
                </c:pt>
                <c:pt idx="18">
                  <c:v>64.14</c:v>
                </c:pt>
                <c:pt idx="19">
                  <c:v>65.94</c:v>
                </c:pt>
                <c:pt idx="20">
                  <c:v>66.16</c:v>
                </c:pt>
                <c:pt idx="21">
                  <c:v>66.69</c:v>
                </c:pt>
                <c:pt idx="22">
                  <c:v>67.55</c:v>
                </c:pt>
                <c:pt idx="23">
                  <c:v>67.95</c:v>
                </c:pt>
                <c:pt idx="24">
                  <c:v>69.11</c:v>
                </c:pt>
                <c:pt idx="25">
                  <c:v>70.09</c:v>
                </c:pt>
                <c:pt idx="26">
                  <c:v>71.38</c:v>
                </c:pt>
                <c:pt idx="27">
                  <c:v>72.010000000000005</c:v>
                </c:pt>
                <c:pt idx="28">
                  <c:v>73.37</c:v>
                </c:pt>
                <c:pt idx="29">
                  <c:v>74.84</c:v>
                </c:pt>
                <c:pt idx="30">
                  <c:v>76.5</c:v>
                </c:pt>
                <c:pt idx="31">
                  <c:v>76.930000000000007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4304"/>
        <c:axId val="197309104"/>
      </c:lineChart>
      <c:catAx>
        <c:axId val="19731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3584"/>
        <c:crosses val="autoZero"/>
        <c:auto val="1"/>
        <c:lblAlgn val="ctr"/>
        <c:lblOffset val="100"/>
        <c:noMultiLvlLbl val="0"/>
      </c:catAx>
      <c:valAx>
        <c:axId val="1973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change in life expectancy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5824"/>
        <c:crosses val="autoZero"/>
        <c:crossBetween val="between"/>
      </c:valAx>
      <c:valAx>
        <c:axId val="19730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alpha val="50000"/>
                      </a:schemeClr>
                    </a:solidFill>
                  </a:rPr>
                  <a:t>Life expectancy (years) at end of 5 year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304"/>
        <c:crosses val="max"/>
        <c:crossBetween val="between"/>
      </c:valAx>
      <c:catAx>
        <c:axId val="13007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730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periods life expectancy (years) over 5 year periods from 1857-2016, Scotland, men and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Chart!$A$4:$A$35</c:f>
              <c:strCache>
                <c:ptCount val="32"/>
                <c:pt idx="0">
                  <c:v>1857-61</c:v>
                </c:pt>
                <c:pt idx="1">
                  <c:v>1862-66</c:v>
                </c:pt>
                <c:pt idx="2">
                  <c:v>1867-71</c:v>
                </c:pt>
                <c:pt idx="3">
                  <c:v>1872-76</c:v>
                </c:pt>
                <c:pt idx="4">
                  <c:v>1877-81</c:v>
                </c:pt>
                <c:pt idx="5">
                  <c:v>1882-86</c:v>
                </c:pt>
                <c:pt idx="6">
                  <c:v>1887-91</c:v>
                </c:pt>
                <c:pt idx="7">
                  <c:v>1892-96</c:v>
                </c:pt>
                <c:pt idx="8">
                  <c:v>1897-1901</c:v>
                </c:pt>
                <c:pt idx="9">
                  <c:v>1902-06</c:v>
                </c:pt>
                <c:pt idx="10">
                  <c:v>1907-11</c:v>
                </c:pt>
                <c:pt idx="11">
                  <c:v>1912-16</c:v>
                </c:pt>
                <c:pt idx="12">
                  <c:v>1917-21</c:v>
                </c:pt>
                <c:pt idx="13">
                  <c:v>1922-26</c:v>
                </c:pt>
                <c:pt idx="14">
                  <c:v>1927-31</c:v>
                </c:pt>
                <c:pt idx="15">
                  <c:v>1932-36</c:v>
                </c:pt>
                <c:pt idx="16">
                  <c:v>1937-41</c:v>
                </c:pt>
                <c:pt idx="17">
                  <c:v>1942-46</c:v>
                </c:pt>
                <c:pt idx="18">
                  <c:v>1947-51</c:v>
                </c:pt>
                <c:pt idx="19">
                  <c:v>1952-56</c:v>
                </c:pt>
                <c:pt idx="20">
                  <c:v>1957-61</c:v>
                </c:pt>
                <c:pt idx="21">
                  <c:v>1962-66</c:v>
                </c:pt>
                <c:pt idx="22">
                  <c:v>1967-71</c:v>
                </c:pt>
                <c:pt idx="23">
                  <c:v>1972-76</c:v>
                </c:pt>
                <c:pt idx="24">
                  <c:v>1977-81</c:v>
                </c:pt>
                <c:pt idx="25">
                  <c:v>1982-86</c:v>
                </c:pt>
                <c:pt idx="26">
                  <c:v>1987-91</c:v>
                </c:pt>
                <c:pt idx="27">
                  <c:v>1992-96</c:v>
                </c:pt>
                <c:pt idx="28">
                  <c:v>1997-2001</c:v>
                </c:pt>
                <c:pt idx="29">
                  <c:v>2002-06</c:v>
                </c:pt>
                <c:pt idx="30">
                  <c:v>2007-11</c:v>
                </c:pt>
                <c:pt idx="31">
                  <c:v>2012-16</c:v>
                </c:pt>
              </c:strCache>
            </c:strRef>
          </c:cat>
          <c:val>
            <c:numRef>
              <c:f>Chart!$E$4:$E$35</c:f>
              <c:numCache>
                <c:formatCode>General</c:formatCode>
                <c:ptCount val="32"/>
                <c:pt idx="0">
                  <c:v>0.20000000000000284</c:v>
                </c:pt>
                <c:pt idx="1">
                  <c:v>-0.24000000000000199</c:v>
                </c:pt>
                <c:pt idx="2">
                  <c:v>-2.5</c:v>
                </c:pt>
                <c:pt idx="3">
                  <c:v>2.1299999999999955</c:v>
                </c:pt>
                <c:pt idx="4">
                  <c:v>0.70000000000000284</c:v>
                </c:pt>
                <c:pt idx="5">
                  <c:v>1.0600000000000023</c:v>
                </c:pt>
                <c:pt idx="6">
                  <c:v>-1.8800000000000026</c:v>
                </c:pt>
                <c:pt idx="7">
                  <c:v>2.519999999999996</c:v>
                </c:pt>
                <c:pt idx="8">
                  <c:v>0.44999999999999574</c:v>
                </c:pt>
                <c:pt idx="9">
                  <c:v>1.2199999999999989</c:v>
                </c:pt>
                <c:pt idx="10">
                  <c:v>2.3099999999999952</c:v>
                </c:pt>
                <c:pt idx="11">
                  <c:v>1.3200000000000003</c:v>
                </c:pt>
                <c:pt idx="12">
                  <c:v>2.9799999999999969</c:v>
                </c:pt>
                <c:pt idx="13">
                  <c:v>3.8200000000000003</c:v>
                </c:pt>
                <c:pt idx="14">
                  <c:v>1.240000000000002</c:v>
                </c:pt>
                <c:pt idx="15">
                  <c:v>1.759999999999998</c:v>
                </c:pt>
                <c:pt idx="16">
                  <c:v>5.0000000000004263E-2</c:v>
                </c:pt>
                <c:pt idx="17">
                  <c:v>1.6699999999999946</c:v>
                </c:pt>
                <c:pt idx="18">
                  <c:v>2.9099999999999966</c:v>
                </c:pt>
                <c:pt idx="19">
                  <c:v>1.6700000000000017</c:v>
                </c:pt>
                <c:pt idx="20">
                  <c:v>0.46999999999999886</c:v>
                </c:pt>
                <c:pt idx="21">
                  <c:v>0.53000000000000114</c:v>
                </c:pt>
                <c:pt idx="22">
                  <c:v>0.26999999999999602</c:v>
                </c:pt>
                <c:pt idx="23">
                  <c:v>0.66999999999998749</c:v>
                </c:pt>
                <c:pt idx="24">
                  <c:v>0.71000000000000796</c:v>
                </c:pt>
                <c:pt idx="25">
                  <c:v>1.0099999999999909</c:v>
                </c:pt>
                <c:pt idx="26">
                  <c:v>0.60000000000000853</c:v>
                </c:pt>
                <c:pt idx="27">
                  <c:v>0.51999999999999602</c:v>
                </c:pt>
                <c:pt idx="28">
                  <c:v>0.70999999999999375</c:v>
                </c:pt>
                <c:pt idx="29">
                  <c:v>0.89000000000000057</c:v>
                </c:pt>
                <c:pt idx="30">
                  <c:v>1.019999999999996</c:v>
                </c:pt>
                <c:pt idx="31">
                  <c:v>0.25</c:v>
                </c:pt>
              </c:numCache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Chart!$A$4:$A$35</c:f>
              <c:strCache>
                <c:ptCount val="32"/>
                <c:pt idx="0">
                  <c:v>1857-61</c:v>
                </c:pt>
                <c:pt idx="1">
                  <c:v>1862-66</c:v>
                </c:pt>
                <c:pt idx="2">
                  <c:v>1867-71</c:v>
                </c:pt>
                <c:pt idx="3">
                  <c:v>1872-76</c:v>
                </c:pt>
                <c:pt idx="4">
                  <c:v>1877-81</c:v>
                </c:pt>
                <c:pt idx="5">
                  <c:v>1882-86</c:v>
                </c:pt>
                <c:pt idx="6">
                  <c:v>1887-91</c:v>
                </c:pt>
                <c:pt idx="7">
                  <c:v>1892-96</c:v>
                </c:pt>
                <c:pt idx="8">
                  <c:v>1897-1901</c:v>
                </c:pt>
                <c:pt idx="9">
                  <c:v>1902-06</c:v>
                </c:pt>
                <c:pt idx="10">
                  <c:v>1907-11</c:v>
                </c:pt>
                <c:pt idx="11">
                  <c:v>1912-16</c:v>
                </c:pt>
                <c:pt idx="12">
                  <c:v>1917-21</c:v>
                </c:pt>
                <c:pt idx="13">
                  <c:v>1922-26</c:v>
                </c:pt>
                <c:pt idx="14">
                  <c:v>1927-31</c:v>
                </c:pt>
                <c:pt idx="15">
                  <c:v>1932-36</c:v>
                </c:pt>
                <c:pt idx="16">
                  <c:v>1937-41</c:v>
                </c:pt>
                <c:pt idx="17">
                  <c:v>1942-46</c:v>
                </c:pt>
                <c:pt idx="18">
                  <c:v>1947-51</c:v>
                </c:pt>
                <c:pt idx="19">
                  <c:v>1952-56</c:v>
                </c:pt>
                <c:pt idx="20">
                  <c:v>1957-61</c:v>
                </c:pt>
                <c:pt idx="21">
                  <c:v>1962-66</c:v>
                </c:pt>
                <c:pt idx="22">
                  <c:v>1967-71</c:v>
                </c:pt>
                <c:pt idx="23">
                  <c:v>1972-76</c:v>
                </c:pt>
                <c:pt idx="24">
                  <c:v>1977-81</c:v>
                </c:pt>
                <c:pt idx="25">
                  <c:v>1982-86</c:v>
                </c:pt>
                <c:pt idx="26">
                  <c:v>1987-91</c:v>
                </c:pt>
                <c:pt idx="27">
                  <c:v>1992-96</c:v>
                </c:pt>
                <c:pt idx="28">
                  <c:v>1997-2001</c:v>
                </c:pt>
                <c:pt idx="29">
                  <c:v>2002-06</c:v>
                </c:pt>
                <c:pt idx="30">
                  <c:v>2007-11</c:v>
                </c:pt>
                <c:pt idx="31">
                  <c:v>2012-16</c:v>
                </c:pt>
              </c:strCache>
            </c:strRef>
          </c:cat>
          <c:val>
            <c:numRef>
              <c:f>Chart!$G$4:$G$35</c:f>
              <c:numCache>
                <c:formatCode>General</c:formatCode>
                <c:ptCount val="32"/>
                <c:pt idx="0">
                  <c:v>0.87000000000000455</c:v>
                </c:pt>
                <c:pt idx="1">
                  <c:v>-0.34000000000000341</c:v>
                </c:pt>
                <c:pt idx="2">
                  <c:v>-1.7000000000000028</c:v>
                </c:pt>
                <c:pt idx="3">
                  <c:v>1.8599999999999994</c:v>
                </c:pt>
                <c:pt idx="4">
                  <c:v>1.1499999999999986</c:v>
                </c:pt>
                <c:pt idx="5">
                  <c:v>1.1700000000000017</c:v>
                </c:pt>
                <c:pt idx="6">
                  <c:v>-1.9799999999999969</c:v>
                </c:pt>
                <c:pt idx="7">
                  <c:v>2.2700000000000031</c:v>
                </c:pt>
                <c:pt idx="8">
                  <c:v>0.35999999999999943</c:v>
                </c:pt>
                <c:pt idx="9">
                  <c:v>1.7899999999999991</c:v>
                </c:pt>
                <c:pt idx="10">
                  <c:v>1.7899999999999991</c:v>
                </c:pt>
                <c:pt idx="11">
                  <c:v>0.85999999999999943</c:v>
                </c:pt>
                <c:pt idx="12">
                  <c:v>3.5899999999999963</c:v>
                </c:pt>
                <c:pt idx="13">
                  <c:v>3.25</c:v>
                </c:pt>
                <c:pt idx="14">
                  <c:v>1.269999999999996</c:v>
                </c:pt>
                <c:pt idx="15">
                  <c:v>0.82000000000000028</c:v>
                </c:pt>
                <c:pt idx="16">
                  <c:v>-3.1199999999999974</c:v>
                </c:pt>
                <c:pt idx="17">
                  <c:v>4.7999999999999972</c:v>
                </c:pt>
                <c:pt idx="18">
                  <c:v>2.9500000000000028</c:v>
                </c:pt>
                <c:pt idx="19">
                  <c:v>0.89999999999999147</c:v>
                </c:pt>
                <c:pt idx="20">
                  <c:v>0.31999999999999318</c:v>
                </c:pt>
                <c:pt idx="21">
                  <c:v>0.59000000000000341</c:v>
                </c:pt>
                <c:pt idx="22">
                  <c:v>7.9999999999998295E-2</c:v>
                </c:pt>
                <c:pt idx="23">
                  <c:v>0.63000000000000966</c:v>
                </c:pt>
                <c:pt idx="24">
                  <c:v>0.68999999999999773</c:v>
                </c:pt>
                <c:pt idx="25">
                  <c:v>0.84000000000000341</c:v>
                </c:pt>
                <c:pt idx="26">
                  <c:v>0.89999999999999147</c:v>
                </c:pt>
                <c:pt idx="27">
                  <c:v>0.4100000000000108</c:v>
                </c:pt>
                <c:pt idx="28">
                  <c:v>0.81000000000000227</c:v>
                </c:pt>
                <c:pt idx="29">
                  <c:v>1.5100000000000051</c:v>
                </c:pt>
                <c:pt idx="30">
                  <c:v>1.6400000000000006</c:v>
                </c:pt>
                <c:pt idx="31">
                  <c:v>0.13000000000000966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11280"/>
        <c:axId val="287697872"/>
      </c:barChart>
      <c:lineChart>
        <c:grouping val="standard"/>
        <c:varyColors val="0"/>
        <c:ser>
          <c:idx val="2"/>
          <c:order val="2"/>
          <c:tx>
            <c:v>Female 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Chart!$B$4:$B$35</c:f>
              <c:numCache>
                <c:formatCode>General</c:formatCode>
                <c:ptCount val="32"/>
                <c:pt idx="0">
                  <c:v>45.32</c:v>
                </c:pt>
                <c:pt idx="1">
                  <c:v>43.54</c:v>
                </c:pt>
                <c:pt idx="2">
                  <c:v>42.45</c:v>
                </c:pt>
                <c:pt idx="3">
                  <c:v>45.33</c:v>
                </c:pt>
                <c:pt idx="4">
                  <c:v>46.81</c:v>
                </c:pt>
                <c:pt idx="5">
                  <c:v>47.49</c:v>
                </c:pt>
                <c:pt idx="6">
                  <c:v>45.08</c:v>
                </c:pt>
                <c:pt idx="7">
                  <c:v>50.05</c:v>
                </c:pt>
                <c:pt idx="8">
                  <c:v>48.15</c:v>
                </c:pt>
                <c:pt idx="9">
                  <c:v>51.11</c:v>
                </c:pt>
                <c:pt idx="10">
                  <c:v>53.01</c:v>
                </c:pt>
                <c:pt idx="11">
                  <c:v>54.49</c:v>
                </c:pt>
                <c:pt idx="12">
                  <c:v>57.47</c:v>
                </c:pt>
                <c:pt idx="13">
                  <c:v>58.99</c:v>
                </c:pt>
                <c:pt idx="14">
                  <c:v>59.9</c:v>
                </c:pt>
                <c:pt idx="15">
                  <c:v>60.87</c:v>
                </c:pt>
                <c:pt idx="16">
                  <c:v>60.95</c:v>
                </c:pt>
                <c:pt idx="17">
                  <c:v>65.44</c:v>
                </c:pt>
                <c:pt idx="18">
                  <c:v>68.42</c:v>
                </c:pt>
                <c:pt idx="19">
                  <c:v>71.239999999999995</c:v>
                </c:pt>
                <c:pt idx="20">
                  <c:v>71.89</c:v>
                </c:pt>
                <c:pt idx="21">
                  <c:v>72.650000000000006</c:v>
                </c:pt>
                <c:pt idx="22">
                  <c:v>73.959999999999994</c:v>
                </c:pt>
                <c:pt idx="23">
                  <c:v>74.349999999999994</c:v>
                </c:pt>
                <c:pt idx="24">
                  <c:v>75.430000000000007</c:v>
                </c:pt>
                <c:pt idx="25">
                  <c:v>76.3</c:v>
                </c:pt>
                <c:pt idx="26">
                  <c:v>77.150000000000006</c:v>
                </c:pt>
                <c:pt idx="27">
                  <c:v>77.819999999999993</c:v>
                </c:pt>
                <c:pt idx="28">
                  <c:v>78.819999999999993</c:v>
                </c:pt>
                <c:pt idx="29">
                  <c:v>79.760000000000005</c:v>
                </c:pt>
                <c:pt idx="30">
                  <c:v>80.819999999999993</c:v>
                </c:pt>
                <c:pt idx="31">
                  <c:v>81.06</c:v>
                </c:pt>
              </c:numCache>
            </c:numRef>
          </c:val>
          <c:smooth val="0"/>
        </c:ser>
        <c:ser>
          <c:idx val="3"/>
          <c:order val="3"/>
          <c:tx>
            <c:v>Male 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Chart!$C$4:$C$35</c:f>
              <c:numCache>
                <c:formatCode>General</c:formatCode>
                <c:ptCount val="32"/>
                <c:pt idx="0">
                  <c:v>42.67</c:v>
                </c:pt>
                <c:pt idx="1">
                  <c:v>40.98</c:v>
                </c:pt>
                <c:pt idx="2">
                  <c:v>40.44</c:v>
                </c:pt>
                <c:pt idx="3">
                  <c:v>42.11</c:v>
                </c:pt>
                <c:pt idx="4">
                  <c:v>44.05</c:v>
                </c:pt>
                <c:pt idx="5">
                  <c:v>45.13</c:v>
                </c:pt>
                <c:pt idx="6">
                  <c:v>42.78</c:v>
                </c:pt>
                <c:pt idx="7">
                  <c:v>47.31</c:v>
                </c:pt>
                <c:pt idx="8">
                  <c:v>45.28</c:v>
                </c:pt>
                <c:pt idx="9">
                  <c:v>48.35</c:v>
                </c:pt>
                <c:pt idx="10">
                  <c:v>49.97</c:v>
                </c:pt>
                <c:pt idx="11">
                  <c:v>50.97</c:v>
                </c:pt>
                <c:pt idx="12">
                  <c:v>54.36</c:v>
                </c:pt>
                <c:pt idx="13">
                  <c:v>55.4</c:v>
                </c:pt>
                <c:pt idx="14">
                  <c:v>56.16</c:v>
                </c:pt>
                <c:pt idx="15">
                  <c:v>56.79</c:v>
                </c:pt>
                <c:pt idx="16">
                  <c:v>53.61</c:v>
                </c:pt>
                <c:pt idx="17">
                  <c:v>60.65</c:v>
                </c:pt>
                <c:pt idx="18">
                  <c:v>64.14</c:v>
                </c:pt>
                <c:pt idx="19">
                  <c:v>65.94</c:v>
                </c:pt>
                <c:pt idx="20">
                  <c:v>66.16</c:v>
                </c:pt>
                <c:pt idx="21">
                  <c:v>66.69</c:v>
                </c:pt>
                <c:pt idx="22">
                  <c:v>67.55</c:v>
                </c:pt>
                <c:pt idx="23">
                  <c:v>67.95</c:v>
                </c:pt>
                <c:pt idx="24">
                  <c:v>69.11</c:v>
                </c:pt>
                <c:pt idx="25">
                  <c:v>70.09</c:v>
                </c:pt>
                <c:pt idx="26">
                  <c:v>71.38</c:v>
                </c:pt>
                <c:pt idx="27">
                  <c:v>72.010000000000005</c:v>
                </c:pt>
                <c:pt idx="28">
                  <c:v>73.37</c:v>
                </c:pt>
                <c:pt idx="29">
                  <c:v>74.84</c:v>
                </c:pt>
                <c:pt idx="30">
                  <c:v>76.5</c:v>
                </c:pt>
                <c:pt idx="31">
                  <c:v>76.930000000000007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98992"/>
        <c:axId val="287698432"/>
      </c:lineChart>
      <c:catAx>
        <c:axId val="1902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97872"/>
        <c:crosses val="autoZero"/>
        <c:auto val="1"/>
        <c:lblAlgn val="ctr"/>
        <c:lblOffset val="100"/>
        <c:noMultiLvlLbl val="0"/>
      </c:catAx>
      <c:valAx>
        <c:axId val="2876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280"/>
        <c:crosses val="autoZero"/>
        <c:crossBetween val="between"/>
      </c:valAx>
      <c:valAx>
        <c:axId val="287698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98992"/>
        <c:crosses val="max"/>
        <c:crossBetween val="between"/>
      </c:valAx>
      <c:catAx>
        <c:axId val="287698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8769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Proportional</a:t>
            </a:r>
            <a:r>
              <a:rPr lang="en-GB" baseline="0"/>
              <a:t> gain in life expectancy over preceding 5 year period from 1861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Chart!$L$4:$L$35</c:f>
              <c:numCache>
                <c:formatCode>General</c:formatCode>
                <c:ptCount val="32"/>
                <c:pt idx="0">
                  <c:v>0.44326241134752409</c:v>
                </c:pt>
                <c:pt idx="1">
                  <c:v>-0.54819552306989949</c:v>
                </c:pt>
                <c:pt idx="2">
                  <c:v>-5.5617352614015569</c:v>
                </c:pt>
                <c:pt idx="3">
                  <c:v>4.9305555555555447</c:v>
                </c:pt>
                <c:pt idx="4">
                  <c:v>1.5181088700932615</c:v>
                </c:pt>
                <c:pt idx="5">
                  <c:v>2.2830066767176445</c:v>
                </c:pt>
                <c:pt idx="6">
                  <c:v>-4.0034071550255588</c:v>
                </c:pt>
                <c:pt idx="7">
                  <c:v>5.3019145802650876</c:v>
                </c:pt>
                <c:pt idx="8">
                  <c:v>0.94339622641508525</c:v>
                </c:pt>
                <c:pt idx="9">
                  <c:v>2.445379835638402</c:v>
                </c:pt>
                <c:pt idx="10">
                  <c:v>4.5562130177514693</c:v>
                </c:pt>
                <c:pt idx="11">
                  <c:v>2.4826029716005271</c:v>
                </c:pt>
                <c:pt idx="12">
                  <c:v>5.4688933749311737</c:v>
                </c:pt>
                <c:pt idx="13">
                  <c:v>1.3746302418653196</c:v>
                </c:pt>
                <c:pt idx="14">
                  <c:v>2.1138765768837402</c:v>
                </c:pt>
                <c:pt idx="15">
                  <c:v>2.9774995770597159</c:v>
                </c:pt>
                <c:pt idx="16">
                  <c:v>8.2101806239744279E-2</c:v>
                </c:pt>
                <c:pt idx="17">
                  <c:v>2.618786263133126</c:v>
                </c:pt>
                <c:pt idx="18">
                  <c:v>4.4420699129903776</c:v>
                </c:pt>
                <c:pt idx="19">
                  <c:v>2.4004599683771768</c:v>
                </c:pt>
                <c:pt idx="20">
                  <c:v>0.6580789694763356</c:v>
                </c:pt>
                <c:pt idx="21">
                  <c:v>0.73488630061009586</c:v>
                </c:pt>
                <c:pt idx="22">
                  <c:v>0.36639978287419733</c:v>
                </c:pt>
                <c:pt idx="23">
                  <c:v>0.9093376764386365</c:v>
                </c:pt>
                <c:pt idx="24">
                  <c:v>0.95021413276232325</c:v>
                </c:pt>
                <c:pt idx="25">
                  <c:v>1.3414796121662782</c:v>
                </c:pt>
                <c:pt idx="26">
                  <c:v>0.78380143696931226</c:v>
                </c:pt>
                <c:pt idx="27">
                  <c:v>0.67270375161707119</c:v>
                </c:pt>
                <c:pt idx="28">
                  <c:v>0.90897452310842886</c:v>
                </c:pt>
                <c:pt idx="29">
                  <c:v>1.1284392037530118</c:v>
                </c:pt>
                <c:pt idx="30">
                  <c:v>1.2781954887217994</c:v>
                </c:pt>
                <c:pt idx="31">
                  <c:v>0.30936765251825271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Chart!$M$4:$M$35</c:f>
              <c:numCache>
                <c:formatCode>General</c:formatCode>
                <c:ptCount val="32"/>
                <c:pt idx="0">
                  <c:v>2.0813397129186715</c:v>
                </c:pt>
                <c:pt idx="1">
                  <c:v>-0.82284607938045362</c:v>
                </c:pt>
                <c:pt idx="2">
                  <c:v>-4.0341718082581943</c:v>
                </c:pt>
                <c:pt idx="3">
                  <c:v>4.6211180124223583</c:v>
                </c:pt>
                <c:pt idx="4">
                  <c:v>2.6806526806526771</c:v>
                </c:pt>
                <c:pt idx="5">
                  <c:v>2.6615104640582388</c:v>
                </c:pt>
                <c:pt idx="6">
                  <c:v>-4.4235924932975808</c:v>
                </c:pt>
                <c:pt idx="7">
                  <c:v>5.0399644760213214</c:v>
                </c:pt>
                <c:pt idx="8">
                  <c:v>0.80142475512021238</c:v>
                </c:pt>
                <c:pt idx="9">
                  <c:v>3.8445017182130568</c:v>
                </c:pt>
                <c:pt idx="10">
                  <c:v>3.7152345371523432</c:v>
                </c:pt>
                <c:pt idx="11">
                  <c:v>1.7162243065256426</c:v>
                </c:pt>
                <c:pt idx="12">
                  <c:v>7.071104983257821</c:v>
                </c:pt>
                <c:pt idx="13">
                  <c:v>6.2320230105465013</c:v>
                </c:pt>
                <c:pt idx="14">
                  <c:v>2.3137183457824668</c:v>
                </c:pt>
                <c:pt idx="15">
                  <c:v>1.4650705735215299</c:v>
                </c:pt>
                <c:pt idx="16">
                  <c:v>-5.4997355896351099</c:v>
                </c:pt>
                <c:pt idx="17">
                  <c:v>8.5944494180841495</c:v>
                </c:pt>
                <c:pt idx="18">
                  <c:v>4.8210491910442927</c:v>
                </c:pt>
                <c:pt idx="19">
                  <c:v>1.3837638376383632</c:v>
                </c:pt>
                <c:pt idx="20">
                  <c:v>0.48602673147022052</c:v>
                </c:pt>
                <c:pt idx="21">
                  <c:v>0.89258698940999015</c:v>
                </c:pt>
                <c:pt idx="22">
                  <c:v>0.11857121683711026</c:v>
                </c:pt>
                <c:pt idx="23">
                  <c:v>0.9358288770053621</c:v>
                </c:pt>
                <c:pt idx="24">
                  <c:v>1.0084770534931273</c:v>
                </c:pt>
                <c:pt idx="25">
                  <c:v>1.2129963898917016</c:v>
                </c:pt>
                <c:pt idx="26">
                  <c:v>1.2769580022701355</c:v>
                </c:pt>
                <c:pt idx="27">
                  <c:v>0.57262569832403742</c:v>
                </c:pt>
                <c:pt idx="28">
                  <c:v>1.1163175303197386</c:v>
                </c:pt>
                <c:pt idx="29">
                  <c:v>2.0591845083867519</c:v>
                </c:pt>
                <c:pt idx="30">
                  <c:v>2.1907560780122903</c:v>
                </c:pt>
                <c:pt idx="31">
                  <c:v>0.16927083333334592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702352"/>
        <c:axId val="287702912"/>
      </c:barChart>
      <c:catAx>
        <c:axId val="2877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02912"/>
        <c:crosses val="autoZero"/>
        <c:auto val="1"/>
        <c:lblAlgn val="ctr"/>
        <c:lblOffset val="100"/>
        <c:noMultiLvlLbl val="0"/>
      </c:catAx>
      <c:valAx>
        <c:axId val="2877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annual change in period</a:t>
            </a:r>
            <a:r>
              <a:rPr lang="en-GB" baseline="0"/>
              <a:t> life expectancy at birth (weeks) for 5 year periods, and life expectancy at birth (years, secondary axis), men and women, Scotland 1947-2016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11885594665031596"/>
          <c:y val="2.1527079307158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Chart!$A$22:$A$35</c:f>
              <c:strCache>
                <c:ptCount val="14"/>
                <c:pt idx="0">
                  <c:v>1947-51</c:v>
                </c:pt>
                <c:pt idx="1">
                  <c:v>1952-56</c:v>
                </c:pt>
                <c:pt idx="2">
                  <c:v>1957-61</c:v>
                </c:pt>
                <c:pt idx="3">
                  <c:v>1962-66</c:v>
                </c:pt>
                <c:pt idx="4">
                  <c:v>1967-71</c:v>
                </c:pt>
                <c:pt idx="5">
                  <c:v>1972-76</c:v>
                </c:pt>
                <c:pt idx="6">
                  <c:v>1977-81</c:v>
                </c:pt>
                <c:pt idx="7">
                  <c:v>1982-86</c:v>
                </c:pt>
                <c:pt idx="8">
                  <c:v>1987-91</c:v>
                </c:pt>
                <c:pt idx="9">
                  <c:v>1992-96</c:v>
                </c:pt>
                <c:pt idx="10">
                  <c:v>1997-2001</c:v>
                </c:pt>
                <c:pt idx="11">
                  <c:v>2002-06</c:v>
                </c:pt>
                <c:pt idx="12">
                  <c:v>2007-11</c:v>
                </c:pt>
                <c:pt idx="13">
                  <c:v>2012-16</c:v>
                </c:pt>
              </c:strCache>
            </c:strRef>
          </c:cat>
          <c:val>
            <c:numRef>
              <c:f>Chart!$H$22:$H$35</c:f>
              <c:numCache>
                <c:formatCode>0.0</c:formatCode>
                <c:ptCount val="14"/>
                <c:pt idx="0">
                  <c:v>30.99200000000004</c:v>
                </c:pt>
                <c:pt idx="1">
                  <c:v>29.327999999999928</c:v>
                </c:pt>
                <c:pt idx="2">
                  <c:v>6.7600000000000593</c:v>
                </c:pt>
                <c:pt idx="3">
                  <c:v>7.9040000000000532</c:v>
                </c:pt>
                <c:pt idx="4">
                  <c:v>13.623999999999876</c:v>
                </c:pt>
                <c:pt idx="5">
                  <c:v>4.0560000000000054</c:v>
                </c:pt>
                <c:pt idx="6">
                  <c:v>11.232000000000129</c:v>
                </c:pt>
                <c:pt idx="7">
                  <c:v>9.0479999999999006</c:v>
                </c:pt>
                <c:pt idx="8">
                  <c:v>8.8400000000000887</c:v>
                </c:pt>
                <c:pt idx="9">
                  <c:v>6.9679999999998703</c:v>
                </c:pt>
                <c:pt idx="10">
                  <c:v>10.4</c:v>
                </c:pt>
                <c:pt idx="11">
                  <c:v>9.7760000000001241</c:v>
                </c:pt>
                <c:pt idx="12">
                  <c:v>11.023999999999875</c:v>
                </c:pt>
                <c:pt idx="13">
                  <c:v>2.4960000000000946</c:v>
                </c:pt>
              </c:numCache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Chart!$A$22:$A$35</c:f>
              <c:strCache>
                <c:ptCount val="14"/>
                <c:pt idx="0">
                  <c:v>1947-51</c:v>
                </c:pt>
                <c:pt idx="1">
                  <c:v>1952-56</c:v>
                </c:pt>
                <c:pt idx="2">
                  <c:v>1957-61</c:v>
                </c:pt>
                <c:pt idx="3">
                  <c:v>1962-66</c:v>
                </c:pt>
                <c:pt idx="4">
                  <c:v>1967-71</c:v>
                </c:pt>
                <c:pt idx="5">
                  <c:v>1972-76</c:v>
                </c:pt>
                <c:pt idx="6">
                  <c:v>1977-81</c:v>
                </c:pt>
                <c:pt idx="7">
                  <c:v>1982-86</c:v>
                </c:pt>
                <c:pt idx="8">
                  <c:v>1987-91</c:v>
                </c:pt>
                <c:pt idx="9">
                  <c:v>1992-96</c:v>
                </c:pt>
                <c:pt idx="10">
                  <c:v>1997-2001</c:v>
                </c:pt>
                <c:pt idx="11">
                  <c:v>2002-06</c:v>
                </c:pt>
                <c:pt idx="12">
                  <c:v>2007-11</c:v>
                </c:pt>
                <c:pt idx="13">
                  <c:v>2012-16</c:v>
                </c:pt>
              </c:strCache>
            </c:strRef>
          </c:cat>
          <c:val>
            <c:numRef>
              <c:f>Chart!$J$22:$J$35</c:f>
              <c:numCache>
                <c:formatCode>0.0</c:formatCode>
                <c:ptCount val="14"/>
                <c:pt idx="0">
                  <c:v>36.296000000000021</c:v>
                </c:pt>
                <c:pt idx="1">
                  <c:v>18.71999999999997</c:v>
                </c:pt>
                <c:pt idx="2">
                  <c:v>2.2879999999999883</c:v>
                </c:pt>
                <c:pt idx="3">
                  <c:v>5.512000000000012</c:v>
                </c:pt>
                <c:pt idx="4">
                  <c:v>8.9439999999999937</c:v>
                </c:pt>
                <c:pt idx="5">
                  <c:v>4.1600000000000597</c:v>
                </c:pt>
                <c:pt idx="6">
                  <c:v>12.063999999999965</c:v>
                </c:pt>
                <c:pt idx="7">
                  <c:v>10.192000000000041</c:v>
                </c:pt>
                <c:pt idx="8">
                  <c:v>13.415999999999917</c:v>
                </c:pt>
                <c:pt idx="9">
                  <c:v>6.5520000000001009</c:v>
                </c:pt>
                <c:pt idx="10">
                  <c:v>14.143999999999995</c:v>
                </c:pt>
                <c:pt idx="11">
                  <c:v>15.287999999999988</c:v>
                </c:pt>
                <c:pt idx="12">
                  <c:v>17.263999999999964</c:v>
                </c:pt>
                <c:pt idx="13">
                  <c:v>4.4720000000000715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120336"/>
        <c:axId val="289120896"/>
      </c:barChart>
      <c:lineChart>
        <c:grouping val="standard"/>
        <c:varyColors val="0"/>
        <c:ser>
          <c:idx val="2"/>
          <c:order val="2"/>
          <c:tx>
            <c:v>Female LE</c:v>
          </c:tx>
          <c:spPr>
            <a:ln w="28575" cap="rnd">
              <a:solidFill>
                <a:schemeClr val="accent2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Chart!$A$22:$A$35</c:f>
              <c:strCache>
                <c:ptCount val="14"/>
                <c:pt idx="0">
                  <c:v>1947-51</c:v>
                </c:pt>
                <c:pt idx="1">
                  <c:v>1952-56</c:v>
                </c:pt>
                <c:pt idx="2">
                  <c:v>1957-61</c:v>
                </c:pt>
                <c:pt idx="3">
                  <c:v>1962-66</c:v>
                </c:pt>
                <c:pt idx="4">
                  <c:v>1967-71</c:v>
                </c:pt>
                <c:pt idx="5">
                  <c:v>1972-76</c:v>
                </c:pt>
                <c:pt idx="6">
                  <c:v>1977-81</c:v>
                </c:pt>
                <c:pt idx="7">
                  <c:v>1982-86</c:v>
                </c:pt>
                <c:pt idx="8">
                  <c:v>1987-91</c:v>
                </c:pt>
                <c:pt idx="9">
                  <c:v>1992-96</c:v>
                </c:pt>
                <c:pt idx="10">
                  <c:v>1997-2001</c:v>
                </c:pt>
                <c:pt idx="11">
                  <c:v>2002-06</c:v>
                </c:pt>
                <c:pt idx="12">
                  <c:v>2007-11</c:v>
                </c:pt>
                <c:pt idx="13">
                  <c:v>2012-16</c:v>
                </c:pt>
              </c:strCache>
            </c:strRef>
          </c:cat>
          <c:val>
            <c:numRef>
              <c:f>Chart!$B$22:$B$35</c:f>
              <c:numCache>
                <c:formatCode>General</c:formatCode>
                <c:ptCount val="14"/>
                <c:pt idx="0">
                  <c:v>68.42</c:v>
                </c:pt>
                <c:pt idx="1">
                  <c:v>71.239999999999995</c:v>
                </c:pt>
                <c:pt idx="2">
                  <c:v>71.89</c:v>
                </c:pt>
                <c:pt idx="3">
                  <c:v>72.650000000000006</c:v>
                </c:pt>
                <c:pt idx="4">
                  <c:v>73.959999999999994</c:v>
                </c:pt>
                <c:pt idx="5">
                  <c:v>74.349999999999994</c:v>
                </c:pt>
                <c:pt idx="6">
                  <c:v>75.430000000000007</c:v>
                </c:pt>
                <c:pt idx="7">
                  <c:v>76.3</c:v>
                </c:pt>
                <c:pt idx="8">
                  <c:v>77.150000000000006</c:v>
                </c:pt>
                <c:pt idx="9">
                  <c:v>77.819999999999993</c:v>
                </c:pt>
                <c:pt idx="10">
                  <c:v>78.819999999999993</c:v>
                </c:pt>
                <c:pt idx="11">
                  <c:v>79.760000000000005</c:v>
                </c:pt>
                <c:pt idx="12">
                  <c:v>80.819999999999993</c:v>
                </c:pt>
                <c:pt idx="13">
                  <c:v>81.06</c:v>
                </c:pt>
              </c:numCache>
            </c:numRef>
          </c:val>
          <c:smooth val="0"/>
        </c:ser>
        <c:ser>
          <c:idx val="3"/>
          <c:order val="3"/>
          <c:tx>
            <c:v>Male LE</c:v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Chart!$A$22:$A$35</c:f>
              <c:strCache>
                <c:ptCount val="14"/>
                <c:pt idx="0">
                  <c:v>1947-51</c:v>
                </c:pt>
                <c:pt idx="1">
                  <c:v>1952-56</c:v>
                </c:pt>
                <c:pt idx="2">
                  <c:v>1957-61</c:v>
                </c:pt>
                <c:pt idx="3">
                  <c:v>1962-66</c:v>
                </c:pt>
                <c:pt idx="4">
                  <c:v>1967-71</c:v>
                </c:pt>
                <c:pt idx="5">
                  <c:v>1972-76</c:v>
                </c:pt>
                <c:pt idx="6">
                  <c:v>1977-81</c:v>
                </c:pt>
                <c:pt idx="7">
                  <c:v>1982-86</c:v>
                </c:pt>
                <c:pt idx="8">
                  <c:v>1987-91</c:v>
                </c:pt>
                <c:pt idx="9">
                  <c:v>1992-96</c:v>
                </c:pt>
                <c:pt idx="10">
                  <c:v>1997-2001</c:v>
                </c:pt>
                <c:pt idx="11">
                  <c:v>2002-06</c:v>
                </c:pt>
                <c:pt idx="12">
                  <c:v>2007-11</c:v>
                </c:pt>
                <c:pt idx="13">
                  <c:v>2012-16</c:v>
                </c:pt>
              </c:strCache>
            </c:strRef>
          </c:cat>
          <c:val>
            <c:numRef>
              <c:f>Chart!$C$22:$C$35</c:f>
              <c:numCache>
                <c:formatCode>General</c:formatCode>
                <c:ptCount val="14"/>
                <c:pt idx="0">
                  <c:v>64.14</c:v>
                </c:pt>
                <c:pt idx="1">
                  <c:v>65.94</c:v>
                </c:pt>
                <c:pt idx="2">
                  <c:v>66.16</c:v>
                </c:pt>
                <c:pt idx="3">
                  <c:v>66.69</c:v>
                </c:pt>
                <c:pt idx="4">
                  <c:v>67.55</c:v>
                </c:pt>
                <c:pt idx="5">
                  <c:v>67.95</c:v>
                </c:pt>
                <c:pt idx="6">
                  <c:v>69.11</c:v>
                </c:pt>
                <c:pt idx="7">
                  <c:v>70.09</c:v>
                </c:pt>
                <c:pt idx="8">
                  <c:v>71.38</c:v>
                </c:pt>
                <c:pt idx="9">
                  <c:v>72.010000000000005</c:v>
                </c:pt>
                <c:pt idx="10">
                  <c:v>73.37</c:v>
                </c:pt>
                <c:pt idx="11">
                  <c:v>74.84</c:v>
                </c:pt>
                <c:pt idx="12">
                  <c:v>76.5</c:v>
                </c:pt>
                <c:pt idx="13">
                  <c:v>76.930000000000007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22016"/>
        <c:axId val="289121456"/>
      </c:lineChart>
      <c:catAx>
        <c:axId val="2891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0896"/>
        <c:crosses val="autoZero"/>
        <c:auto val="1"/>
        <c:lblAlgn val="ctr"/>
        <c:lblOffset val="100"/>
        <c:noMultiLvlLbl val="0"/>
      </c:catAx>
      <c:valAx>
        <c:axId val="2891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change in life expectancy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0336"/>
        <c:crosses val="autoZero"/>
        <c:crossBetween val="between"/>
      </c:valAx>
      <c:valAx>
        <c:axId val="28912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(years) at end of 5 year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2016"/>
        <c:crosses val="max"/>
        <c:crossBetween val="between"/>
      </c:valAx>
      <c:catAx>
        <c:axId val="28912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12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60347107774319E-2"/>
          <c:y val="1.4195812732710736E-2"/>
          <c:w val="0.92836859346070111"/>
          <c:h val="0.87393273515229197"/>
        </c:manualLayout>
      </c:layout>
      <c:areaChart>
        <c:grouping val="standard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bg2">
                <a:lumMod val="25000"/>
                <a:alpha val="75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cat>
            <c:numRef>
              <c:f>Female!$A$8:$A$165</c:f>
              <c:numCache>
                <c:formatCode>General</c:formatCode>
                <c:ptCount val="158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  <c:pt idx="152">
                  <c:v>2011</c:v>
                </c:pt>
                <c:pt idx="153">
                  <c:v>2012</c:v>
                </c:pt>
                <c:pt idx="154">
                  <c:v>2013</c:v>
                </c:pt>
                <c:pt idx="155">
                  <c:v>2014</c:v>
                </c:pt>
                <c:pt idx="156">
                  <c:v>2015</c:v>
                </c:pt>
                <c:pt idx="157">
                  <c:v>2016</c:v>
                </c:pt>
              </c:numCache>
            </c:numRef>
          </c:cat>
          <c:val>
            <c:numRef>
              <c:f>Female!$F$8:$F$165</c:f>
              <c:numCache>
                <c:formatCode>General</c:formatCode>
                <c:ptCount val="158"/>
                <c:pt idx="0">
                  <c:v>10.660000000000004</c:v>
                </c:pt>
                <c:pt idx="1">
                  <c:v>-17.471999999999998</c:v>
                </c:pt>
                <c:pt idx="2">
                  <c:v>-6.9680000000000177</c:v>
                </c:pt>
                <c:pt idx="3">
                  <c:v>-13.935999999999961</c:v>
                </c:pt>
                <c:pt idx="4">
                  <c:v>-27.456000000000007</c:v>
                </c:pt>
                <c:pt idx="5">
                  <c:v>-38.168000000000013</c:v>
                </c:pt>
                <c:pt idx="6">
                  <c:v>6.0319999999999823</c:v>
                </c:pt>
                <c:pt idx="7">
                  <c:v>-18.512000000000011</c:v>
                </c:pt>
                <c:pt idx="8">
                  <c:v>12.168000000000019</c:v>
                </c:pt>
                <c:pt idx="9">
                  <c:v>30.160000000000061</c:v>
                </c:pt>
                <c:pt idx="10">
                  <c:v>10.4</c:v>
                </c:pt>
                <c:pt idx="11">
                  <c:v>-0.83199999999998231</c:v>
                </c:pt>
                <c:pt idx="12">
                  <c:v>-11.335999999999961</c:v>
                </c:pt>
                <c:pt idx="13">
                  <c:v>-18.2</c:v>
                </c:pt>
                <c:pt idx="14">
                  <c:v>-10.087999999999989</c:v>
                </c:pt>
                <c:pt idx="15">
                  <c:v>-3.8479999999999732</c:v>
                </c:pt>
                <c:pt idx="16">
                  <c:v>-12.687999999999988</c:v>
                </c:pt>
                <c:pt idx="17">
                  <c:v>29.951999999999952</c:v>
                </c:pt>
                <c:pt idx="18">
                  <c:v>30.263999999999964</c:v>
                </c:pt>
                <c:pt idx="19">
                  <c:v>10.4</c:v>
                </c:pt>
                <c:pt idx="20">
                  <c:v>44.511999999999937</c:v>
                </c:pt>
                <c:pt idx="21">
                  <c:v>34.631999999999984</c:v>
                </c:pt>
                <c:pt idx="22">
                  <c:v>15.392000000000042</c:v>
                </c:pt>
                <c:pt idx="23">
                  <c:v>3.328000000000003</c:v>
                </c:pt>
                <c:pt idx="24">
                  <c:v>8.2159999999999922</c:v>
                </c:pt>
                <c:pt idx="25">
                  <c:v>-0.62399999999994982</c:v>
                </c:pt>
                <c:pt idx="26">
                  <c:v>15.49600000000002</c:v>
                </c:pt>
                <c:pt idx="27">
                  <c:v>7.0719999999999974</c:v>
                </c:pt>
                <c:pt idx="28">
                  <c:v>5.512000000000012</c:v>
                </c:pt>
                <c:pt idx="29">
                  <c:v>29.015999999999991</c:v>
                </c:pt>
                <c:pt idx="30">
                  <c:v>13.831999999999983</c:v>
                </c:pt>
                <c:pt idx="31">
                  <c:v>-11.440000000000014</c:v>
                </c:pt>
                <c:pt idx="32">
                  <c:v>-25.064000000000039</c:v>
                </c:pt>
                <c:pt idx="33">
                  <c:v>5.9280000000000035</c:v>
                </c:pt>
                <c:pt idx="34">
                  <c:v>-24.856000000000005</c:v>
                </c:pt>
                <c:pt idx="35">
                  <c:v>15.49600000000002</c:v>
                </c:pt>
                <c:pt idx="36">
                  <c:v>8.7359999999999616</c:v>
                </c:pt>
                <c:pt idx="37">
                  <c:v>51.687999999999988</c:v>
                </c:pt>
                <c:pt idx="38">
                  <c:v>1.7680000000000178</c:v>
                </c:pt>
                <c:pt idx="39">
                  <c:v>21.319999999999968</c:v>
                </c:pt>
                <c:pt idx="40">
                  <c:v>-8.3200000000000447</c:v>
                </c:pt>
                <c:pt idx="41">
                  <c:v>16.015999999999991</c:v>
                </c:pt>
                <c:pt idx="42">
                  <c:v>-19.759999999999987</c:v>
                </c:pt>
                <c:pt idx="43">
                  <c:v>22.775999999999978</c:v>
                </c:pt>
                <c:pt idx="44">
                  <c:v>25.687999999999988</c:v>
                </c:pt>
                <c:pt idx="45">
                  <c:v>14.871999999999996</c:v>
                </c:pt>
                <c:pt idx="46">
                  <c:v>31.824000000000023</c:v>
                </c:pt>
                <c:pt idx="47">
                  <c:v>30.78400000000001</c:v>
                </c:pt>
                <c:pt idx="48">
                  <c:v>8.4240000000000226</c:v>
                </c:pt>
                <c:pt idx="49">
                  <c:v>0.83200000000005614</c:v>
                </c:pt>
                <c:pt idx="50">
                  <c:v>23.504000000000051</c:v>
                </c:pt>
                <c:pt idx="51">
                  <c:v>17.575999999999976</c:v>
                </c:pt>
                <c:pt idx="52">
                  <c:v>19.759999999999987</c:v>
                </c:pt>
                <c:pt idx="53">
                  <c:v>25.687999999999988</c:v>
                </c:pt>
                <c:pt idx="54">
                  <c:v>25.584000000000007</c:v>
                </c:pt>
                <c:pt idx="55">
                  <c:v>8.9439999999999937</c:v>
                </c:pt>
                <c:pt idx="56">
                  <c:v>-21.319999999999968</c:v>
                </c:pt>
                <c:pt idx="57">
                  <c:v>15.392000000000042</c:v>
                </c:pt>
                <c:pt idx="58">
                  <c:v>13.728000000000003</c:v>
                </c:pt>
                <c:pt idx="59">
                  <c:v>-27.872000000000071</c:v>
                </c:pt>
                <c:pt idx="60">
                  <c:v>-4.2640000000000384</c:v>
                </c:pt>
                <c:pt idx="61">
                  <c:v>53.456000000000003</c:v>
                </c:pt>
                <c:pt idx="62">
                  <c:v>30.991999999999969</c:v>
                </c:pt>
                <c:pt idx="63">
                  <c:v>7.0719999999999974</c:v>
                </c:pt>
                <c:pt idx="64">
                  <c:v>88.920000000000044</c:v>
                </c:pt>
                <c:pt idx="65">
                  <c:v>40.352000000000025</c:v>
                </c:pt>
                <c:pt idx="66">
                  <c:v>24.647999999999971</c:v>
                </c:pt>
                <c:pt idx="67">
                  <c:v>15.808000000000032</c:v>
                </c:pt>
                <c:pt idx="68">
                  <c:v>36.295999999999943</c:v>
                </c:pt>
                <c:pt idx="69">
                  <c:v>-3.743999999999994</c:v>
                </c:pt>
                <c:pt idx="70">
                  <c:v>14.456000000000007</c:v>
                </c:pt>
                <c:pt idx="71">
                  <c:v>12.168000000000019</c:v>
                </c:pt>
                <c:pt idx="72">
                  <c:v>9.4639999999999649</c:v>
                </c:pt>
                <c:pt idx="73">
                  <c:v>4.680000000000029</c:v>
                </c:pt>
                <c:pt idx="74">
                  <c:v>19.447999999999976</c:v>
                </c:pt>
                <c:pt idx="75">
                  <c:v>29.535999999999962</c:v>
                </c:pt>
                <c:pt idx="76">
                  <c:v>18.303999999999977</c:v>
                </c:pt>
                <c:pt idx="77">
                  <c:v>10.087999999999989</c:v>
                </c:pt>
                <c:pt idx="78">
                  <c:v>18.615999999999989</c:v>
                </c:pt>
                <c:pt idx="79">
                  <c:v>21.112000000000013</c:v>
                </c:pt>
                <c:pt idx="80">
                  <c:v>29.328000000000003</c:v>
                </c:pt>
                <c:pt idx="81">
                  <c:v>2.2879999999999883</c:v>
                </c:pt>
                <c:pt idx="82">
                  <c:v>0.83200000000005614</c:v>
                </c:pt>
                <c:pt idx="83">
                  <c:v>29.848000000000049</c:v>
                </c:pt>
                <c:pt idx="84">
                  <c:v>11.336000000000036</c:v>
                </c:pt>
                <c:pt idx="85">
                  <c:v>12.480000000000031</c:v>
                </c:pt>
                <c:pt idx="86">
                  <c:v>47.008000000000102</c:v>
                </c:pt>
                <c:pt idx="87">
                  <c:v>46.695999999999948</c:v>
                </c:pt>
                <c:pt idx="88">
                  <c:v>18.096000000000021</c:v>
                </c:pt>
                <c:pt idx="89">
                  <c:v>40.975999999999978</c:v>
                </c:pt>
                <c:pt idx="90">
                  <c:v>30.056000000000004</c:v>
                </c:pt>
                <c:pt idx="91">
                  <c:v>23.295999999999946</c:v>
                </c:pt>
                <c:pt idx="92">
                  <c:v>30.99200000000004</c:v>
                </c:pt>
                <c:pt idx="93">
                  <c:v>42.223999999999876</c:v>
                </c:pt>
                <c:pt idx="94">
                  <c:v>32.656000000000006</c:v>
                </c:pt>
                <c:pt idx="95">
                  <c:v>31.71999999999997</c:v>
                </c:pt>
                <c:pt idx="96">
                  <c:v>25.895999999999948</c:v>
                </c:pt>
                <c:pt idx="97">
                  <c:v>29.327999999999928</c:v>
                </c:pt>
                <c:pt idx="98">
                  <c:v>19.240000000000091</c:v>
                </c:pt>
                <c:pt idx="99">
                  <c:v>7.6959999999999464</c:v>
                </c:pt>
                <c:pt idx="100">
                  <c:v>10.4</c:v>
                </c:pt>
                <c:pt idx="101">
                  <c:v>13.416000000000064</c:v>
                </c:pt>
                <c:pt idx="102">
                  <c:v>6.7600000000000593</c:v>
                </c:pt>
                <c:pt idx="103">
                  <c:v>7.2800000000000296</c:v>
                </c:pt>
                <c:pt idx="104">
                  <c:v>5.9280000000000763</c:v>
                </c:pt>
                <c:pt idx="105">
                  <c:v>13.104000000000052</c:v>
                </c:pt>
                <c:pt idx="106">
                  <c:v>8.1120000000000108</c:v>
                </c:pt>
                <c:pt idx="107">
                  <c:v>7.9040000000000532</c:v>
                </c:pt>
                <c:pt idx="108">
                  <c:v>16.327999999999928</c:v>
                </c:pt>
                <c:pt idx="109">
                  <c:v>12.895999999999946</c:v>
                </c:pt>
                <c:pt idx="110">
                  <c:v>3.8479999999998995</c:v>
                </c:pt>
                <c:pt idx="111">
                  <c:v>7.2800000000000296</c:v>
                </c:pt>
                <c:pt idx="112">
                  <c:v>13.623999999999876</c:v>
                </c:pt>
                <c:pt idx="113">
                  <c:v>-0.10399999999990542</c:v>
                </c:pt>
                <c:pt idx="114">
                  <c:v>6.7600000000000593</c:v>
                </c:pt>
                <c:pt idx="115">
                  <c:v>6.3439999999999941</c:v>
                </c:pt>
                <c:pt idx="116">
                  <c:v>10.191999999999894</c:v>
                </c:pt>
                <c:pt idx="117">
                  <c:v>4.0560000000000054</c:v>
                </c:pt>
                <c:pt idx="118">
                  <c:v>10.815999999999917</c:v>
                </c:pt>
                <c:pt idx="119">
                  <c:v>5.6159999999999171</c:v>
                </c:pt>
                <c:pt idx="120">
                  <c:v>7.5920000000000414</c:v>
                </c:pt>
                <c:pt idx="121">
                  <c:v>8.4240000000000226</c:v>
                </c:pt>
                <c:pt idx="122">
                  <c:v>11.232000000000129</c:v>
                </c:pt>
                <c:pt idx="123">
                  <c:v>5.9280000000000763</c:v>
                </c:pt>
                <c:pt idx="124">
                  <c:v>13.728000000000076</c:v>
                </c:pt>
                <c:pt idx="125">
                  <c:v>14.248000000000047</c:v>
                </c:pt>
                <c:pt idx="126">
                  <c:v>6.4480000000000475</c:v>
                </c:pt>
                <c:pt idx="127">
                  <c:v>9.0479999999999006</c:v>
                </c:pt>
                <c:pt idx="128">
                  <c:v>13.103999999999905</c:v>
                </c:pt>
                <c:pt idx="129">
                  <c:v>10.4</c:v>
                </c:pt>
                <c:pt idx="130">
                  <c:v>2.7040000000000535</c:v>
                </c:pt>
                <c:pt idx="131">
                  <c:v>11.439999999999941</c:v>
                </c:pt>
                <c:pt idx="132">
                  <c:v>8.8400000000000887</c:v>
                </c:pt>
                <c:pt idx="133">
                  <c:v>7.8</c:v>
                </c:pt>
                <c:pt idx="134">
                  <c:v>2.6</c:v>
                </c:pt>
                <c:pt idx="135">
                  <c:v>16.223999999999876</c:v>
                </c:pt>
                <c:pt idx="136">
                  <c:v>7.8</c:v>
                </c:pt>
                <c:pt idx="137">
                  <c:v>6.9679999999998703</c:v>
                </c:pt>
                <c:pt idx="138">
                  <c:v>8.4240000000000226</c:v>
                </c:pt>
                <c:pt idx="139">
                  <c:v>13</c:v>
                </c:pt>
                <c:pt idx="140">
                  <c:v>5.2</c:v>
                </c:pt>
                <c:pt idx="141">
                  <c:v>9.7759999999999767</c:v>
                </c:pt>
                <c:pt idx="142">
                  <c:v>10.4</c:v>
                </c:pt>
                <c:pt idx="143">
                  <c:v>7.9040000000000532</c:v>
                </c:pt>
                <c:pt idx="144">
                  <c:v>6.6560000000000059</c:v>
                </c:pt>
                <c:pt idx="145">
                  <c:v>11.960000000000059</c:v>
                </c:pt>
                <c:pt idx="146">
                  <c:v>8.6319999999999819</c:v>
                </c:pt>
                <c:pt idx="147">
                  <c:v>9.7760000000001241</c:v>
                </c:pt>
                <c:pt idx="148">
                  <c:v>9.6719999999999242</c:v>
                </c:pt>
                <c:pt idx="149">
                  <c:v>11.024000000000024</c:v>
                </c:pt>
                <c:pt idx="150">
                  <c:v>10.712000000000012</c:v>
                </c:pt>
                <c:pt idx="151">
                  <c:v>11.960000000000059</c:v>
                </c:pt>
                <c:pt idx="152">
                  <c:v>11.023999999999875</c:v>
                </c:pt>
                <c:pt idx="153">
                  <c:v>10.504000000000053</c:v>
                </c:pt>
                <c:pt idx="154">
                  <c:v>11.751999999999953</c:v>
                </c:pt>
                <c:pt idx="155">
                  <c:v>9.4639999999999649</c:v>
                </c:pt>
                <c:pt idx="156">
                  <c:v>4.3680000000000172</c:v>
                </c:pt>
                <c:pt idx="157">
                  <c:v>2.4960000000000946</c:v>
                </c:pt>
              </c:numCache>
            </c:numRef>
          </c:val>
        </c:ser>
        <c:ser>
          <c:idx val="1"/>
          <c:order val="1"/>
          <c:tx>
            <c:strRef>
              <c:f>Sheet15!$C$1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2">
                <a:lumMod val="75000"/>
                <a:alpha val="74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cat>
            <c:numRef>
              <c:f>Female!$A$8:$A$165</c:f>
              <c:numCache>
                <c:formatCode>General</c:formatCode>
                <c:ptCount val="158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  <c:pt idx="152">
                  <c:v>2011</c:v>
                </c:pt>
                <c:pt idx="153">
                  <c:v>2012</c:v>
                </c:pt>
                <c:pt idx="154">
                  <c:v>2013</c:v>
                </c:pt>
                <c:pt idx="155">
                  <c:v>2014</c:v>
                </c:pt>
                <c:pt idx="156">
                  <c:v>2015</c:v>
                </c:pt>
                <c:pt idx="157">
                  <c:v>2016</c:v>
                </c:pt>
              </c:numCache>
            </c:numRef>
          </c:cat>
          <c:val>
            <c:numRef>
              <c:f>Male!$F$7:$F$164</c:f>
              <c:numCache>
                <c:formatCode>General</c:formatCode>
                <c:ptCount val="158"/>
                <c:pt idx="0">
                  <c:v>13.130000000000067</c:v>
                </c:pt>
                <c:pt idx="1">
                  <c:v>-12.791999999999968</c:v>
                </c:pt>
                <c:pt idx="2">
                  <c:v>1.3520000000000267</c:v>
                </c:pt>
                <c:pt idx="3">
                  <c:v>-4.991999999999968</c:v>
                </c:pt>
                <c:pt idx="4">
                  <c:v>-21.736000000000036</c:v>
                </c:pt>
                <c:pt idx="5">
                  <c:v>-38.480000000000025</c:v>
                </c:pt>
                <c:pt idx="6">
                  <c:v>3.743999999999994</c:v>
                </c:pt>
                <c:pt idx="7">
                  <c:v>-17.57600000000005</c:v>
                </c:pt>
                <c:pt idx="8">
                  <c:v>8.528000000000004</c:v>
                </c:pt>
                <c:pt idx="9">
                  <c:v>26.831999999999983</c:v>
                </c:pt>
                <c:pt idx="10">
                  <c:v>10.503999999999978</c:v>
                </c:pt>
                <c:pt idx="11">
                  <c:v>-1.456000000000006</c:v>
                </c:pt>
                <c:pt idx="12">
                  <c:v>-5.6159999999999917</c:v>
                </c:pt>
                <c:pt idx="13">
                  <c:v>-19.656000000000006</c:v>
                </c:pt>
                <c:pt idx="14">
                  <c:v>-16.431999999999984</c:v>
                </c:pt>
                <c:pt idx="15">
                  <c:v>-8.0079999999999583</c:v>
                </c:pt>
                <c:pt idx="16">
                  <c:v>-6.135999999999961</c:v>
                </c:pt>
                <c:pt idx="17">
                  <c:v>17.36800000000002</c:v>
                </c:pt>
                <c:pt idx="18">
                  <c:v>27.559999999999985</c:v>
                </c:pt>
                <c:pt idx="19">
                  <c:v>19.552000000000024</c:v>
                </c:pt>
                <c:pt idx="20">
                  <c:v>52.728000000000002</c:v>
                </c:pt>
                <c:pt idx="21">
                  <c:v>26.728000000000002</c:v>
                </c:pt>
                <c:pt idx="22">
                  <c:v>20.175999999999977</c:v>
                </c:pt>
                <c:pt idx="23">
                  <c:v>11.024000000000024</c:v>
                </c:pt>
                <c:pt idx="24">
                  <c:v>9.3599999999999852</c:v>
                </c:pt>
                <c:pt idx="25">
                  <c:v>-3.8480000000000474</c:v>
                </c:pt>
                <c:pt idx="26">
                  <c:v>21.319999999999968</c:v>
                </c:pt>
                <c:pt idx="27">
                  <c:v>11.232000000000056</c:v>
                </c:pt>
                <c:pt idx="28">
                  <c:v>8.3199999999999701</c:v>
                </c:pt>
                <c:pt idx="29">
                  <c:v>33.696000000000019</c:v>
                </c:pt>
                <c:pt idx="30">
                  <c:v>16.328000000000003</c:v>
                </c:pt>
                <c:pt idx="31">
                  <c:v>-12.89600000000002</c:v>
                </c:pt>
                <c:pt idx="32">
                  <c:v>-24.440000000000015</c:v>
                </c:pt>
                <c:pt idx="33">
                  <c:v>2.9120000000000119</c:v>
                </c:pt>
                <c:pt idx="34">
                  <c:v>-29.015999999999991</c:v>
                </c:pt>
                <c:pt idx="35">
                  <c:v>16.952000000000027</c:v>
                </c:pt>
                <c:pt idx="36">
                  <c:v>4.5760000000000502</c:v>
                </c:pt>
                <c:pt idx="37">
                  <c:v>47.112000000000016</c:v>
                </c:pt>
                <c:pt idx="38">
                  <c:v>-1.2479999999999734</c:v>
                </c:pt>
                <c:pt idx="39">
                  <c:v>16.743999999999996</c:v>
                </c:pt>
                <c:pt idx="40">
                  <c:v>-16.640000000000015</c:v>
                </c:pt>
                <c:pt idx="41">
                  <c:v>11.543999999999995</c:v>
                </c:pt>
                <c:pt idx="42">
                  <c:v>-21.112000000000013</c:v>
                </c:pt>
                <c:pt idx="43">
                  <c:v>17.056000000000008</c:v>
                </c:pt>
                <c:pt idx="44">
                  <c:v>22.983999999999934</c:v>
                </c:pt>
                <c:pt idx="45">
                  <c:v>18.615999999999989</c:v>
                </c:pt>
                <c:pt idx="46">
                  <c:v>35.984000000000009</c:v>
                </c:pt>
                <c:pt idx="47">
                  <c:v>31.928000000000004</c:v>
                </c:pt>
                <c:pt idx="48">
                  <c:v>16.847999999999974</c:v>
                </c:pt>
                <c:pt idx="49">
                  <c:v>3.0160000000000653</c:v>
                </c:pt>
                <c:pt idx="50">
                  <c:v>22.464000000000038</c:v>
                </c:pt>
                <c:pt idx="51">
                  <c:v>15.391999999999967</c:v>
                </c:pt>
                <c:pt idx="52">
                  <c:v>16.847999999999974</c:v>
                </c:pt>
                <c:pt idx="53">
                  <c:v>20.071999999999999</c:v>
                </c:pt>
                <c:pt idx="54">
                  <c:v>22.983999999999934</c:v>
                </c:pt>
                <c:pt idx="55">
                  <c:v>4.991999999999968</c:v>
                </c:pt>
                <c:pt idx="56">
                  <c:v>-27.456000000000007</c:v>
                </c:pt>
                <c:pt idx="57">
                  <c:v>10.4</c:v>
                </c:pt>
                <c:pt idx="58">
                  <c:v>6.8640000000000381</c:v>
                </c:pt>
                <c:pt idx="59">
                  <c:v>-27.143999999999995</c:v>
                </c:pt>
                <c:pt idx="60">
                  <c:v>-7.0719999999999974</c:v>
                </c:pt>
                <c:pt idx="61">
                  <c:v>51.480000000000025</c:v>
                </c:pt>
                <c:pt idx="62">
                  <c:v>35.256000000000007</c:v>
                </c:pt>
                <c:pt idx="63">
                  <c:v>14.351999999999952</c:v>
                </c:pt>
                <c:pt idx="64">
                  <c:v>87.152000000000029</c:v>
                </c:pt>
                <c:pt idx="65">
                  <c:v>40.143999999999998</c:v>
                </c:pt>
                <c:pt idx="66">
                  <c:v>24.128000000000004</c:v>
                </c:pt>
                <c:pt idx="67">
                  <c:v>10.81599999999999</c:v>
                </c:pt>
                <c:pt idx="68">
                  <c:v>28.49600000000002</c:v>
                </c:pt>
                <c:pt idx="69">
                  <c:v>-6.0319999999999823</c:v>
                </c:pt>
                <c:pt idx="70">
                  <c:v>10.192000000000041</c:v>
                </c:pt>
                <c:pt idx="71">
                  <c:v>13.207999999999959</c:v>
                </c:pt>
                <c:pt idx="72">
                  <c:v>7.9039999999999795</c:v>
                </c:pt>
                <c:pt idx="73">
                  <c:v>11.231999999999983</c:v>
                </c:pt>
                <c:pt idx="74">
                  <c:v>16.847999999999974</c:v>
                </c:pt>
                <c:pt idx="75">
                  <c:v>31.303999999999981</c:v>
                </c:pt>
                <c:pt idx="76">
                  <c:v>19.031999999999982</c:v>
                </c:pt>
                <c:pt idx="77">
                  <c:v>6.5520000000000262</c:v>
                </c:pt>
                <c:pt idx="78">
                  <c:v>7.9039999999999795</c:v>
                </c:pt>
                <c:pt idx="79">
                  <c:v>21.943999999999992</c:v>
                </c:pt>
                <c:pt idx="80">
                  <c:v>20.384000000000011</c:v>
                </c:pt>
                <c:pt idx="81">
                  <c:v>-20.8</c:v>
                </c:pt>
                <c:pt idx="82">
                  <c:v>-33.071999999999996</c:v>
                </c:pt>
                <c:pt idx="83">
                  <c:v>-9.1519999999999531</c:v>
                </c:pt>
                <c:pt idx="84">
                  <c:v>-33.279999999999951</c:v>
                </c:pt>
                <c:pt idx="85">
                  <c:v>-23.296000000000021</c:v>
                </c:pt>
                <c:pt idx="86">
                  <c:v>43.680000000000028</c:v>
                </c:pt>
                <c:pt idx="87">
                  <c:v>73.215999999999994</c:v>
                </c:pt>
                <c:pt idx="88">
                  <c:v>55.535999999999959</c:v>
                </c:pt>
                <c:pt idx="89">
                  <c:v>81.431999999999974</c:v>
                </c:pt>
                <c:pt idx="90">
                  <c:v>73.215999999999994</c:v>
                </c:pt>
                <c:pt idx="91">
                  <c:v>46.488000000000063</c:v>
                </c:pt>
                <c:pt idx="92">
                  <c:v>36.296000000000021</c:v>
                </c:pt>
                <c:pt idx="93">
                  <c:v>40.040000000000084</c:v>
                </c:pt>
                <c:pt idx="94">
                  <c:v>22.152000000000026</c:v>
                </c:pt>
                <c:pt idx="95">
                  <c:v>18.928000000000079</c:v>
                </c:pt>
                <c:pt idx="96">
                  <c:v>16.535999999999888</c:v>
                </c:pt>
                <c:pt idx="97">
                  <c:v>18.71999999999997</c:v>
                </c:pt>
                <c:pt idx="98">
                  <c:v>8.3199999999999701</c:v>
                </c:pt>
                <c:pt idx="99">
                  <c:v>5.8240000000000238</c:v>
                </c:pt>
                <c:pt idx="100">
                  <c:v>4.783999999999935</c:v>
                </c:pt>
                <c:pt idx="101">
                  <c:v>6.0319999999999823</c:v>
                </c:pt>
                <c:pt idx="102">
                  <c:v>2.2879999999999883</c:v>
                </c:pt>
                <c:pt idx="103">
                  <c:v>2.7039999999999051</c:v>
                </c:pt>
                <c:pt idx="104">
                  <c:v>-2.9120000000000119</c:v>
                </c:pt>
                <c:pt idx="105">
                  <c:v>7.6959999999999464</c:v>
                </c:pt>
                <c:pt idx="106">
                  <c:v>2.9120000000000119</c:v>
                </c:pt>
                <c:pt idx="107">
                  <c:v>5.512000000000012</c:v>
                </c:pt>
                <c:pt idx="108">
                  <c:v>14.248000000000047</c:v>
                </c:pt>
                <c:pt idx="109">
                  <c:v>11.856000000000007</c:v>
                </c:pt>
                <c:pt idx="110">
                  <c:v>3.2240000000000237</c:v>
                </c:pt>
                <c:pt idx="111">
                  <c:v>5.512000000000012</c:v>
                </c:pt>
                <c:pt idx="112">
                  <c:v>8.9439999999999937</c:v>
                </c:pt>
                <c:pt idx="113">
                  <c:v>-1.5600000000000591</c:v>
                </c:pt>
                <c:pt idx="114">
                  <c:v>3.4319999999999822</c:v>
                </c:pt>
                <c:pt idx="115">
                  <c:v>5.4080000000001069</c:v>
                </c:pt>
                <c:pt idx="116">
                  <c:v>8.1120000000000108</c:v>
                </c:pt>
                <c:pt idx="117">
                  <c:v>4.1600000000000597</c:v>
                </c:pt>
                <c:pt idx="118">
                  <c:v>11.440000000000088</c:v>
                </c:pt>
                <c:pt idx="119">
                  <c:v>10.60799999999996</c:v>
                </c:pt>
                <c:pt idx="120">
                  <c:v>8.6319999999999819</c:v>
                </c:pt>
                <c:pt idx="121">
                  <c:v>10.712000000000012</c:v>
                </c:pt>
                <c:pt idx="122">
                  <c:v>12.063999999999965</c:v>
                </c:pt>
                <c:pt idx="123">
                  <c:v>8.6319999999999819</c:v>
                </c:pt>
                <c:pt idx="124">
                  <c:v>13.416000000000064</c:v>
                </c:pt>
                <c:pt idx="125">
                  <c:v>15.912000000000011</c:v>
                </c:pt>
                <c:pt idx="126">
                  <c:v>11.543999999999995</c:v>
                </c:pt>
                <c:pt idx="127">
                  <c:v>10.192000000000041</c:v>
                </c:pt>
                <c:pt idx="128">
                  <c:v>12.792000000000042</c:v>
                </c:pt>
                <c:pt idx="129">
                  <c:v>8.7359999999998887</c:v>
                </c:pt>
                <c:pt idx="130">
                  <c:v>7.9039999999999058</c:v>
                </c:pt>
                <c:pt idx="131">
                  <c:v>11.128000000000076</c:v>
                </c:pt>
                <c:pt idx="132">
                  <c:v>13.415999999999917</c:v>
                </c:pt>
                <c:pt idx="133">
                  <c:v>11.647999999999898</c:v>
                </c:pt>
                <c:pt idx="134">
                  <c:v>9.4640000000001123</c:v>
                </c:pt>
                <c:pt idx="135">
                  <c:v>15.08000000000003</c:v>
                </c:pt>
                <c:pt idx="136">
                  <c:v>10.295999999999948</c:v>
                </c:pt>
                <c:pt idx="137">
                  <c:v>6.5520000000001009</c:v>
                </c:pt>
                <c:pt idx="138">
                  <c:v>9.9840000000000817</c:v>
                </c:pt>
                <c:pt idx="139">
                  <c:v>12.791999999999893</c:v>
                </c:pt>
                <c:pt idx="140">
                  <c:v>6.1360000000000356</c:v>
                </c:pt>
                <c:pt idx="141">
                  <c:v>11.128000000000076</c:v>
                </c:pt>
                <c:pt idx="142">
                  <c:v>14.143999999999995</c:v>
                </c:pt>
                <c:pt idx="143">
                  <c:v>8.0079999999999583</c:v>
                </c:pt>
                <c:pt idx="144">
                  <c:v>11.440000000000088</c:v>
                </c:pt>
                <c:pt idx="145">
                  <c:v>16.015999999999917</c:v>
                </c:pt>
                <c:pt idx="146">
                  <c:v>15.495999999999947</c:v>
                </c:pt>
                <c:pt idx="147">
                  <c:v>15.287999999999988</c:v>
                </c:pt>
                <c:pt idx="148">
                  <c:v>15.912000000000011</c:v>
                </c:pt>
                <c:pt idx="149">
                  <c:v>16.015999999999917</c:v>
                </c:pt>
                <c:pt idx="150">
                  <c:v>17.36800000000002</c:v>
                </c:pt>
                <c:pt idx="151">
                  <c:v>16.224000000000022</c:v>
                </c:pt>
                <c:pt idx="152">
                  <c:v>17.263999999999964</c:v>
                </c:pt>
                <c:pt idx="153">
                  <c:v>20.175999999999977</c:v>
                </c:pt>
                <c:pt idx="154">
                  <c:v>18.304000000000055</c:v>
                </c:pt>
                <c:pt idx="155">
                  <c:v>14.663999999999964</c:v>
                </c:pt>
                <c:pt idx="156">
                  <c:v>7.487999999999988</c:v>
                </c:pt>
                <c:pt idx="157">
                  <c:v>4.4720000000000715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25376"/>
        <c:axId val="289125936"/>
      </c:areaChart>
      <c:catAx>
        <c:axId val="2891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 (5-year period</a:t>
                </a:r>
                <a:r>
                  <a:rPr lang="en-US" sz="1100" b="1" baseline="0"/>
                  <a:t> ending)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58184296730351"/>
              <c:y val="0.81064228163340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5936"/>
        <c:crosses val="autoZero"/>
        <c:auto val="1"/>
        <c:lblAlgn val="ctr"/>
        <c:lblOffset val="100"/>
        <c:tickLblSkip val="5"/>
        <c:noMultiLvlLbl val="0"/>
      </c:catAx>
      <c:valAx>
        <c:axId val="2891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Mean annual change in period life expectancy</a:t>
                </a:r>
                <a:r>
                  <a:rPr lang="en-GB" sz="1100" b="1" baseline="0"/>
                  <a:t> (weeks)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07552544304053"/>
          <c:y val="0.16884667032899961"/>
          <c:w val="0.10663598445543145"/>
          <c:h val="3.973554904474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Period life expectancy at birth, men and women, Scotland,</a:t>
            </a:r>
            <a:r>
              <a:rPr lang="en-GB" b="1" baseline="0"/>
              <a:t> 1855-2016</a:t>
            </a:r>
          </a:p>
          <a:p>
            <a:pPr>
              <a:defRPr/>
            </a:pPr>
            <a:endParaRPr lang="en-GB" b="1"/>
          </a:p>
        </c:rich>
      </c:tx>
      <c:layout>
        <c:manualLayout>
          <c:xMode val="edge"/>
          <c:yMode val="edge"/>
          <c:x val="6.6792262335350808E-2"/>
          <c:y val="5.63380281690140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Female!$A$4:$A$165</c:f>
              <c:numCache>
                <c:formatCode>General</c:formatCode>
                <c:ptCount val="162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</c:numCache>
            </c:numRef>
          </c:cat>
          <c:val>
            <c:numRef>
              <c:f>Female!$B$4:$B$165</c:f>
              <c:numCache>
                <c:formatCode>General</c:formatCode>
                <c:ptCount val="162"/>
                <c:pt idx="0">
                  <c:v>44.35</c:v>
                </c:pt>
                <c:pt idx="1">
                  <c:v>45.99</c:v>
                </c:pt>
                <c:pt idx="2">
                  <c:v>45.12</c:v>
                </c:pt>
                <c:pt idx="3">
                  <c:v>44.55</c:v>
                </c:pt>
                <c:pt idx="4">
                  <c:v>45.17</c:v>
                </c:pt>
                <c:pt idx="5">
                  <c:v>42.67</c:v>
                </c:pt>
                <c:pt idx="6">
                  <c:v>45.32</c:v>
                </c:pt>
                <c:pt idx="7">
                  <c:v>43.78</c:v>
                </c:pt>
                <c:pt idx="8">
                  <c:v>41.91</c:v>
                </c:pt>
                <c:pt idx="9">
                  <c:v>41.5</c:v>
                </c:pt>
                <c:pt idx="10">
                  <c:v>43.25</c:v>
                </c:pt>
                <c:pt idx="11">
                  <c:v>43.54</c:v>
                </c:pt>
                <c:pt idx="12">
                  <c:v>44.95</c:v>
                </c:pt>
                <c:pt idx="13">
                  <c:v>44.81</c:v>
                </c:pt>
                <c:pt idx="14">
                  <c:v>42.5</c:v>
                </c:pt>
                <c:pt idx="15">
                  <c:v>43.17</c:v>
                </c:pt>
                <c:pt idx="16">
                  <c:v>42.45</c:v>
                </c:pt>
                <c:pt idx="17">
                  <c:v>43.2</c:v>
                </c:pt>
                <c:pt idx="18">
                  <c:v>43.84</c:v>
                </c:pt>
                <c:pt idx="19">
                  <c:v>42.13</c:v>
                </c:pt>
                <c:pt idx="20">
                  <c:v>41.95</c:v>
                </c:pt>
                <c:pt idx="21">
                  <c:v>45.33</c:v>
                </c:pt>
                <c:pt idx="22">
                  <c:v>46.11</c:v>
                </c:pt>
                <c:pt idx="23">
                  <c:v>44.84</c:v>
                </c:pt>
                <c:pt idx="24">
                  <c:v>46.41</c:v>
                </c:pt>
                <c:pt idx="25">
                  <c:v>45.28</c:v>
                </c:pt>
                <c:pt idx="26">
                  <c:v>46.81</c:v>
                </c:pt>
                <c:pt idx="27">
                  <c:v>46.43</c:v>
                </c:pt>
                <c:pt idx="28">
                  <c:v>45.63</c:v>
                </c:pt>
                <c:pt idx="29">
                  <c:v>46.35</c:v>
                </c:pt>
                <c:pt idx="30">
                  <c:v>46.77</c:v>
                </c:pt>
                <c:pt idx="31">
                  <c:v>47.49</c:v>
                </c:pt>
                <c:pt idx="32">
                  <c:v>46.96</c:v>
                </c:pt>
                <c:pt idx="33">
                  <c:v>48.42</c:v>
                </c:pt>
                <c:pt idx="34">
                  <c:v>47.68</c:v>
                </c:pt>
                <c:pt idx="35">
                  <c:v>45.67</c:v>
                </c:pt>
                <c:pt idx="36">
                  <c:v>45.08</c:v>
                </c:pt>
                <c:pt idx="37">
                  <c:v>47.53</c:v>
                </c:pt>
                <c:pt idx="38">
                  <c:v>46.03</c:v>
                </c:pt>
                <c:pt idx="39">
                  <c:v>49.17</c:v>
                </c:pt>
                <c:pt idx="40">
                  <c:v>46.51</c:v>
                </c:pt>
                <c:pt idx="41">
                  <c:v>50.05</c:v>
                </c:pt>
                <c:pt idx="42">
                  <c:v>47.7</c:v>
                </c:pt>
                <c:pt idx="43">
                  <c:v>48.08</c:v>
                </c:pt>
                <c:pt idx="44">
                  <c:v>48.37</c:v>
                </c:pt>
                <c:pt idx="45">
                  <c:v>48.05</c:v>
                </c:pt>
                <c:pt idx="46">
                  <c:v>48.15</c:v>
                </c:pt>
                <c:pt idx="47">
                  <c:v>49.89</c:v>
                </c:pt>
                <c:pt idx="48">
                  <c:v>50.55</c:v>
                </c:pt>
                <c:pt idx="49">
                  <c:v>49.8</c:v>
                </c:pt>
                <c:pt idx="50">
                  <c:v>51.11</c:v>
                </c:pt>
                <c:pt idx="51">
                  <c:v>51.11</c:v>
                </c:pt>
                <c:pt idx="52">
                  <c:v>50.7</c:v>
                </c:pt>
                <c:pt idx="53">
                  <c:v>50.63</c:v>
                </c:pt>
                <c:pt idx="54">
                  <c:v>52.06</c:v>
                </c:pt>
                <c:pt idx="55">
                  <c:v>52.8</c:v>
                </c:pt>
                <c:pt idx="56">
                  <c:v>53.01</c:v>
                </c:pt>
                <c:pt idx="57">
                  <c:v>53.17</c:v>
                </c:pt>
                <c:pt idx="58">
                  <c:v>53.09</c:v>
                </c:pt>
                <c:pt idx="59">
                  <c:v>52.92</c:v>
                </c:pt>
                <c:pt idx="60">
                  <c:v>50.75</c:v>
                </c:pt>
                <c:pt idx="61">
                  <c:v>54.49</c:v>
                </c:pt>
                <c:pt idx="62">
                  <c:v>54.49</c:v>
                </c:pt>
                <c:pt idx="63">
                  <c:v>50.41</c:v>
                </c:pt>
                <c:pt idx="64">
                  <c:v>52.51</c:v>
                </c:pt>
                <c:pt idx="65">
                  <c:v>55.89</c:v>
                </c:pt>
                <c:pt idx="66">
                  <c:v>57.47</c:v>
                </c:pt>
                <c:pt idx="67">
                  <c:v>55.17</c:v>
                </c:pt>
                <c:pt idx="68">
                  <c:v>58.96</c:v>
                </c:pt>
                <c:pt idx="69">
                  <c:v>56.39</c:v>
                </c:pt>
                <c:pt idx="70">
                  <c:v>58.26</c:v>
                </c:pt>
                <c:pt idx="71">
                  <c:v>58.99</c:v>
                </c:pt>
                <c:pt idx="72">
                  <c:v>58.66</c:v>
                </c:pt>
                <c:pt idx="73">
                  <c:v>58.6</c:v>
                </c:pt>
                <c:pt idx="74">
                  <c:v>57.78</c:v>
                </c:pt>
                <c:pt idx="75">
                  <c:v>59.43</c:v>
                </c:pt>
                <c:pt idx="76">
                  <c:v>59.9</c:v>
                </c:pt>
                <c:pt idx="77">
                  <c:v>59.11</c:v>
                </c:pt>
                <c:pt idx="78">
                  <c:v>60.47</c:v>
                </c:pt>
                <c:pt idx="79">
                  <c:v>60.62</c:v>
                </c:pt>
                <c:pt idx="80">
                  <c:v>61.19</c:v>
                </c:pt>
                <c:pt idx="81">
                  <c:v>60.87</c:v>
                </c:pt>
                <c:pt idx="82">
                  <c:v>60.9</c:v>
                </c:pt>
                <c:pt idx="83">
                  <c:v>62.5</c:v>
                </c:pt>
                <c:pt idx="84">
                  <c:v>63.44</c:v>
                </c:pt>
                <c:pt idx="85">
                  <c:v>61.41</c:v>
                </c:pt>
                <c:pt idx="86">
                  <c:v>60.95</c:v>
                </c:pt>
                <c:pt idx="87">
                  <c:v>63.77</c:v>
                </c:pt>
                <c:pt idx="88">
                  <c:v>63.59</c:v>
                </c:pt>
                <c:pt idx="89">
                  <c:v>64.64</c:v>
                </c:pt>
                <c:pt idx="90">
                  <c:v>65.930000000000007</c:v>
                </c:pt>
                <c:pt idx="91">
                  <c:v>65.44</c:v>
                </c:pt>
                <c:pt idx="92">
                  <c:v>65.510000000000005</c:v>
                </c:pt>
                <c:pt idx="93">
                  <c:v>67.53</c:v>
                </c:pt>
                <c:pt idx="94">
                  <c:v>67.53</c:v>
                </c:pt>
                <c:pt idx="95">
                  <c:v>68.17</c:v>
                </c:pt>
                <c:pt idx="96">
                  <c:v>68.42</c:v>
                </c:pt>
                <c:pt idx="97">
                  <c:v>69.569999999999993</c:v>
                </c:pt>
                <c:pt idx="98">
                  <c:v>70.67</c:v>
                </c:pt>
                <c:pt idx="99">
                  <c:v>70.58</c:v>
                </c:pt>
                <c:pt idx="100">
                  <c:v>70.66</c:v>
                </c:pt>
                <c:pt idx="101">
                  <c:v>71.239999999999995</c:v>
                </c:pt>
                <c:pt idx="102">
                  <c:v>71.42</c:v>
                </c:pt>
                <c:pt idx="103">
                  <c:v>71.41</c:v>
                </c:pt>
                <c:pt idx="104">
                  <c:v>71.58</c:v>
                </c:pt>
                <c:pt idx="105">
                  <c:v>71.95</c:v>
                </c:pt>
                <c:pt idx="106">
                  <c:v>71.89</c:v>
                </c:pt>
                <c:pt idx="107">
                  <c:v>72.12</c:v>
                </c:pt>
                <c:pt idx="108">
                  <c:v>71.98</c:v>
                </c:pt>
                <c:pt idx="109">
                  <c:v>72.84</c:v>
                </c:pt>
                <c:pt idx="110">
                  <c:v>72.73</c:v>
                </c:pt>
                <c:pt idx="111">
                  <c:v>72.650000000000006</c:v>
                </c:pt>
                <c:pt idx="112">
                  <c:v>73.69</c:v>
                </c:pt>
                <c:pt idx="113">
                  <c:v>73.22</c:v>
                </c:pt>
                <c:pt idx="114">
                  <c:v>73.209999999999994</c:v>
                </c:pt>
                <c:pt idx="115">
                  <c:v>73.430000000000007</c:v>
                </c:pt>
                <c:pt idx="116">
                  <c:v>73.959999999999994</c:v>
                </c:pt>
                <c:pt idx="117">
                  <c:v>73.680000000000007</c:v>
                </c:pt>
                <c:pt idx="118">
                  <c:v>73.87</c:v>
                </c:pt>
                <c:pt idx="119">
                  <c:v>73.819999999999993</c:v>
                </c:pt>
                <c:pt idx="120">
                  <c:v>74.41</c:v>
                </c:pt>
                <c:pt idx="121">
                  <c:v>74.349999999999994</c:v>
                </c:pt>
                <c:pt idx="122">
                  <c:v>74.72</c:v>
                </c:pt>
                <c:pt idx="123">
                  <c:v>74.41</c:v>
                </c:pt>
                <c:pt idx="124">
                  <c:v>74.55</c:v>
                </c:pt>
                <c:pt idx="125">
                  <c:v>75.22</c:v>
                </c:pt>
                <c:pt idx="126">
                  <c:v>75.430000000000007</c:v>
                </c:pt>
                <c:pt idx="127">
                  <c:v>75.290000000000006</c:v>
                </c:pt>
                <c:pt idx="128">
                  <c:v>75.73</c:v>
                </c:pt>
                <c:pt idx="129">
                  <c:v>75.92</c:v>
                </c:pt>
                <c:pt idx="130">
                  <c:v>75.84</c:v>
                </c:pt>
                <c:pt idx="131">
                  <c:v>76.3</c:v>
                </c:pt>
                <c:pt idx="132">
                  <c:v>76.55</c:v>
                </c:pt>
                <c:pt idx="133">
                  <c:v>76.73</c:v>
                </c:pt>
                <c:pt idx="134">
                  <c:v>76.180000000000007</c:v>
                </c:pt>
                <c:pt idx="135">
                  <c:v>76.94</c:v>
                </c:pt>
                <c:pt idx="136">
                  <c:v>77.150000000000006</c:v>
                </c:pt>
                <c:pt idx="137">
                  <c:v>77.3</c:v>
                </c:pt>
                <c:pt idx="138">
                  <c:v>76.98</c:v>
                </c:pt>
                <c:pt idx="139">
                  <c:v>77.739999999999995</c:v>
                </c:pt>
                <c:pt idx="140">
                  <c:v>77.69</c:v>
                </c:pt>
                <c:pt idx="141">
                  <c:v>77.819999999999993</c:v>
                </c:pt>
                <c:pt idx="142">
                  <c:v>78.11</c:v>
                </c:pt>
                <c:pt idx="143">
                  <c:v>78.23</c:v>
                </c:pt>
                <c:pt idx="144">
                  <c:v>78.239999999999995</c:v>
                </c:pt>
                <c:pt idx="145">
                  <c:v>78.63</c:v>
                </c:pt>
                <c:pt idx="146">
                  <c:v>78.819999999999993</c:v>
                </c:pt>
                <c:pt idx="147">
                  <c:v>78.87</c:v>
                </c:pt>
                <c:pt idx="148">
                  <c:v>78.87</c:v>
                </c:pt>
                <c:pt idx="149">
                  <c:v>79.39</c:v>
                </c:pt>
                <c:pt idx="150">
                  <c:v>79.459999999999994</c:v>
                </c:pt>
                <c:pt idx="151">
                  <c:v>79.760000000000005</c:v>
                </c:pt>
                <c:pt idx="152">
                  <c:v>79.8</c:v>
                </c:pt>
                <c:pt idx="153">
                  <c:v>79.930000000000007</c:v>
                </c:pt>
                <c:pt idx="154">
                  <c:v>80.42</c:v>
                </c:pt>
                <c:pt idx="155">
                  <c:v>80.61</c:v>
                </c:pt>
                <c:pt idx="156">
                  <c:v>80.819999999999993</c:v>
                </c:pt>
                <c:pt idx="157">
                  <c:v>80.81</c:v>
                </c:pt>
                <c:pt idx="158">
                  <c:v>81.06</c:v>
                </c:pt>
                <c:pt idx="159">
                  <c:v>81.33</c:v>
                </c:pt>
                <c:pt idx="160">
                  <c:v>81.03</c:v>
                </c:pt>
                <c:pt idx="161">
                  <c:v>81.06</c:v>
                </c:pt>
              </c:numCache>
            </c:numRef>
          </c:val>
          <c:smooth val="0"/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Female!$A$4:$A$165</c:f>
              <c:numCache>
                <c:formatCode>General</c:formatCode>
                <c:ptCount val="162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</c:numCache>
            </c:numRef>
          </c:cat>
          <c:val>
            <c:numRef>
              <c:f>Male!$B$3:$B$164</c:f>
              <c:numCache>
                <c:formatCode>General</c:formatCode>
                <c:ptCount val="162"/>
                <c:pt idx="0">
                  <c:v>41.48</c:v>
                </c:pt>
                <c:pt idx="1">
                  <c:v>42.54</c:v>
                </c:pt>
                <c:pt idx="2">
                  <c:v>41.8</c:v>
                </c:pt>
                <c:pt idx="3">
                  <c:v>41.45</c:v>
                </c:pt>
                <c:pt idx="4">
                  <c:v>42.49</c:v>
                </c:pt>
                <c:pt idx="5">
                  <c:v>40.25</c:v>
                </c:pt>
                <c:pt idx="6">
                  <c:v>42.67</c:v>
                </c:pt>
                <c:pt idx="7">
                  <c:v>41.32</c:v>
                </c:pt>
                <c:pt idx="8">
                  <c:v>39.36</c:v>
                </c:pt>
                <c:pt idx="9">
                  <c:v>38.79</c:v>
                </c:pt>
                <c:pt idx="10">
                  <c:v>40.61</c:v>
                </c:pt>
                <c:pt idx="11">
                  <c:v>40.98</c:v>
                </c:pt>
                <c:pt idx="12">
                  <c:v>42.14</c:v>
                </c:pt>
                <c:pt idx="13">
                  <c:v>41.94</c:v>
                </c:pt>
                <c:pt idx="14">
                  <c:v>39.799999999999997</c:v>
                </c:pt>
                <c:pt idx="15">
                  <c:v>40.47</c:v>
                </c:pt>
                <c:pt idx="16">
                  <c:v>40.44</c:v>
                </c:pt>
                <c:pt idx="17">
                  <c:v>40.25</c:v>
                </c:pt>
                <c:pt idx="18">
                  <c:v>40.36</c:v>
                </c:pt>
                <c:pt idx="19">
                  <c:v>39.03</c:v>
                </c:pt>
                <c:pt idx="20">
                  <c:v>39.880000000000003</c:v>
                </c:pt>
                <c:pt idx="21">
                  <c:v>42.11</c:v>
                </c:pt>
                <c:pt idx="22">
                  <c:v>42.9</c:v>
                </c:pt>
                <c:pt idx="23">
                  <c:v>42.24</c:v>
                </c:pt>
                <c:pt idx="24">
                  <c:v>44.1</c:v>
                </c:pt>
                <c:pt idx="25">
                  <c:v>42.45</c:v>
                </c:pt>
                <c:pt idx="26">
                  <c:v>44.05</c:v>
                </c:pt>
                <c:pt idx="27">
                  <c:v>43.96</c:v>
                </c:pt>
                <c:pt idx="28">
                  <c:v>43.14</c:v>
                </c:pt>
                <c:pt idx="29">
                  <c:v>43.73</c:v>
                </c:pt>
                <c:pt idx="30">
                  <c:v>44.5</c:v>
                </c:pt>
                <c:pt idx="31">
                  <c:v>45.13</c:v>
                </c:pt>
                <c:pt idx="32">
                  <c:v>44.76</c:v>
                </c:pt>
                <c:pt idx="33">
                  <c:v>46.38</c:v>
                </c:pt>
                <c:pt idx="34">
                  <c:v>45.3</c:v>
                </c:pt>
                <c:pt idx="35">
                  <c:v>43.26</c:v>
                </c:pt>
                <c:pt idx="36">
                  <c:v>42.78</c:v>
                </c:pt>
                <c:pt idx="37">
                  <c:v>45.04</c:v>
                </c:pt>
                <c:pt idx="38">
                  <c:v>43.59</c:v>
                </c:pt>
                <c:pt idx="39">
                  <c:v>46.93</c:v>
                </c:pt>
                <c:pt idx="40">
                  <c:v>43.7</c:v>
                </c:pt>
                <c:pt idx="41">
                  <c:v>47.31</c:v>
                </c:pt>
                <c:pt idx="42">
                  <c:v>44.92</c:v>
                </c:pt>
                <c:pt idx="43">
                  <c:v>45.2</c:v>
                </c:pt>
                <c:pt idx="44">
                  <c:v>45.33</c:v>
                </c:pt>
                <c:pt idx="45">
                  <c:v>44.81</c:v>
                </c:pt>
                <c:pt idx="46">
                  <c:v>45.28</c:v>
                </c:pt>
                <c:pt idx="47">
                  <c:v>46.56</c:v>
                </c:pt>
                <c:pt idx="48">
                  <c:v>47.41</c:v>
                </c:pt>
                <c:pt idx="49">
                  <c:v>47.12</c:v>
                </c:pt>
                <c:pt idx="50">
                  <c:v>48.27</c:v>
                </c:pt>
                <c:pt idx="51">
                  <c:v>48.35</c:v>
                </c:pt>
                <c:pt idx="52">
                  <c:v>48.18</c:v>
                </c:pt>
                <c:pt idx="53">
                  <c:v>47.7</c:v>
                </c:pt>
                <c:pt idx="54">
                  <c:v>49.28</c:v>
                </c:pt>
                <c:pt idx="55">
                  <c:v>49.75</c:v>
                </c:pt>
                <c:pt idx="56">
                  <c:v>49.97</c:v>
                </c:pt>
                <c:pt idx="57">
                  <c:v>50.11</c:v>
                </c:pt>
                <c:pt idx="58">
                  <c:v>49.91</c:v>
                </c:pt>
                <c:pt idx="59">
                  <c:v>49.76</c:v>
                </c:pt>
                <c:pt idx="60">
                  <c:v>47.11</c:v>
                </c:pt>
                <c:pt idx="61">
                  <c:v>50.97</c:v>
                </c:pt>
                <c:pt idx="62">
                  <c:v>50.77</c:v>
                </c:pt>
                <c:pt idx="63">
                  <c:v>47.3</c:v>
                </c:pt>
                <c:pt idx="64">
                  <c:v>49.08</c:v>
                </c:pt>
                <c:pt idx="65">
                  <c:v>52.06</c:v>
                </c:pt>
                <c:pt idx="66">
                  <c:v>54.36</c:v>
                </c:pt>
                <c:pt idx="67">
                  <c:v>52.15</c:v>
                </c:pt>
                <c:pt idx="68">
                  <c:v>55.68</c:v>
                </c:pt>
                <c:pt idx="69">
                  <c:v>52.94</c:v>
                </c:pt>
                <c:pt idx="70">
                  <c:v>54.38</c:v>
                </c:pt>
                <c:pt idx="71">
                  <c:v>55.4</c:v>
                </c:pt>
                <c:pt idx="72">
                  <c:v>54.89</c:v>
                </c:pt>
                <c:pt idx="73">
                  <c:v>55.1</c:v>
                </c:pt>
                <c:pt idx="74">
                  <c:v>53.92</c:v>
                </c:pt>
                <c:pt idx="75">
                  <c:v>55.65</c:v>
                </c:pt>
                <c:pt idx="76">
                  <c:v>56.16</c:v>
                </c:pt>
                <c:pt idx="77">
                  <c:v>55.97</c:v>
                </c:pt>
                <c:pt idx="78">
                  <c:v>56.72</c:v>
                </c:pt>
                <c:pt idx="79">
                  <c:v>56.93</c:v>
                </c:pt>
                <c:pt idx="80">
                  <c:v>57.48</c:v>
                </c:pt>
                <c:pt idx="81">
                  <c:v>56.79</c:v>
                </c:pt>
                <c:pt idx="82">
                  <c:v>56.73</c:v>
                </c:pt>
                <c:pt idx="83">
                  <c:v>58.83</c:v>
                </c:pt>
                <c:pt idx="84">
                  <c:v>58.89</c:v>
                </c:pt>
                <c:pt idx="85">
                  <c:v>55.48</c:v>
                </c:pt>
                <c:pt idx="86">
                  <c:v>53.61</c:v>
                </c:pt>
                <c:pt idx="87">
                  <c:v>55.85</c:v>
                </c:pt>
                <c:pt idx="88">
                  <c:v>55.63</c:v>
                </c:pt>
                <c:pt idx="89">
                  <c:v>56.65</c:v>
                </c:pt>
                <c:pt idx="90">
                  <c:v>59.68</c:v>
                </c:pt>
                <c:pt idx="91">
                  <c:v>60.65</c:v>
                </c:pt>
                <c:pt idx="92">
                  <c:v>61.19</c:v>
                </c:pt>
                <c:pt idx="93">
                  <c:v>63.46</c:v>
                </c:pt>
                <c:pt idx="94">
                  <c:v>63.69</c:v>
                </c:pt>
                <c:pt idx="95">
                  <c:v>64.150000000000006</c:v>
                </c:pt>
                <c:pt idx="96">
                  <c:v>64.14</c:v>
                </c:pt>
                <c:pt idx="97">
                  <c:v>65.040000000000006</c:v>
                </c:pt>
                <c:pt idx="98">
                  <c:v>65.59</c:v>
                </c:pt>
                <c:pt idx="99">
                  <c:v>65.510000000000005</c:v>
                </c:pt>
                <c:pt idx="100">
                  <c:v>65.739999999999995</c:v>
                </c:pt>
                <c:pt idx="101">
                  <c:v>65.94</c:v>
                </c:pt>
                <c:pt idx="102">
                  <c:v>65.84</c:v>
                </c:pt>
                <c:pt idx="103">
                  <c:v>66.150000000000006</c:v>
                </c:pt>
                <c:pt idx="104">
                  <c:v>65.97</c:v>
                </c:pt>
                <c:pt idx="105">
                  <c:v>66.319999999999993</c:v>
                </c:pt>
                <c:pt idx="106">
                  <c:v>66.16</c:v>
                </c:pt>
                <c:pt idx="107">
                  <c:v>66.099999999999994</c:v>
                </c:pt>
                <c:pt idx="108">
                  <c:v>65.87</c:v>
                </c:pt>
                <c:pt idx="109">
                  <c:v>66.709999999999994</c:v>
                </c:pt>
                <c:pt idx="110">
                  <c:v>66.599999999999994</c:v>
                </c:pt>
                <c:pt idx="111">
                  <c:v>66.69</c:v>
                </c:pt>
                <c:pt idx="112">
                  <c:v>67.47</c:v>
                </c:pt>
                <c:pt idx="113">
                  <c:v>67.010000000000005</c:v>
                </c:pt>
                <c:pt idx="114">
                  <c:v>67.02</c:v>
                </c:pt>
                <c:pt idx="115">
                  <c:v>67.13</c:v>
                </c:pt>
                <c:pt idx="116">
                  <c:v>67.55</c:v>
                </c:pt>
                <c:pt idx="117">
                  <c:v>67.319999999999993</c:v>
                </c:pt>
                <c:pt idx="118">
                  <c:v>67.34</c:v>
                </c:pt>
                <c:pt idx="119">
                  <c:v>67.540000000000006</c:v>
                </c:pt>
                <c:pt idx="120">
                  <c:v>67.91</c:v>
                </c:pt>
                <c:pt idx="121">
                  <c:v>67.95</c:v>
                </c:pt>
                <c:pt idx="122">
                  <c:v>68.42</c:v>
                </c:pt>
                <c:pt idx="123">
                  <c:v>68.36</c:v>
                </c:pt>
                <c:pt idx="124">
                  <c:v>68.37</c:v>
                </c:pt>
                <c:pt idx="125">
                  <c:v>68.94</c:v>
                </c:pt>
                <c:pt idx="126">
                  <c:v>69.11</c:v>
                </c:pt>
                <c:pt idx="127">
                  <c:v>69.25</c:v>
                </c:pt>
                <c:pt idx="128">
                  <c:v>69.650000000000006</c:v>
                </c:pt>
                <c:pt idx="129">
                  <c:v>69.900000000000006</c:v>
                </c:pt>
                <c:pt idx="130">
                  <c:v>70.05</c:v>
                </c:pt>
                <c:pt idx="131">
                  <c:v>70.09</c:v>
                </c:pt>
                <c:pt idx="132">
                  <c:v>70.48</c:v>
                </c:pt>
                <c:pt idx="133">
                  <c:v>70.489999999999995</c:v>
                </c:pt>
                <c:pt idx="134">
                  <c:v>70.66</c:v>
                </c:pt>
                <c:pt idx="135">
                  <c:v>71.12</c:v>
                </c:pt>
                <c:pt idx="136">
                  <c:v>71.38</c:v>
                </c:pt>
                <c:pt idx="137">
                  <c:v>71.599999999999994</c:v>
                </c:pt>
                <c:pt idx="138">
                  <c:v>71.400000000000006</c:v>
                </c:pt>
                <c:pt idx="139">
                  <c:v>72.11</c:v>
                </c:pt>
                <c:pt idx="140">
                  <c:v>72.11</c:v>
                </c:pt>
                <c:pt idx="141">
                  <c:v>72.010000000000005</c:v>
                </c:pt>
                <c:pt idx="142">
                  <c:v>72.56</c:v>
                </c:pt>
                <c:pt idx="143">
                  <c:v>72.63</c:v>
                </c:pt>
                <c:pt idx="144">
                  <c:v>72.7</c:v>
                </c:pt>
                <c:pt idx="145">
                  <c:v>73.180000000000007</c:v>
                </c:pt>
                <c:pt idx="146">
                  <c:v>73.37</c:v>
                </c:pt>
                <c:pt idx="147">
                  <c:v>73.33</c:v>
                </c:pt>
                <c:pt idx="148">
                  <c:v>73.73</c:v>
                </c:pt>
                <c:pt idx="149">
                  <c:v>74.239999999999995</c:v>
                </c:pt>
                <c:pt idx="150">
                  <c:v>74.67</c:v>
                </c:pt>
                <c:pt idx="151">
                  <c:v>74.84</c:v>
                </c:pt>
                <c:pt idx="152">
                  <c:v>74.86</c:v>
                </c:pt>
                <c:pt idx="153">
                  <c:v>75.27</c:v>
                </c:pt>
                <c:pt idx="154">
                  <c:v>75.91</c:v>
                </c:pt>
                <c:pt idx="155">
                  <c:v>76.23</c:v>
                </c:pt>
                <c:pt idx="156">
                  <c:v>76.5</c:v>
                </c:pt>
                <c:pt idx="157">
                  <c:v>76.8</c:v>
                </c:pt>
                <c:pt idx="158">
                  <c:v>77.03</c:v>
                </c:pt>
                <c:pt idx="159">
                  <c:v>77.319999999999993</c:v>
                </c:pt>
                <c:pt idx="160">
                  <c:v>76.95</c:v>
                </c:pt>
                <c:pt idx="161">
                  <c:v>76.930000000000007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65760"/>
        <c:axId val="289266320"/>
      </c:lineChart>
      <c:catAx>
        <c:axId val="2892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6320"/>
        <c:crosses val="autoZero"/>
        <c:auto val="1"/>
        <c:lblAlgn val="ctr"/>
        <c:lblOffset val="100"/>
        <c:noMultiLvlLbl val="0"/>
      </c:catAx>
      <c:valAx>
        <c:axId val="28926632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35285096963691"/>
          <c:y val="0.79368780780336745"/>
          <c:w val="0.1179573703320132"/>
          <c:h val="6.6510418592042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470647</xdr:colOff>
      <xdr:row>164</xdr:row>
      <xdr:rowOff>145676</xdr:rowOff>
    </xdr:from>
    <xdr:to>
      <xdr:col>23</xdr:col>
      <xdr:colOff>627529</xdr:colOff>
      <xdr:row>194</xdr:row>
      <xdr:rowOff>156882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142</xdr:row>
      <xdr:rowOff>146796</xdr:rowOff>
    </xdr:from>
    <xdr:to>
      <xdr:col>16</xdr:col>
      <xdr:colOff>666749</xdr:colOff>
      <xdr:row>157</xdr:row>
      <xdr:rowOff>32496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56029</xdr:colOff>
      <xdr:row>91</xdr:row>
      <xdr:rowOff>179294</xdr:rowOff>
    </xdr:from>
    <xdr:to>
      <xdr:col>25</xdr:col>
      <xdr:colOff>201706</xdr:colOff>
      <xdr:row>118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142875</xdr:rowOff>
    </xdr:from>
    <xdr:to>
      <xdr:col>23</xdr:col>
      <xdr:colOff>676275</xdr:colOff>
      <xdr:row>21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22</xdr:row>
      <xdr:rowOff>42862</xdr:rowOff>
    </xdr:from>
    <xdr:to>
      <xdr:col>24</xdr:col>
      <xdr:colOff>9526</xdr:colOff>
      <xdr:row>42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66674</xdr:colOff>
      <xdr:row>43</xdr:row>
      <xdr:rowOff>90487</xdr:rowOff>
    </xdr:from>
    <xdr:to>
      <xdr:col>24</xdr:col>
      <xdr:colOff>152399</xdr:colOff>
      <xdr:row>68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490537</xdr:colOff>
      <xdr:row>36</xdr:row>
      <xdr:rowOff>161925</xdr:rowOff>
    </xdr:from>
    <xdr:to>
      <xdr:col>12</xdr:col>
      <xdr:colOff>285750</xdr:colOff>
      <xdr:row>61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28575</xdr:rowOff>
    </xdr:from>
    <xdr:to>
      <xdr:col>20</xdr:col>
      <xdr:colOff>304800</xdr:colOff>
      <xdr:row>38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</xdr:row>
      <xdr:rowOff>38100</xdr:rowOff>
    </xdr:from>
    <xdr:to>
      <xdr:col>20</xdr:col>
      <xdr:colOff>219075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tabSelected="1" topLeftCell="A117" zoomScaleNormal="100" workbookViewId="0">
      <selection activeCell="B168" sqref="B168"/>
    </sheetView>
  </sheetViews>
  <sheetFormatPr defaultRowHeight="15" x14ac:dyDescent="0.2"/>
  <cols>
    <col min="5" max="5" width="8.77734375" customWidth="1"/>
    <col min="9" max="9" width="12.33203125" customWidth="1"/>
  </cols>
  <sheetData>
    <row r="1" spans="1:19" x14ac:dyDescent="0.2">
      <c r="A1" t="s">
        <v>15</v>
      </c>
      <c r="B1" t="s">
        <v>2</v>
      </c>
      <c r="I1" t="s">
        <v>3</v>
      </c>
      <c r="J1" t="s">
        <v>4</v>
      </c>
      <c r="K1" t="s">
        <v>5</v>
      </c>
      <c r="L1" t="s">
        <v>6</v>
      </c>
      <c r="M1" t="s">
        <v>1</v>
      </c>
      <c r="O1" t="s">
        <v>7</v>
      </c>
      <c r="P1" t="s">
        <v>8</v>
      </c>
      <c r="Q1" t="s">
        <v>9</v>
      </c>
      <c r="R1" t="s">
        <v>10</v>
      </c>
      <c r="S1">
        <v>-2017</v>
      </c>
    </row>
    <row r="2" spans="1:19" x14ac:dyDescent="0.2">
      <c r="A2" t="s">
        <v>0</v>
      </c>
      <c r="B2" t="s">
        <v>12</v>
      </c>
      <c r="C2" t="s">
        <v>12</v>
      </c>
      <c r="E2" t="s">
        <v>12</v>
      </c>
      <c r="G2" t="s">
        <v>12</v>
      </c>
    </row>
    <row r="3" spans="1:19" x14ac:dyDescent="0.2">
      <c r="A3" t="s">
        <v>11</v>
      </c>
      <c r="B3" t="s">
        <v>12</v>
      </c>
      <c r="C3" t="s">
        <v>16</v>
      </c>
      <c r="D3" t="s">
        <v>28</v>
      </c>
      <c r="E3" t="s">
        <v>18</v>
      </c>
      <c r="F3" t="s">
        <v>27</v>
      </c>
      <c r="G3" t="s">
        <v>17</v>
      </c>
      <c r="H3" t="s">
        <v>26</v>
      </c>
      <c r="I3" t="s">
        <v>21</v>
      </c>
      <c r="J3" t="s">
        <v>22</v>
      </c>
    </row>
    <row r="4" spans="1:19" x14ac:dyDescent="0.2">
      <c r="A4">
        <v>1855</v>
      </c>
      <c r="B4">
        <v>44.35</v>
      </c>
    </row>
    <row r="5" spans="1:19" x14ac:dyDescent="0.2">
      <c r="A5">
        <v>1856</v>
      </c>
      <c r="B5">
        <v>45.99</v>
      </c>
      <c r="C5">
        <f>B5-B4</f>
        <v>1.6400000000000006</v>
      </c>
      <c r="D5">
        <f>52*C5</f>
        <v>85.28000000000003</v>
      </c>
      <c r="I5">
        <f>C5/B4*100</f>
        <v>3.6978579481397982</v>
      </c>
    </row>
    <row r="6" spans="1:19" x14ac:dyDescent="0.2">
      <c r="A6">
        <v>1857</v>
      </c>
      <c r="B6">
        <v>45.12</v>
      </c>
      <c r="C6">
        <f t="shared" ref="C6:C69" si="0">B6-B5</f>
        <v>-0.87000000000000455</v>
      </c>
      <c r="D6" s="4">
        <f t="shared" ref="D6:D69" si="1">52*C6</f>
        <v>-45.240000000000236</v>
      </c>
      <c r="I6">
        <f t="shared" ref="I6:I69" si="2">C6/B5*100</f>
        <v>-1.8917155903457372</v>
      </c>
    </row>
    <row r="7" spans="1:19" x14ac:dyDescent="0.2">
      <c r="A7">
        <v>1858</v>
      </c>
      <c r="B7">
        <v>44.55</v>
      </c>
      <c r="C7">
        <f t="shared" si="0"/>
        <v>-0.57000000000000028</v>
      </c>
      <c r="D7" s="4">
        <f t="shared" si="1"/>
        <v>-29.640000000000015</v>
      </c>
      <c r="I7">
        <f t="shared" si="2"/>
        <v>-1.2632978723404262</v>
      </c>
      <c r="K7">
        <f>AVERAGE(C5:C7)*52</f>
        <v>3.4666666666665931</v>
      </c>
    </row>
    <row r="8" spans="1:19" x14ac:dyDescent="0.2">
      <c r="A8">
        <v>1859</v>
      </c>
      <c r="B8">
        <v>45.17</v>
      </c>
      <c r="C8">
        <f t="shared" si="0"/>
        <v>0.62000000000000455</v>
      </c>
      <c r="D8">
        <f t="shared" si="1"/>
        <v>32.240000000000236</v>
      </c>
      <c r="E8">
        <f t="shared" ref="E8:E68" si="3">AVERAGE(C4:C8)</f>
        <v>0.20500000000000007</v>
      </c>
      <c r="F8">
        <f>52*E8</f>
        <v>10.660000000000004</v>
      </c>
      <c r="G8">
        <f t="shared" ref="G8:G39" si="4">B8-B4</f>
        <v>0.82000000000000028</v>
      </c>
      <c r="H8">
        <f>52*G8</f>
        <v>42.640000000000015</v>
      </c>
      <c r="I8">
        <f t="shared" si="2"/>
        <v>1.3916947250280687</v>
      </c>
      <c r="J8">
        <f>G8/B4*100</f>
        <v>1.8489289740698991</v>
      </c>
      <c r="K8">
        <f t="shared" ref="K8:K71" si="5">AVERAGE(C6:C8)*52</f>
        <v>-14.213333333333338</v>
      </c>
    </row>
    <row r="9" spans="1:19" x14ac:dyDescent="0.2">
      <c r="A9">
        <v>1860</v>
      </c>
      <c r="B9">
        <v>42.67</v>
      </c>
      <c r="C9">
        <f t="shared" si="0"/>
        <v>-2.5</v>
      </c>
      <c r="D9" s="4">
        <f t="shared" si="1"/>
        <v>-130</v>
      </c>
      <c r="E9">
        <f t="shared" si="3"/>
        <v>-0.33599999999999997</v>
      </c>
      <c r="F9">
        <f t="shared" ref="F9:F72" si="6">52*E9</f>
        <v>-17.471999999999998</v>
      </c>
      <c r="G9">
        <f t="shared" si="4"/>
        <v>-3.3200000000000003</v>
      </c>
      <c r="H9">
        <f t="shared" ref="H9:H72" si="7">52*G9</f>
        <v>-172.64000000000001</v>
      </c>
      <c r="I9">
        <f t="shared" si="2"/>
        <v>-5.5346468895284477</v>
      </c>
      <c r="J9">
        <f t="shared" ref="J9:J72" si="8">G9/B5*100</f>
        <v>-7.2189606436181792</v>
      </c>
      <c r="K9">
        <f t="shared" si="5"/>
        <v>-42.46666666666659</v>
      </c>
    </row>
    <row r="10" spans="1:19" x14ac:dyDescent="0.2">
      <c r="A10">
        <v>1861</v>
      </c>
      <c r="B10">
        <v>45.32</v>
      </c>
      <c r="C10">
        <f t="shared" si="0"/>
        <v>2.6499999999999986</v>
      </c>
      <c r="D10">
        <f t="shared" si="1"/>
        <v>137.79999999999993</v>
      </c>
      <c r="E10">
        <f t="shared" si="3"/>
        <v>-0.13400000000000034</v>
      </c>
      <c r="F10">
        <f t="shared" si="6"/>
        <v>-6.9680000000000177</v>
      </c>
      <c r="G10">
        <f t="shared" si="4"/>
        <v>0.20000000000000284</v>
      </c>
      <c r="H10">
        <f t="shared" si="7"/>
        <v>10.400000000000148</v>
      </c>
      <c r="I10">
        <f t="shared" si="2"/>
        <v>6.2104523084134016</v>
      </c>
      <c r="J10">
        <f t="shared" si="8"/>
        <v>0.44326241134752409</v>
      </c>
      <c r="K10">
        <f t="shared" si="5"/>
        <v>13.346666666666721</v>
      </c>
    </row>
    <row r="11" spans="1:19" x14ac:dyDescent="0.2">
      <c r="A11">
        <v>1862</v>
      </c>
      <c r="B11">
        <v>43.78</v>
      </c>
      <c r="C11">
        <f t="shared" si="0"/>
        <v>-1.5399999999999991</v>
      </c>
      <c r="D11" s="4">
        <f t="shared" si="1"/>
        <v>-80.079999999999956</v>
      </c>
      <c r="E11">
        <f t="shared" si="3"/>
        <v>-0.26799999999999924</v>
      </c>
      <c r="F11">
        <f t="shared" si="6"/>
        <v>-13.935999999999961</v>
      </c>
      <c r="G11">
        <f t="shared" si="4"/>
        <v>-0.76999999999999602</v>
      </c>
      <c r="H11">
        <f t="shared" si="7"/>
        <v>-40.039999999999793</v>
      </c>
      <c r="I11">
        <f t="shared" si="2"/>
        <v>-3.3980582524271821</v>
      </c>
      <c r="J11">
        <f t="shared" si="8"/>
        <v>-1.7283950617283863</v>
      </c>
      <c r="K11">
        <f t="shared" si="5"/>
        <v>-24.093333333333344</v>
      </c>
    </row>
    <row r="12" spans="1:19" x14ac:dyDescent="0.2">
      <c r="A12">
        <v>1863</v>
      </c>
      <c r="B12">
        <v>41.91</v>
      </c>
      <c r="C12">
        <f t="shared" si="0"/>
        <v>-1.8700000000000045</v>
      </c>
      <c r="D12" s="4">
        <f t="shared" si="1"/>
        <v>-97.240000000000236</v>
      </c>
      <c r="E12">
        <f t="shared" si="3"/>
        <v>-0.52800000000000014</v>
      </c>
      <c r="F12">
        <f t="shared" si="6"/>
        <v>-27.456000000000007</v>
      </c>
      <c r="G12">
        <f t="shared" si="4"/>
        <v>-3.2600000000000051</v>
      </c>
      <c r="H12">
        <f t="shared" si="7"/>
        <v>-169.52000000000027</v>
      </c>
      <c r="I12">
        <f t="shared" si="2"/>
        <v>-4.2713567839196083</v>
      </c>
      <c r="J12">
        <f t="shared" si="8"/>
        <v>-7.2171795439451074</v>
      </c>
      <c r="K12">
        <f t="shared" si="5"/>
        <v>-13.173333333333421</v>
      </c>
    </row>
    <row r="13" spans="1:19" x14ac:dyDescent="0.2">
      <c r="A13">
        <v>1864</v>
      </c>
      <c r="B13">
        <v>41.5</v>
      </c>
      <c r="C13">
        <f t="shared" si="0"/>
        <v>-0.40999999999999659</v>
      </c>
      <c r="D13" s="4">
        <f t="shared" si="1"/>
        <v>-21.319999999999823</v>
      </c>
      <c r="E13">
        <f t="shared" si="3"/>
        <v>-0.73400000000000032</v>
      </c>
      <c r="F13">
        <f t="shared" si="6"/>
        <v>-38.168000000000013</v>
      </c>
      <c r="G13">
        <f t="shared" si="4"/>
        <v>-1.1700000000000017</v>
      </c>
      <c r="H13">
        <f t="shared" si="7"/>
        <v>-60.840000000000089</v>
      </c>
      <c r="I13">
        <f t="shared" si="2"/>
        <v>-0.97828680505845056</v>
      </c>
      <c r="J13">
        <f t="shared" si="8"/>
        <v>-2.7419732833372432</v>
      </c>
      <c r="K13">
        <f t="shared" si="5"/>
        <v>-66.213333333333338</v>
      </c>
    </row>
    <row r="14" spans="1:19" x14ac:dyDescent="0.2">
      <c r="A14">
        <v>1865</v>
      </c>
      <c r="B14">
        <v>43.25</v>
      </c>
      <c r="C14">
        <f t="shared" si="0"/>
        <v>1.75</v>
      </c>
      <c r="D14">
        <f t="shared" si="1"/>
        <v>91</v>
      </c>
      <c r="E14">
        <f t="shared" si="3"/>
        <v>0.11599999999999966</v>
      </c>
      <c r="F14">
        <f t="shared" si="6"/>
        <v>6.0319999999999823</v>
      </c>
      <c r="G14">
        <f t="shared" si="4"/>
        <v>-2.0700000000000003</v>
      </c>
      <c r="H14">
        <f t="shared" si="7"/>
        <v>-107.64000000000001</v>
      </c>
      <c r="I14">
        <f t="shared" si="2"/>
        <v>4.2168674698795181</v>
      </c>
      <c r="J14">
        <f t="shared" si="8"/>
        <v>-4.5675198587819956</v>
      </c>
      <c r="K14">
        <f t="shared" si="5"/>
        <v>-9.186666666666687</v>
      </c>
    </row>
    <row r="15" spans="1:19" x14ac:dyDescent="0.2">
      <c r="A15">
        <v>1866</v>
      </c>
      <c r="B15">
        <v>43.54</v>
      </c>
      <c r="C15">
        <f t="shared" si="0"/>
        <v>0.28999999999999915</v>
      </c>
      <c r="D15">
        <f t="shared" si="1"/>
        <v>15.079999999999956</v>
      </c>
      <c r="E15">
        <f t="shared" si="3"/>
        <v>-0.35600000000000021</v>
      </c>
      <c r="F15">
        <f t="shared" si="6"/>
        <v>-18.512000000000011</v>
      </c>
      <c r="G15">
        <f t="shared" si="4"/>
        <v>-0.24000000000000199</v>
      </c>
      <c r="H15">
        <f t="shared" si="7"/>
        <v>-12.480000000000103</v>
      </c>
      <c r="I15">
        <f t="shared" si="2"/>
        <v>0.67052023121387083</v>
      </c>
      <c r="J15">
        <f t="shared" si="8"/>
        <v>-0.54819552306989949</v>
      </c>
      <c r="K15">
        <f t="shared" si="5"/>
        <v>28.25333333333338</v>
      </c>
    </row>
    <row r="16" spans="1:19" x14ac:dyDescent="0.2">
      <c r="A16">
        <v>1867</v>
      </c>
      <c r="B16">
        <v>44.95</v>
      </c>
      <c r="C16">
        <f t="shared" si="0"/>
        <v>1.4100000000000037</v>
      </c>
      <c r="D16">
        <f t="shared" si="1"/>
        <v>73.320000000000192</v>
      </c>
      <c r="E16">
        <f t="shared" si="3"/>
        <v>0.23400000000000035</v>
      </c>
      <c r="F16">
        <f t="shared" si="6"/>
        <v>12.168000000000019</v>
      </c>
      <c r="G16">
        <f t="shared" si="4"/>
        <v>3.0400000000000063</v>
      </c>
      <c r="H16">
        <f t="shared" si="7"/>
        <v>158.08000000000033</v>
      </c>
      <c r="I16">
        <f t="shared" si="2"/>
        <v>3.2384014699127328</v>
      </c>
      <c r="J16">
        <f t="shared" si="8"/>
        <v>7.2536387497017571</v>
      </c>
      <c r="K16">
        <f t="shared" si="5"/>
        <v>59.800000000000054</v>
      </c>
    </row>
    <row r="17" spans="1:11" x14ac:dyDescent="0.2">
      <c r="A17">
        <v>1868</v>
      </c>
      <c r="B17">
        <v>44.81</v>
      </c>
      <c r="C17">
        <f t="shared" si="0"/>
        <v>-0.14000000000000057</v>
      </c>
      <c r="D17" s="3">
        <f t="shared" si="1"/>
        <v>-7.2800000000000296</v>
      </c>
      <c r="E17">
        <f t="shared" si="3"/>
        <v>0.58000000000000118</v>
      </c>
      <c r="F17">
        <f t="shared" si="6"/>
        <v>30.160000000000061</v>
      </c>
      <c r="G17">
        <f t="shared" si="4"/>
        <v>3.3100000000000023</v>
      </c>
      <c r="H17">
        <f t="shared" si="7"/>
        <v>172.12000000000012</v>
      </c>
      <c r="I17">
        <f t="shared" si="2"/>
        <v>-0.31145717463848843</v>
      </c>
      <c r="J17">
        <f t="shared" si="8"/>
        <v>7.9759036144578372</v>
      </c>
      <c r="K17">
        <f t="shared" si="5"/>
        <v>27.040000000000042</v>
      </c>
    </row>
    <row r="18" spans="1:11" x14ac:dyDescent="0.2">
      <c r="A18">
        <v>1869</v>
      </c>
      <c r="B18">
        <v>42.5</v>
      </c>
      <c r="C18">
        <f t="shared" si="0"/>
        <v>-2.3100000000000023</v>
      </c>
      <c r="D18" s="4">
        <f t="shared" si="1"/>
        <v>-120.12000000000012</v>
      </c>
      <c r="E18">
        <f t="shared" si="3"/>
        <v>0.2</v>
      </c>
      <c r="F18">
        <f t="shared" si="6"/>
        <v>10.4</v>
      </c>
      <c r="G18">
        <f t="shared" si="4"/>
        <v>-0.75</v>
      </c>
      <c r="H18">
        <f t="shared" si="7"/>
        <v>-39</v>
      </c>
      <c r="I18">
        <f t="shared" si="2"/>
        <v>-5.1550993081901408</v>
      </c>
      <c r="J18">
        <f t="shared" si="8"/>
        <v>-1.7341040462427744</v>
      </c>
      <c r="K18">
        <f t="shared" si="5"/>
        <v>-18.026666666666653</v>
      </c>
    </row>
    <row r="19" spans="1:11" x14ac:dyDescent="0.2">
      <c r="A19">
        <v>1870</v>
      </c>
      <c r="B19">
        <v>43.17</v>
      </c>
      <c r="C19">
        <f t="shared" si="0"/>
        <v>0.67000000000000171</v>
      </c>
      <c r="D19">
        <f t="shared" si="1"/>
        <v>34.840000000000089</v>
      </c>
      <c r="E19">
        <f t="shared" si="3"/>
        <v>-1.599999999999966E-2</v>
      </c>
      <c r="F19">
        <f t="shared" si="6"/>
        <v>-0.83199999999998231</v>
      </c>
      <c r="G19">
        <f t="shared" si="4"/>
        <v>-0.36999999999999744</v>
      </c>
      <c r="H19">
        <f t="shared" si="7"/>
        <v>-19.239999999999867</v>
      </c>
      <c r="I19">
        <f t="shared" si="2"/>
        <v>1.5764705882352983</v>
      </c>
      <c r="J19">
        <f t="shared" si="8"/>
        <v>-0.84979329352319122</v>
      </c>
      <c r="K19">
        <f t="shared" si="5"/>
        <v>-30.853333333333353</v>
      </c>
    </row>
    <row r="20" spans="1:11" x14ac:dyDescent="0.2">
      <c r="A20">
        <v>1871</v>
      </c>
      <c r="B20">
        <v>42.45</v>
      </c>
      <c r="C20">
        <f t="shared" si="0"/>
        <v>-0.71999999999999886</v>
      </c>
      <c r="D20" s="4">
        <f t="shared" si="1"/>
        <v>-37.439999999999941</v>
      </c>
      <c r="E20">
        <f t="shared" si="3"/>
        <v>-0.21799999999999925</v>
      </c>
      <c r="F20">
        <f t="shared" si="6"/>
        <v>-11.335999999999961</v>
      </c>
      <c r="G20">
        <f t="shared" si="4"/>
        <v>-2.5</v>
      </c>
      <c r="H20">
        <f t="shared" si="7"/>
        <v>-130</v>
      </c>
      <c r="I20">
        <f t="shared" si="2"/>
        <v>-1.6678248783877667</v>
      </c>
      <c r="J20">
        <f t="shared" si="8"/>
        <v>-5.5617352614015569</v>
      </c>
      <c r="K20">
        <f t="shared" si="5"/>
        <v>-40.906666666666659</v>
      </c>
    </row>
    <row r="21" spans="1:11" x14ac:dyDescent="0.2">
      <c r="A21">
        <v>1872</v>
      </c>
      <c r="B21">
        <v>43.2</v>
      </c>
      <c r="C21">
        <f t="shared" si="0"/>
        <v>0.75</v>
      </c>
      <c r="D21">
        <f t="shared" si="1"/>
        <v>39</v>
      </c>
      <c r="E21">
        <f t="shared" si="3"/>
        <v>-0.35</v>
      </c>
      <c r="F21">
        <f t="shared" si="6"/>
        <v>-18.2</v>
      </c>
      <c r="G21">
        <f t="shared" si="4"/>
        <v>-1.6099999999999994</v>
      </c>
      <c r="H21">
        <f t="shared" si="7"/>
        <v>-83.71999999999997</v>
      </c>
      <c r="I21">
        <f t="shared" si="2"/>
        <v>1.7667844522968195</v>
      </c>
      <c r="J21">
        <f t="shared" si="8"/>
        <v>-3.5929480026779723</v>
      </c>
      <c r="K21">
        <f t="shared" si="5"/>
        <v>12.133333333333383</v>
      </c>
    </row>
    <row r="22" spans="1:11" x14ac:dyDescent="0.2">
      <c r="A22">
        <v>1873</v>
      </c>
      <c r="B22">
        <v>43.84</v>
      </c>
      <c r="C22">
        <f t="shared" si="0"/>
        <v>0.64000000000000057</v>
      </c>
      <c r="D22">
        <f t="shared" si="1"/>
        <v>33.28000000000003</v>
      </c>
      <c r="E22">
        <f t="shared" si="3"/>
        <v>-0.19399999999999978</v>
      </c>
      <c r="F22">
        <f t="shared" si="6"/>
        <v>-10.087999999999989</v>
      </c>
      <c r="G22">
        <f t="shared" si="4"/>
        <v>1.3400000000000034</v>
      </c>
      <c r="H22">
        <f t="shared" si="7"/>
        <v>69.680000000000177</v>
      </c>
      <c r="I22">
        <f t="shared" si="2"/>
        <v>1.4814814814814827</v>
      </c>
      <c r="J22">
        <f t="shared" si="8"/>
        <v>3.1529411764705966</v>
      </c>
      <c r="K22">
        <f t="shared" si="5"/>
        <v>11.613333333333363</v>
      </c>
    </row>
    <row r="23" spans="1:11" x14ac:dyDescent="0.2">
      <c r="A23">
        <v>1874</v>
      </c>
      <c r="B23">
        <v>42.13</v>
      </c>
      <c r="C23">
        <f t="shared" si="0"/>
        <v>-1.7100000000000009</v>
      </c>
      <c r="D23" s="4">
        <f t="shared" si="1"/>
        <v>-88.920000000000044</v>
      </c>
      <c r="E23">
        <f t="shared" si="3"/>
        <v>-7.3999999999999483E-2</v>
      </c>
      <c r="F23">
        <f t="shared" si="6"/>
        <v>-3.8479999999999732</v>
      </c>
      <c r="G23">
        <f t="shared" si="4"/>
        <v>-1.0399999999999991</v>
      </c>
      <c r="H23">
        <f t="shared" si="7"/>
        <v>-54.079999999999956</v>
      </c>
      <c r="I23">
        <f t="shared" si="2"/>
        <v>-3.9005474452554765</v>
      </c>
      <c r="J23">
        <f t="shared" si="8"/>
        <v>-2.4090803798934424</v>
      </c>
      <c r="K23">
        <f t="shared" si="5"/>
        <v>-5.5466666666666713</v>
      </c>
    </row>
    <row r="24" spans="1:11" x14ac:dyDescent="0.2">
      <c r="A24">
        <v>1875</v>
      </c>
      <c r="B24">
        <v>41.95</v>
      </c>
      <c r="C24">
        <f t="shared" si="0"/>
        <v>-0.17999999999999972</v>
      </c>
      <c r="D24" s="3">
        <f t="shared" si="1"/>
        <v>-9.3599999999999852</v>
      </c>
      <c r="E24">
        <f t="shared" si="3"/>
        <v>-0.24399999999999977</v>
      </c>
      <c r="F24">
        <f t="shared" si="6"/>
        <v>-12.687999999999988</v>
      </c>
      <c r="G24">
        <f t="shared" si="4"/>
        <v>-0.5</v>
      </c>
      <c r="H24">
        <f t="shared" si="7"/>
        <v>-26</v>
      </c>
      <c r="I24">
        <f t="shared" si="2"/>
        <v>-0.42724899121765897</v>
      </c>
      <c r="J24">
        <f t="shared" si="8"/>
        <v>-1.1778563015312131</v>
      </c>
      <c r="K24">
        <f t="shared" si="5"/>
        <v>-21.666666666666668</v>
      </c>
    </row>
    <row r="25" spans="1:11" x14ac:dyDescent="0.2">
      <c r="A25">
        <v>1876</v>
      </c>
      <c r="B25">
        <v>45.33</v>
      </c>
      <c r="C25">
        <f t="shared" si="0"/>
        <v>3.3799999999999955</v>
      </c>
      <c r="D25">
        <f t="shared" si="1"/>
        <v>175.75999999999976</v>
      </c>
      <c r="E25">
        <f t="shared" si="3"/>
        <v>0.57599999999999907</v>
      </c>
      <c r="F25">
        <f t="shared" si="6"/>
        <v>29.951999999999952</v>
      </c>
      <c r="G25">
        <f t="shared" si="4"/>
        <v>2.1299999999999955</v>
      </c>
      <c r="H25">
        <f t="shared" si="7"/>
        <v>110.75999999999976</v>
      </c>
      <c r="I25">
        <f t="shared" si="2"/>
        <v>8.0572109654350292</v>
      </c>
      <c r="J25">
        <f t="shared" si="8"/>
        <v>4.9305555555555447</v>
      </c>
      <c r="K25">
        <f t="shared" si="5"/>
        <v>25.826666666666579</v>
      </c>
    </row>
    <row r="26" spans="1:11" x14ac:dyDescent="0.2">
      <c r="A26">
        <v>1877</v>
      </c>
      <c r="B26">
        <v>46.11</v>
      </c>
      <c r="C26">
        <f t="shared" si="0"/>
        <v>0.78000000000000114</v>
      </c>
      <c r="D26">
        <f t="shared" si="1"/>
        <v>40.560000000000059</v>
      </c>
      <c r="E26">
        <f t="shared" si="3"/>
        <v>0.5819999999999993</v>
      </c>
      <c r="F26">
        <f t="shared" si="6"/>
        <v>30.263999999999964</v>
      </c>
      <c r="G26">
        <f t="shared" si="4"/>
        <v>2.269999999999996</v>
      </c>
      <c r="H26">
        <f t="shared" si="7"/>
        <v>118.03999999999979</v>
      </c>
      <c r="I26">
        <f t="shared" si="2"/>
        <v>1.720714758438123</v>
      </c>
      <c r="J26">
        <f t="shared" si="8"/>
        <v>5.1779197080291874</v>
      </c>
      <c r="K26">
        <f t="shared" si="5"/>
        <v>68.986666666666608</v>
      </c>
    </row>
    <row r="27" spans="1:11" x14ac:dyDescent="0.2">
      <c r="A27">
        <v>1878</v>
      </c>
      <c r="B27">
        <v>44.84</v>
      </c>
      <c r="C27">
        <f t="shared" si="0"/>
        <v>-1.269999999999996</v>
      </c>
      <c r="D27" s="4">
        <f t="shared" si="1"/>
        <v>-66.039999999999793</v>
      </c>
      <c r="E27">
        <f t="shared" si="3"/>
        <v>0.2</v>
      </c>
      <c r="F27">
        <f t="shared" si="6"/>
        <v>10.4</v>
      </c>
      <c r="G27">
        <f t="shared" si="4"/>
        <v>2.7100000000000009</v>
      </c>
      <c r="H27">
        <f t="shared" si="7"/>
        <v>140.92000000000004</v>
      </c>
      <c r="I27">
        <f t="shared" si="2"/>
        <v>-2.754283235740612</v>
      </c>
      <c r="J27">
        <f t="shared" si="8"/>
        <v>6.4324709233325432</v>
      </c>
      <c r="K27">
        <f t="shared" si="5"/>
        <v>50.093333333333341</v>
      </c>
    </row>
    <row r="28" spans="1:11" x14ac:dyDescent="0.2">
      <c r="A28">
        <v>1879</v>
      </c>
      <c r="B28">
        <v>46.41</v>
      </c>
      <c r="C28">
        <f t="shared" si="0"/>
        <v>1.5699999999999932</v>
      </c>
      <c r="D28">
        <f t="shared" si="1"/>
        <v>81.639999999999645</v>
      </c>
      <c r="E28">
        <f t="shared" si="3"/>
        <v>0.85599999999999876</v>
      </c>
      <c r="F28">
        <f t="shared" si="6"/>
        <v>44.511999999999937</v>
      </c>
      <c r="G28">
        <f t="shared" si="4"/>
        <v>4.4599999999999937</v>
      </c>
      <c r="H28">
        <f t="shared" si="7"/>
        <v>231.91999999999967</v>
      </c>
      <c r="I28">
        <f t="shared" si="2"/>
        <v>3.5013380909901719</v>
      </c>
      <c r="J28">
        <f t="shared" si="8"/>
        <v>10.631704410011904</v>
      </c>
      <c r="K28">
        <f t="shared" si="5"/>
        <v>18.71999999999997</v>
      </c>
    </row>
    <row r="29" spans="1:11" x14ac:dyDescent="0.2">
      <c r="A29">
        <v>1880</v>
      </c>
      <c r="B29">
        <v>45.28</v>
      </c>
      <c r="C29">
        <f t="shared" si="0"/>
        <v>-1.1299999999999955</v>
      </c>
      <c r="D29" s="4">
        <f t="shared" si="1"/>
        <v>-58.759999999999764</v>
      </c>
      <c r="E29">
        <f t="shared" si="3"/>
        <v>0.6659999999999997</v>
      </c>
      <c r="F29">
        <f t="shared" si="6"/>
        <v>34.631999999999984</v>
      </c>
      <c r="G29">
        <f t="shared" si="4"/>
        <v>-4.9999999999997158E-2</v>
      </c>
      <c r="H29">
        <f t="shared" si="7"/>
        <v>-2.5999999999998522</v>
      </c>
      <c r="I29">
        <f t="shared" si="2"/>
        <v>-2.4348200818788959</v>
      </c>
      <c r="J29">
        <f t="shared" si="8"/>
        <v>-0.11030222810500145</v>
      </c>
      <c r="K29">
        <f t="shared" si="5"/>
        <v>-14.386666666666638</v>
      </c>
    </row>
    <row r="30" spans="1:11" x14ac:dyDescent="0.2">
      <c r="A30">
        <v>1881</v>
      </c>
      <c r="B30">
        <v>46.81</v>
      </c>
      <c r="C30">
        <f t="shared" si="0"/>
        <v>1.5300000000000011</v>
      </c>
      <c r="D30">
        <f t="shared" si="1"/>
        <v>79.560000000000059</v>
      </c>
      <c r="E30">
        <f t="shared" si="3"/>
        <v>0.29600000000000082</v>
      </c>
      <c r="F30">
        <f t="shared" si="6"/>
        <v>15.392000000000042</v>
      </c>
      <c r="G30">
        <f t="shared" si="4"/>
        <v>0.70000000000000284</v>
      </c>
      <c r="H30">
        <f t="shared" si="7"/>
        <v>36.400000000000148</v>
      </c>
      <c r="I30">
        <f t="shared" si="2"/>
        <v>3.3789752650176705</v>
      </c>
      <c r="J30">
        <f t="shared" si="8"/>
        <v>1.5181088700932615</v>
      </c>
      <c r="K30">
        <f t="shared" si="5"/>
        <v>34.146666666666647</v>
      </c>
    </row>
    <row r="31" spans="1:11" x14ac:dyDescent="0.2">
      <c r="A31">
        <v>1882</v>
      </c>
      <c r="B31">
        <v>46.43</v>
      </c>
      <c r="C31">
        <f t="shared" si="0"/>
        <v>-0.38000000000000256</v>
      </c>
      <c r="D31" s="4">
        <f t="shared" si="1"/>
        <v>-19.760000000000133</v>
      </c>
      <c r="E31">
        <f t="shared" si="3"/>
        <v>6.4000000000000057E-2</v>
      </c>
      <c r="F31">
        <f t="shared" si="6"/>
        <v>3.328000000000003</v>
      </c>
      <c r="G31">
        <f t="shared" si="4"/>
        <v>1.5899999999999963</v>
      </c>
      <c r="H31">
        <f t="shared" si="7"/>
        <v>82.679999999999808</v>
      </c>
      <c r="I31">
        <f t="shared" si="2"/>
        <v>-0.81179235206153066</v>
      </c>
      <c r="J31">
        <f t="shared" si="8"/>
        <v>3.5459411239964234</v>
      </c>
      <c r="K31">
        <f t="shared" si="5"/>
        <v>0.34666666666672086</v>
      </c>
    </row>
    <row r="32" spans="1:11" x14ac:dyDescent="0.2">
      <c r="A32">
        <v>1883</v>
      </c>
      <c r="B32">
        <v>45.63</v>
      </c>
      <c r="C32">
        <f t="shared" si="0"/>
        <v>-0.79999999999999716</v>
      </c>
      <c r="D32" s="4">
        <f t="shared" si="1"/>
        <v>-41.599999999999852</v>
      </c>
      <c r="E32">
        <f t="shared" si="3"/>
        <v>0.15799999999999984</v>
      </c>
      <c r="F32">
        <f t="shared" si="6"/>
        <v>8.2159999999999922</v>
      </c>
      <c r="G32">
        <f t="shared" si="4"/>
        <v>-0.77999999999999403</v>
      </c>
      <c r="H32">
        <f t="shared" si="7"/>
        <v>-40.55999999999969</v>
      </c>
      <c r="I32">
        <f t="shared" si="2"/>
        <v>-1.723023906956703</v>
      </c>
      <c r="J32">
        <f t="shared" si="8"/>
        <v>-1.6806722689075502</v>
      </c>
      <c r="K32">
        <f t="shared" si="5"/>
        <v>6.0666666666666913</v>
      </c>
    </row>
    <row r="33" spans="1:11" x14ac:dyDescent="0.2">
      <c r="A33">
        <v>1884</v>
      </c>
      <c r="B33">
        <v>46.35</v>
      </c>
      <c r="C33">
        <f t="shared" si="0"/>
        <v>0.71999999999999886</v>
      </c>
      <c r="D33">
        <f t="shared" si="1"/>
        <v>37.439999999999941</v>
      </c>
      <c r="E33">
        <f t="shared" si="3"/>
        <v>-1.1999999999999034E-2</v>
      </c>
      <c r="F33">
        <f t="shared" si="6"/>
        <v>-0.62399999999994982</v>
      </c>
      <c r="G33">
        <f t="shared" si="4"/>
        <v>1.0700000000000003</v>
      </c>
      <c r="H33">
        <f t="shared" si="7"/>
        <v>55.640000000000015</v>
      </c>
      <c r="I33">
        <f t="shared" si="2"/>
        <v>1.5779092702169599</v>
      </c>
      <c r="J33">
        <f t="shared" si="8"/>
        <v>2.3630742049469968</v>
      </c>
      <c r="K33">
        <f t="shared" si="5"/>
        <v>-7.9733333333333487</v>
      </c>
    </row>
    <row r="34" spans="1:11" x14ac:dyDescent="0.2">
      <c r="A34">
        <v>1885</v>
      </c>
      <c r="B34">
        <v>46.77</v>
      </c>
      <c r="C34">
        <f t="shared" si="0"/>
        <v>0.42000000000000171</v>
      </c>
      <c r="D34">
        <f t="shared" si="1"/>
        <v>21.840000000000089</v>
      </c>
      <c r="E34">
        <f t="shared" si="3"/>
        <v>0.29800000000000038</v>
      </c>
      <c r="F34">
        <f t="shared" si="6"/>
        <v>15.49600000000002</v>
      </c>
      <c r="G34">
        <f t="shared" si="4"/>
        <v>-3.9999999999999147E-2</v>
      </c>
      <c r="H34">
        <f t="shared" si="7"/>
        <v>-2.0799999999999557</v>
      </c>
      <c r="I34">
        <f t="shared" si="2"/>
        <v>0.90614886731391953</v>
      </c>
      <c r="J34">
        <f t="shared" si="8"/>
        <v>-8.545182653279032E-2</v>
      </c>
      <c r="K34">
        <f t="shared" si="5"/>
        <v>5.8933333333333922</v>
      </c>
    </row>
    <row r="35" spans="1:11" x14ac:dyDescent="0.2">
      <c r="A35">
        <v>1886</v>
      </c>
      <c r="B35">
        <v>47.49</v>
      </c>
      <c r="C35">
        <f t="shared" si="0"/>
        <v>0.71999999999999886</v>
      </c>
      <c r="D35">
        <f t="shared" si="1"/>
        <v>37.439999999999941</v>
      </c>
      <c r="E35">
        <f t="shared" si="3"/>
        <v>0.13599999999999995</v>
      </c>
      <c r="F35">
        <f t="shared" si="6"/>
        <v>7.0719999999999974</v>
      </c>
      <c r="G35">
        <f t="shared" si="4"/>
        <v>1.0600000000000023</v>
      </c>
      <c r="H35">
        <f t="shared" si="7"/>
        <v>55.120000000000118</v>
      </c>
      <c r="I35">
        <f t="shared" si="2"/>
        <v>1.5394483643361105</v>
      </c>
      <c r="J35">
        <f t="shared" si="8"/>
        <v>2.2830066767176445</v>
      </c>
      <c r="K35">
        <f t="shared" si="5"/>
        <v>32.239999999999988</v>
      </c>
    </row>
    <row r="36" spans="1:11" x14ac:dyDescent="0.2">
      <c r="A36">
        <v>1887</v>
      </c>
      <c r="B36">
        <v>46.96</v>
      </c>
      <c r="C36">
        <f t="shared" si="0"/>
        <v>-0.53000000000000114</v>
      </c>
      <c r="D36" s="4">
        <f t="shared" si="1"/>
        <v>-27.560000000000059</v>
      </c>
      <c r="E36">
        <f t="shared" si="3"/>
        <v>0.10600000000000023</v>
      </c>
      <c r="F36">
        <f t="shared" si="6"/>
        <v>5.512000000000012</v>
      </c>
      <c r="G36">
        <f t="shared" si="4"/>
        <v>1.3299999999999983</v>
      </c>
      <c r="H36">
        <f t="shared" si="7"/>
        <v>69.159999999999911</v>
      </c>
      <c r="I36">
        <f t="shared" si="2"/>
        <v>-1.1160244261949908</v>
      </c>
      <c r="J36">
        <f t="shared" si="8"/>
        <v>2.9147490685952184</v>
      </c>
      <c r="K36">
        <f t="shared" si="5"/>
        <v>10.573333333333323</v>
      </c>
    </row>
    <row r="37" spans="1:11" x14ac:dyDescent="0.2">
      <c r="A37">
        <v>1888</v>
      </c>
      <c r="B37">
        <v>48.42</v>
      </c>
      <c r="C37">
        <f t="shared" si="0"/>
        <v>1.4600000000000009</v>
      </c>
      <c r="D37">
        <f t="shared" si="1"/>
        <v>75.920000000000044</v>
      </c>
      <c r="E37">
        <f t="shared" si="3"/>
        <v>0.55799999999999983</v>
      </c>
      <c r="F37">
        <f t="shared" si="6"/>
        <v>29.015999999999991</v>
      </c>
      <c r="G37">
        <f t="shared" si="4"/>
        <v>2.0700000000000003</v>
      </c>
      <c r="H37">
        <f t="shared" si="7"/>
        <v>107.64000000000001</v>
      </c>
      <c r="I37">
        <f t="shared" si="2"/>
        <v>3.1090289608177191</v>
      </c>
      <c r="J37">
        <f t="shared" si="8"/>
        <v>4.4660194174757288</v>
      </c>
      <c r="K37">
        <f t="shared" si="5"/>
        <v>28.599999999999973</v>
      </c>
    </row>
    <row r="38" spans="1:11" x14ac:dyDescent="0.2">
      <c r="A38">
        <v>1889</v>
      </c>
      <c r="B38">
        <v>47.68</v>
      </c>
      <c r="C38">
        <f t="shared" si="0"/>
        <v>-0.74000000000000199</v>
      </c>
      <c r="D38" s="4">
        <f t="shared" si="1"/>
        <v>-38.480000000000103</v>
      </c>
      <c r="E38">
        <f t="shared" si="3"/>
        <v>0.26599999999999968</v>
      </c>
      <c r="F38">
        <f t="shared" si="6"/>
        <v>13.831999999999983</v>
      </c>
      <c r="G38">
        <f t="shared" si="4"/>
        <v>0.90999999999999659</v>
      </c>
      <c r="H38">
        <f t="shared" si="7"/>
        <v>47.319999999999823</v>
      </c>
      <c r="I38">
        <f t="shared" si="2"/>
        <v>-1.5282940933498594</v>
      </c>
      <c r="J38">
        <f t="shared" si="8"/>
        <v>1.9456916827025796</v>
      </c>
      <c r="K38">
        <f t="shared" si="5"/>
        <v>3.2933333333332939</v>
      </c>
    </row>
    <row r="39" spans="1:11" x14ac:dyDescent="0.2">
      <c r="A39">
        <v>1890</v>
      </c>
      <c r="B39">
        <v>45.67</v>
      </c>
      <c r="C39">
        <f t="shared" si="0"/>
        <v>-2.009999999999998</v>
      </c>
      <c r="D39" s="4">
        <f t="shared" si="1"/>
        <v>-104.5199999999999</v>
      </c>
      <c r="E39">
        <f t="shared" si="3"/>
        <v>-0.22000000000000028</v>
      </c>
      <c r="F39">
        <f t="shared" si="6"/>
        <v>-11.440000000000014</v>
      </c>
      <c r="G39">
        <f t="shared" si="4"/>
        <v>-1.8200000000000003</v>
      </c>
      <c r="H39">
        <f t="shared" si="7"/>
        <v>-94.640000000000015</v>
      </c>
      <c r="I39">
        <f t="shared" si="2"/>
        <v>-4.2156040268456332</v>
      </c>
      <c r="J39">
        <f t="shared" si="8"/>
        <v>-3.8323857654243003</v>
      </c>
      <c r="K39">
        <f t="shared" si="5"/>
        <v>-22.359999999999985</v>
      </c>
    </row>
    <row r="40" spans="1:11" x14ac:dyDescent="0.2">
      <c r="A40">
        <v>1891</v>
      </c>
      <c r="B40">
        <v>45.08</v>
      </c>
      <c r="C40">
        <f t="shared" si="0"/>
        <v>-0.59000000000000341</v>
      </c>
      <c r="D40" s="4">
        <f t="shared" si="1"/>
        <v>-30.680000000000177</v>
      </c>
      <c r="E40">
        <f t="shared" si="3"/>
        <v>-0.48200000000000076</v>
      </c>
      <c r="F40">
        <f t="shared" si="6"/>
        <v>-25.064000000000039</v>
      </c>
      <c r="G40">
        <f t="shared" ref="G40:G70" si="9">B40-B36</f>
        <v>-1.8800000000000026</v>
      </c>
      <c r="H40">
        <f t="shared" si="7"/>
        <v>-97.760000000000133</v>
      </c>
      <c r="I40">
        <f t="shared" si="2"/>
        <v>-1.2918765053645793</v>
      </c>
      <c r="J40">
        <f t="shared" si="8"/>
        <v>-4.0034071550255588</v>
      </c>
      <c r="K40">
        <f t="shared" si="5"/>
        <v>-57.893333333333388</v>
      </c>
    </row>
    <row r="41" spans="1:11" x14ac:dyDescent="0.2">
      <c r="A41">
        <v>1892</v>
      </c>
      <c r="B41">
        <v>47.53</v>
      </c>
      <c r="C41">
        <f t="shared" si="0"/>
        <v>2.4500000000000028</v>
      </c>
      <c r="D41">
        <f t="shared" si="1"/>
        <v>127.40000000000015</v>
      </c>
      <c r="E41">
        <f t="shared" si="3"/>
        <v>0.11400000000000006</v>
      </c>
      <c r="F41">
        <f t="shared" si="6"/>
        <v>5.9280000000000035</v>
      </c>
      <c r="G41">
        <f t="shared" si="9"/>
        <v>-0.89000000000000057</v>
      </c>
      <c r="H41">
        <f t="shared" si="7"/>
        <v>-46.28000000000003</v>
      </c>
      <c r="I41">
        <f t="shared" si="2"/>
        <v>5.4347826086956585</v>
      </c>
      <c r="J41">
        <f t="shared" si="8"/>
        <v>-1.8380834365964489</v>
      </c>
      <c r="K41">
        <f t="shared" si="5"/>
        <v>-2.5999999999999752</v>
      </c>
    </row>
    <row r="42" spans="1:11" x14ac:dyDescent="0.2">
      <c r="A42">
        <v>1893</v>
      </c>
      <c r="B42">
        <v>46.03</v>
      </c>
      <c r="C42">
        <f t="shared" si="0"/>
        <v>-1.5</v>
      </c>
      <c r="D42" s="4">
        <f t="shared" si="1"/>
        <v>-78</v>
      </c>
      <c r="E42">
        <f t="shared" si="3"/>
        <v>-0.47800000000000009</v>
      </c>
      <c r="F42">
        <f t="shared" si="6"/>
        <v>-24.856000000000005</v>
      </c>
      <c r="G42">
        <f t="shared" si="9"/>
        <v>-1.6499999999999986</v>
      </c>
      <c r="H42">
        <f t="shared" si="7"/>
        <v>-85.799999999999926</v>
      </c>
      <c r="I42">
        <f t="shared" si="2"/>
        <v>-3.1559015358720806</v>
      </c>
      <c r="J42">
        <f t="shared" si="8"/>
        <v>-3.4605704697986543</v>
      </c>
      <c r="K42">
        <f t="shared" si="5"/>
        <v>6.2399999999999904</v>
      </c>
    </row>
    <row r="43" spans="1:11" x14ac:dyDescent="0.2">
      <c r="A43">
        <v>1894</v>
      </c>
      <c r="B43">
        <v>49.17</v>
      </c>
      <c r="C43">
        <f t="shared" si="0"/>
        <v>3.1400000000000006</v>
      </c>
      <c r="D43">
        <f t="shared" si="1"/>
        <v>163.28000000000003</v>
      </c>
      <c r="E43">
        <f t="shared" si="3"/>
        <v>0.29800000000000038</v>
      </c>
      <c r="F43">
        <f t="shared" si="6"/>
        <v>15.49600000000002</v>
      </c>
      <c r="G43">
        <f t="shared" si="9"/>
        <v>3.5</v>
      </c>
      <c r="H43">
        <f t="shared" si="7"/>
        <v>182</v>
      </c>
      <c r="I43">
        <f t="shared" si="2"/>
        <v>6.8216380621333919</v>
      </c>
      <c r="J43">
        <f t="shared" si="8"/>
        <v>7.663674184366104</v>
      </c>
      <c r="K43">
        <f t="shared" si="5"/>
        <v>70.893333333333388</v>
      </c>
    </row>
    <row r="44" spans="1:11" x14ac:dyDescent="0.2">
      <c r="A44">
        <v>1895</v>
      </c>
      <c r="B44">
        <v>46.51</v>
      </c>
      <c r="C44">
        <f t="shared" si="0"/>
        <v>-2.6600000000000037</v>
      </c>
      <c r="D44" s="4">
        <f t="shared" si="1"/>
        <v>-138.32000000000019</v>
      </c>
      <c r="E44">
        <f t="shared" si="3"/>
        <v>0.16799999999999926</v>
      </c>
      <c r="F44">
        <f t="shared" si="6"/>
        <v>8.7359999999999616</v>
      </c>
      <c r="G44">
        <f t="shared" si="9"/>
        <v>1.4299999999999997</v>
      </c>
      <c r="H44">
        <f t="shared" si="7"/>
        <v>74.359999999999985</v>
      </c>
      <c r="I44">
        <f t="shared" si="2"/>
        <v>-5.4098027252389738</v>
      </c>
      <c r="J44">
        <f t="shared" si="8"/>
        <v>3.1721384205856249</v>
      </c>
      <c r="K44">
        <f t="shared" si="5"/>
        <v>-17.680000000000053</v>
      </c>
    </row>
    <row r="45" spans="1:11" x14ac:dyDescent="0.2">
      <c r="A45">
        <v>1896</v>
      </c>
      <c r="B45">
        <v>50.05</v>
      </c>
      <c r="C45">
        <f t="shared" si="0"/>
        <v>3.5399999999999991</v>
      </c>
      <c r="D45">
        <f t="shared" si="1"/>
        <v>184.07999999999996</v>
      </c>
      <c r="E45">
        <f t="shared" si="3"/>
        <v>0.99399999999999977</v>
      </c>
      <c r="F45">
        <f t="shared" si="6"/>
        <v>51.687999999999988</v>
      </c>
      <c r="G45">
        <f t="shared" si="9"/>
        <v>2.519999999999996</v>
      </c>
      <c r="H45">
        <f t="shared" si="7"/>
        <v>131.03999999999979</v>
      </c>
      <c r="I45">
        <f t="shared" si="2"/>
        <v>7.6112663943237999</v>
      </c>
      <c r="J45">
        <f t="shared" si="8"/>
        <v>5.3019145802650876</v>
      </c>
      <c r="K45">
        <f t="shared" si="5"/>
        <v>69.679999999999936</v>
      </c>
    </row>
    <row r="46" spans="1:11" x14ac:dyDescent="0.2">
      <c r="A46">
        <v>1897</v>
      </c>
      <c r="B46">
        <v>47.7</v>
      </c>
      <c r="C46">
        <f t="shared" si="0"/>
        <v>-2.3499999999999943</v>
      </c>
      <c r="D46" s="4">
        <f t="shared" si="1"/>
        <v>-122.1999999999997</v>
      </c>
      <c r="E46">
        <f t="shared" si="3"/>
        <v>3.4000000000000342E-2</v>
      </c>
      <c r="F46">
        <f t="shared" si="6"/>
        <v>1.7680000000000178</v>
      </c>
      <c r="G46">
        <f t="shared" si="9"/>
        <v>1.6700000000000017</v>
      </c>
      <c r="H46">
        <f t="shared" si="7"/>
        <v>86.840000000000089</v>
      </c>
      <c r="I46">
        <f t="shared" si="2"/>
        <v>-4.6953046953046842</v>
      </c>
      <c r="J46">
        <f t="shared" si="8"/>
        <v>3.628068650879865</v>
      </c>
      <c r="K46">
        <f t="shared" si="5"/>
        <v>-25.479999999999979</v>
      </c>
    </row>
    <row r="47" spans="1:11" x14ac:dyDescent="0.2">
      <c r="A47">
        <v>1898</v>
      </c>
      <c r="B47">
        <v>48.08</v>
      </c>
      <c r="C47">
        <f t="shared" si="0"/>
        <v>0.37999999999999545</v>
      </c>
      <c r="D47">
        <f t="shared" si="1"/>
        <v>19.759999999999764</v>
      </c>
      <c r="E47">
        <f t="shared" si="3"/>
        <v>0.40999999999999942</v>
      </c>
      <c r="F47">
        <f t="shared" si="6"/>
        <v>21.319999999999968</v>
      </c>
      <c r="G47">
        <f t="shared" si="9"/>
        <v>-1.0900000000000034</v>
      </c>
      <c r="H47">
        <f t="shared" si="7"/>
        <v>-56.680000000000177</v>
      </c>
      <c r="I47">
        <f t="shared" si="2"/>
        <v>0.79664570230607001</v>
      </c>
      <c r="J47">
        <f t="shared" si="8"/>
        <v>-2.21679886109417</v>
      </c>
      <c r="K47">
        <f t="shared" si="5"/>
        <v>27.213333333333338</v>
      </c>
    </row>
    <row r="48" spans="1:11" x14ac:dyDescent="0.2">
      <c r="A48">
        <v>1899</v>
      </c>
      <c r="B48">
        <v>48.37</v>
      </c>
      <c r="C48">
        <f t="shared" si="0"/>
        <v>0.28999999999999915</v>
      </c>
      <c r="D48">
        <f t="shared" si="1"/>
        <v>15.079999999999956</v>
      </c>
      <c r="E48">
        <f t="shared" si="3"/>
        <v>-0.16000000000000086</v>
      </c>
      <c r="F48">
        <f t="shared" si="6"/>
        <v>-8.3200000000000447</v>
      </c>
      <c r="G48">
        <f t="shared" si="9"/>
        <v>1.8599999999999994</v>
      </c>
      <c r="H48">
        <f t="shared" si="7"/>
        <v>96.71999999999997</v>
      </c>
      <c r="I48">
        <f t="shared" si="2"/>
        <v>0.60316139767054733</v>
      </c>
      <c r="J48">
        <f t="shared" si="8"/>
        <v>3.9991399698989452</v>
      </c>
      <c r="K48">
        <f t="shared" si="5"/>
        <v>-29.119999999999997</v>
      </c>
    </row>
    <row r="49" spans="1:11" x14ac:dyDescent="0.2">
      <c r="A49">
        <v>1900</v>
      </c>
      <c r="B49">
        <v>48.05</v>
      </c>
      <c r="C49">
        <f t="shared" si="0"/>
        <v>-0.32000000000000028</v>
      </c>
      <c r="D49" s="4">
        <f t="shared" si="1"/>
        <v>-16.640000000000015</v>
      </c>
      <c r="E49">
        <f t="shared" si="3"/>
        <v>0.30799999999999983</v>
      </c>
      <c r="F49">
        <f t="shared" si="6"/>
        <v>16.015999999999991</v>
      </c>
      <c r="G49">
        <f t="shared" si="9"/>
        <v>-2</v>
      </c>
      <c r="H49" s="2">
        <f t="shared" si="7"/>
        <v>-104</v>
      </c>
      <c r="I49">
        <f t="shared" si="2"/>
        <v>-0.66156708703742051</v>
      </c>
      <c r="J49">
        <f t="shared" si="8"/>
        <v>-3.9960039960039961</v>
      </c>
      <c r="K49">
        <f t="shared" si="5"/>
        <v>6.0666666666665678</v>
      </c>
    </row>
    <row r="50" spans="1:11" x14ac:dyDescent="0.2">
      <c r="A50">
        <v>1901</v>
      </c>
      <c r="B50">
        <v>48.15</v>
      </c>
      <c r="C50">
        <f t="shared" si="0"/>
        <v>0.10000000000000142</v>
      </c>
      <c r="D50">
        <f t="shared" si="1"/>
        <v>5.2000000000000739</v>
      </c>
      <c r="E50">
        <f t="shared" si="3"/>
        <v>-0.37999999999999973</v>
      </c>
      <c r="F50">
        <f t="shared" si="6"/>
        <v>-19.759999999999987</v>
      </c>
      <c r="G50">
        <f t="shared" si="9"/>
        <v>0.44999999999999574</v>
      </c>
      <c r="H50">
        <f t="shared" si="7"/>
        <v>23.399999999999778</v>
      </c>
      <c r="I50">
        <f t="shared" si="2"/>
        <v>0.20811654526535156</v>
      </c>
      <c r="J50">
        <f t="shared" si="8"/>
        <v>0.94339622641508525</v>
      </c>
      <c r="K50">
        <f t="shared" si="5"/>
        <v>1.2133333333333383</v>
      </c>
    </row>
    <row r="51" spans="1:11" x14ac:dyDescent="0.2">
      <c r="A51">
        <v>1902</v>
      </c>
      <c r="B51">
        <v>49.89</v>
      </c>
      <c r="C51">
        <f t="shared" si="0"/>
        <v>1.740000000000002</v>
      </c>
      <c r="D51">
        <f t="shared" si="1"/>
        <v>90.480000000000103</v>
      </c>
      <c r="E51">
        <f t="shared" si="3"/>
        <v>0.43799999999999956</v>
      </c>
      <c r="F51">
        <f t="shared" si="6"/>
        <v>22.775999999999978</v>
      </c>
      <c r="G51">
        <f t="shared" si="9"/>
        <v>1.8100000000000023</v>
      </c>
      <c r="H51">
        <f t="shared" si="7"/>
        <v>94.120000000000118</v>
      </c>
      <c r="I51">
        <f t="shared" si="2"/>
        <v>3.6137071651090382</v>
      </c>
      <c r="J51">
        <f t="shared" si="8"/>
        <v>3.764559068219639</v>
      </c>
      <c r="K51">
        <f t="shared" si="5"/>
        <v>26.346666666666721</v>
      </c>
    </row>
    <row r="52" spans="1:11" x14ac:dyDescent="0.2">
      <c r="A52">
        <v>1903</v>
      </c>
      <c r="B52">
        <v>50.55</v>
      </c>
      <c r="C52">
        <f t="shared" si="0"/>
        <v>0.65999999999999659</v>
      </c>
      <c r="D52">
        <f t="shared" si="1"/>
        <v>34.319999999999823</v>
      </c>
      <c r="E52">
        <f t="shared" si="3"/>
        <v>0.49399999999999977</v>
      </c>
      <c r="F52">
        <f t="shared" si="6"/>
        <v>25.687999999999988</v>
      </c>
      <c r="G52">
        <f t="shared" si="9"/>
        <v>2.1799999999999997</v>
      </c>
      <c r="H52">
        <f t="shared" si="7"/>
        <v>113.35999999999999</v>
      </c>
      <c r="I52">
        <f t="shared" si="2"/>
        <v>1.3229104028863432</v>
      </c>
      <c r="J52">
        <f t="shared" si="8"/>
        <v>4.5069257804424225</v>
      </c>
      <c r="K52">
        <f t="shared" si="5"/>
        <v>43.333333333333336</v>
      </c>
    </row>
    <row r="53" spans="1:11" x14ac:dyDescent="0.2">
      <c r="A53">
        <v>1904</v>
      </c>
      <c r="B53">
        <v>49.8</v>
      </c>
      <c r="C53">
        <f t="shared" si="0"/>
        <v>-0.75</v>
      </c>
      <c r="D53" s="4">
        <f t="shared" si="1"/>
        <v>-39</v>
      </c>
      <c r="E53">
        <f t="shared" si="3"/>
        <v>0.28599999999999992</v>
      </c>
      <c r="F53">
        <f t="shared" si="6"/>
        <v>14.871999999999996</v>
      </c>
      <c r="G53">
        <f t="shared" si="9"/>
        <v>1.75</v>
      </c>
      <c r="H53">
        <f t="shared" si="7"/>
        <v>91</v>
      </c>
      <c r="I53">
        <f t="shared" si="2"/>
        <v>-1.4836795252225521</v>
      </c>
      <c r="J53">
        <f t="shared" si="8"/>
        <v>3.6420395421436007</v>
      </c>
      <c r="K53">
        <f t="shared" si="5"/>
        <v>28.599999999999973</v>
      </c>
    </row>
    <row r="54" spans="1:11" x14ac:dyDescent="0.2">
      <c r="A54">
        <v>1905</v>
      </c>
      <c r="B54">
        <v>51.11</v>
      </c>
      <c r="C54">
        <f t="shared" si="0"/>
        <v>1.3100000000000023</v>
      </c>
      <c r="D54">
        <f t="shared" si="1"/>
        <v>68.120000000000118</v>
      </c>
      <c r="E54">
        <f t="shared" si="3"/>
        <v>0.61200000000000043</v>
      </c>
      <c r="F54">
        <f t="shared" si="6"/>
        <v>31.824000000000023</v>
      </c>
      <c r="G54">
        <f t="shared" si="9"/>
        <v>2.9600000000000009</v>
      </c>
      <c r="H54" s="2">
        <f t="shared" si="7"/>
        <v>153.92000000000004</v>
      </c>
      <c r="I54">
        <f t="shared" si="2"/>
        <v>2.6305220883534184</v>
      </c>
      <c r="J54">
        <f t="shared" si="8"/>
        <v>6.1474558670820372</v>
      </c>
      <c r="K54">
        <f t="shared" si="5"/>
        <v>21.146666666666647</v>
      </c>
    </row>
    <row r="55" spans="1:11" x14ac:dyDescent="0.2">
      <c r="A55">
        <v>1906</v>
      </c>
      <c r="B55">
        <v>51.11</v>
      </c>
      <c r="C55">
        <f t="shared" si="0"/>
        <v>0</v>
      </c>
      <c r="D55" s="3">
        <f t="shared" si="1"/>
        <v>0</v>
      </c>
      <c r="E55">
        <f t="shared" si="3"/>
        <v>0.59200000000000019</v>
      </c>
      <c r="F55">
        <f t="shared" si="6"/>
        <v>30.78400000000001</v>
      </c>
      <c r="G55">
        <f t="shared" si="9"/>
        <v>1.2199999999999989</v>
      </c>
      <c r="H55">
        <f t="shared" si="7"/>
        <v>63.439999999999941</v>
      </c>
      <c r="I55">
        <f t="shared" si="2"/>
        <v>0</v>
      </c>
      <c r="J55">
        <f t="shared" si="8"/>
        <v>2.445379835638402</v>
      </c>
      <c r="K55">
        <f t="shared" si="5"/>
        <v>9.7066666666667061</v>
      </c>
    </row>
    <row r="56" spans="1:11" x14ac:dyDescent="0.2">
      <c r="A56">
        <v>1907</v>
      </c>
      <c r="B56">
        <v>50.7</v>
      </c>
      <c r="C56">
        <f t="shared" si="0"/>
        <v>-0.40999999999999659</v>
      </c>
      <c r="D56" s="4">
        <f t="shared" si="1"/>
        <v>-21.319999999999823</v>
      </c>
      <c r="E56">
        <f t="shared" si="3"/>
        <v>0.16200000000000045</v>
      </c>
      <c r="F56">
        <f t="shared" si="6"/>
        <v>8.4240000000000226</v>
      </c>
      <c r="G56">
        <f t="shared" si="9"/>
        <v>0.15000000000000568</v>
      </c>
      <c r="H56">
        <f t="shared" si="7"/>
        <v>7.8000000000002956</v>
      </c>
      <c r="I56">
        <f t="shared" si="2"/>
        <v>-0.80219135198590608</v>
      </c>
      <c r="J56">
        <f t="shared" si="8"/>
        <v>0.29673590504452163</v>
      </c>
      <c r="K56">
        <f t="shared" si="5"/>
        <v>15.600000000000097</v>
      </c>
    </row>
    <row r="57" spans="1:11" x14ac:dyDescent="0.2">
      <c r="A57">
        <v>1908</v>
      </c>
      <c r="B57">
        <v>50.63</v>
      </c>
      <c r="C57">
        <f t="shared" si="0"/>
        <v>-7.0000000000000284E-2</v>
      </c>
      <c r="D57" s="3">
        <f t="shared" si="1"/>
        <v>-3.6400000000000148</v>
      </c>
      <c r="E57">
        <f t="shared" si="3"/>
        <v>1.6000000000001079E-2</v>
      </c>
      <c r="F57">
        <f t="shared" si="6"/>
        <v>0.83200000000005614</v>
      </c>
      <c r="G57">
        <f t="shared" si="9"/>
        <v>0.8300000000000054</v>
      </c>
      <c r="H57">
        <f t="shared" si="7"/>
        <v>43.160000000000281</v>
      </c>
      <c r="I57">
        <f t="shared" si="2"/>
        <v>-0.13806706114398479</v>
      </c>
      <c r="J57">
        <f t="shared" si="8"/>
        <v>1.6666666666666778</v>
      </c>
      <c r="K57">
        <f t="shared" si="5"/>
        <v>-8.3199999999999452</v>
      </c>
    </row>
    <row r="58" spans="1:11" x14ac:dyDescent="0.2">
      <c r="A58">
        <v>1909</v>
      </c>
      <c r="B58">
        <v>52.06</v>
      </c>
      <c r="C58">
        <f t="shared" si="0"/>
        <v>1.4299999999999997</v>
      </c>
      <c r="D58">
        <f t="shared" si="1"/>
        <v>74.359999999999985</v>
      </c>
      <c r="E58">
        <f t="shared" si="3"/>
        <v>0.45200000000000101</v>
      </c>
      <c r="F58">
        <f t="shared" si="6"/>
        <v>23.504000000000051</v>
      </c>
      <c r="G58">
        <f t="shared" si="9"/>
        <v>0.95000000000000284</v>
      </c>
      <c r="H58">
        <f t="shared" si="7"/>
        <v>49.400000000000148</v>
      </c>
      <c r="I58">
        <f t="shared" si="2"/>
        <v>2.8244124037132128</v>
      </c>
      <c r="J58">
        <f t="shared" si="8"/>
        <v>1.8587360594795594</v>
      </c>
      <c r="K58">
        <f t="shared" si="5"/>
        <v>16.466666666666715</v>
      </c>
    </row>
    <row r="59" spans="1:11" x14ac:dyDescent="0.2">
      <c r="A59">
        <v>1910</v>
      </c>
      <c r="B59">
        <v>52.8</v>
      </c>
      <c r="C59">
        <f t="shared" si="0"/>
        <v>0.73999999999999488</v>
      </c>
      <c r="D59">
        <f t="shared" si="1"/>
        <v>38.479999999999734</v>
      </c>
      <c r="E59">
        <f t="shared" si="3"/>
        <v>0.33799999999999952</v>
      </c>
      <c r="F59">
        <f t="shared" si="6"/>
        <v>17.575999999999976</v>
      </c>
      <c r="G59">
        <f t="shared" si="9"/>
        <v>1.6899999999999977</v>
      </c>
      <c r="H59" s="2">
        <f t="shared" si="7"/>
        <v>87.879999999999882</v>
      </c>
      <c r="I59">
        <f t="shared" si="2"/>
        <v>1.4214368036880425</v>
      </c>
      <c r="J59">
        <f t="shared" si="8"/>
        <v>3.3065936216004648</v>
      </c>
      <c r="K59">
        <f t="shared" si="5"/>
        <v>36.399999999999899</v>
      </c>
    </row>
    <row r="60" spans="1:11" x14ac:dyDescent="0.2">
      <c r="A60">
        <v>1911</v>
      </c>
      <c r="B60">
        <v>53.01</v>
      </c>
      <c r="C60">
        <f t="shared" si="0"/>
        <v>0.21000000000000085</v>
      </c>
      <c r="D60">
        <f t="shared" si="1"/>
        <v>10.920000000000044</v>
      </c>
      <c r="E60">
        <f t="shared" si="3"/>
        <v>0.37999999999999973</v>
      </c>
      <c r="F60">
        <f t="shared" si="6"/>
        <v>19.759999999999987</v>
      </c>
      <c r="G60">
        <f t="shared" si="9"/>
        <v>2.3099999999999952</v>
      </c>
      <c r="H60">
        <f t="shared" si="7"/>
        <v>120.11999999999975</v>
      </c>
      <c r="I60">
        <f t="shared" si="2"/>
        <v>0.39772727272727432</v>
      </c>
      <c r="J60">
        <f t="shared" si="8"/>
        <v>4.5562130177514693</v>
      </c>
      <c r="K60">
        <f t="shared" si="5"/>
        <v>41.253333333333252</v>
      </c>
    </row>
    <row r="61" spans="1:11" x14ac:dyDescent="0.2">
      <c r="A61">
        <v>1912</v>
      </c>
      <c r="B61">
        <v>53.17</v>
      </c>
      <c r="C61">
        <f t="shared" si="0"/>
        <v>0.16000000000000369</v>
      </c>
      <c r="D61">
        <f t="shared" si="1"/>
        <v>8.3200000000001921</v>
      </c>
      <c r="E61">
        <f t="shared" si="3"/>
        <v>0.49399999999999977</v>
      </c>
      <c r="F61">
        <f t="shared" si="6"/>
        <v>25.687999999999988</v>
      </c>
      <c r="G61">
        <f t="shared" si="9"/>
        <v>2.5399999999999991</v>
      </c>
      <c r="H61">
        <f t="shared" si="7"/>
        <v>132.07999999999996</v>
      </c>
      <c r="I61">
        <f t="shared" si="2"/>
        <v>0.30182984342577568</v>
      </c>
      <c r="J61">
        <f t="shared" si="8"/>
        <v>5.0167884653367549</v>
      </c>
      <c r="K61">
        <f t="shared" si="5"/>
        <v>19.239999999999991</v>
      </c>
    </row>
    <row r="62" spans="1:11" x14ac:dyDescent="0.2">
      <c r="A62">
        <v>1913</v>
      </c>
      <c r="B62">
        <v>53.09</v>
      </c>
      <c r="C62">
        <f t="shared" si="0"/>
        <v>-7.9999999999998295E-2</v>
      </c>
      <c r="D62" s="3">
        <f t="shared" si="1"/>
        <v>-4.1599999999999113</v>
      </c>
      <c r="E62">
        <f t="shared" si="3"/>
        <v>0.49200000000000016</v>
      </c>
      <c r="F62">
        <f t="shared" si="6"/>
        <v>25.584000000000007</v>
      </c>
      <c r="G62">
        <f t="shared" si="9"/>
        <v>1.0300000000000011</v>
      </c>
      <c r="H62">
        <f t="shared" si="7"/>
        <v>53.560000000000059</v>
      </c>
      <c r="I62">
        <f t="shared" si="2"/>
        <v>-0.15046078615760447</v>
      </c>
      <c r="J62">
        <f t="shared" si="8"/>
        <v>1.9784863618901287</v>
      </c>
      <c r="K62">
        <f t="shared" si="5"/>
        <v>5.0266666666667748</v>
      </c>
    </row>
    <row r="63" spans="1:11" x14ac:dyDescent="0.2">
      <c r="A63">
        <v>1914</v>
      </c>
      <c r="B63">
        <v>52.92</v>
      </c>
      <c r="C63">
        <f t="shared" si="0"/>
        <v>-0.17000000000000171</v>
      </c>
      <c r="D63" s="3">
        <f t="shared" si="1"/>
        <v>-8.8400000000000887</v>
      </c>
      <c r="E63">
        <f t="shared" si="3"/>
        <v>0.17199999999999988</v>
      </c>
      <c r="F63">
        <f t="shared" si="6"/>
        <v>8.9439999999999937</v>
      </c>
      <c r="G63">
        <f t="shared" si="9"/>
        <v>0.12000000000000455</v>
      </c>
      <c r="H63">
        <f t="shared" si="7"/>
        <v>6.2400000000002365</v>
      </c>
      <c r="I63">
        <f t="shared" si="2"/>
        <v>-0.32021096251648462</v>
      </c>
      <c r="J63">
        <f t="shared" si="8"/>
        <v>0.2272727272727359</v>
      </c>
      <c r="K63">
        <f t="shared" si="5"/>
        <v>-1.5599999999999359</v>
      </c>
    </row>
    <row r="64" spans="1:11" x14ac:dyDescent="0.2">
      <c r="A64">
        <v>1915</v>
      </c>
      <c r="B64">
        <v>50.75</v>
      </c>
      <c r="C64">
        <f t="shared" si="0"/>
        <v>-2.1700000000000017</v>
      </c>
      <c r="D64" s="4">
        <f t="shared" si="1"/>
        <v>-112.84000000000009</v>
      </c>
      <c r="E64">
        <f t="shared" si="3"/>
        <v>-0.40999999999999942</v>
      </c>
      <c r="F64">
        <f t="shared" si="6"/>
        <v>-21.319999999999968</v>
      </c>
      <c r="G64">
        <f t="shared" si="9"/>
        <v>-2.259999999999998</v>
      </c>
      <c r="H64" s="2">
        <f t="shared" si="7"/>
        <v>-117.5199999999999</v>
      </c>
      <c r="I64">
        <f t="shared" si="2"/>
        <v>-4.100529100529104</v>
      </c>
      <c r="J64">
        <f t="shared" si="8"/>
        <v>-4.2633465383889799</v>
      </c>
      <c r="K64">
        <f t="shared" si="5"/>
        <v>-41.946666666666694</v>
      </c>
    </row>
    <row r="65" spans="1:11" x14ac:dyDescent="0.2">
      <c r="A65">
        <v>1916</v>
      </c>
      <c r="B65">
        <v>54.49</v>
      </c>
      <c r="C65">
        <f t="shared" si="0"/>
        <v>3.740000000000002</v>
      </c>
      <c r="D65">
        <f t="shared" si="1"/>
        <v>194.4800000000001</v>
      </c>
      <c r="E65">
        <f t="shared" si="3"/>
        <v>0.29600000000000082</v>
      </c>
      <c r="F65">
        <f t="shared" si="6"/>
        <v>15.392000000000042</v>
      </c>
      <c r="G65">
        <f t="shared" si="9"/>
        <v>1.3200000000000003</v>
      </c>
      <c r="H65">
        <f t="shared" si="7"/>
        <v>68.640000000000015</v>
      </c>
      <c r="I65">
        <f t="shared" si="2"/>
        <v>7.3694581280788221</v>
      </c>
      <c r="J65">
        <f t="shared" si="8"/>
        <v>2.4826029716005271</v>
      </c>
      <c r="K65">
        <f t="shared" si="5"/>
        <v>24.266666666666641</v>
      </c>
    </row>
    <row r="66" spans="1:11" x14ac:dyDescent="0.2">
      <c r="A66">
        <v>1917</v>
      </c>
      <c r="B66">
        <v>54.49</v>
      </c>
      <c r="C66">
        <f t="shared" si="0"/>
        <v>0</v>
      </c>
      <c r="D66" s="3">
        <f t="shared" si="1"/>
        <v>0</v>
      </c>
      <c r="E66">
        <f t="shared" si="3"/>
        <v>0.26400000000000007</v>
      </c>
      <c r="F66">
        <f t="shared" si="6"/>
        <v>13.728000000000003</v>
      </c>
      <c r="G66">
        <f t="shared" si="9"/>
        <v>1.3999999999999986</v>
      </c>
      <c r="H66">
        <f t="shared" si="7"/>
        <v>72.799999999999926</v>
      </c>
      <c r="I66">
        <f t="shared" si="2"/>
        <v>0</v>
      </c>
      <c r="J66">
        <f t="shared" si="8"/>
        <v>2.6370314560180796</v>
      </c>
      <c r="K66">
        <f t="shared" si="5"/>
        <v>27.213333333333338</v>
      </c>
    </row>
    <row r="67" spans="1:11" x14ac:dyDescent="0.2">
      <c r="A67">
        <v>1918</v>
      </c>
      <c r="B67">
        <v>50.41</v>
      </c>
      <c r="C67">
        <f t="shared" si="0"/>
        <v>-4.0800000000000054</v>
      </c>
      <c r="D67" s="4">
        <f t="shared" si="1"/>
        <v>-212.16000000000028</v>
      </c>
      <c r="E67">
        <f t="shared" si="3"/>
        <v>-0.53600000000000136</v>
      </c>
      <c r="F67">
        <f t="shared" si="6"/>
        <v>-27.872000000000071</v>
      </c>
      <c r="G67">
        <f t="shared" si="9"/>
        <v>-2.5100000000000051</v>
      </c>
      <c r="H67">
        <f t="shared" si="7"/>
        <v>-130.52000000000027</v>
      </c>
      <c r="I67">
        <f t="shared" si="2"/>
        <v>-7.4876124059460549</v>
      </c>
      <c r="J67">
        <f t="shared" si="8"/>
        <v>-4.7430083144368949</v>
      </c>
      <c r="K67">
        <f t="shared" si="5"/>
        <v>-5.8933333333333922</v>
      </c>
    </row>
    <row r="68" spans="1:11" x14ac:dyDescent="0.2">
      <c r="A68">
        <v>1919</v>
      </c>
      <c r="B68">
        <v>52.51</v>
      </c>
      <c r="C68">
        <f t="shared" si="0"/>
        <v>2.1000000000000014</v>
      </c>
      <c r="D68">
        <f t="shared" si="1"/>
        <v>109.20000000000007</v>
      </c>
      <c r="E68">
        <f t="shared" si="3"/>
        <v>-8.2000000000000739E-2</v>
      </c>
      <c r="F68">
        <f t="shared" si="6"/>
        <v>-4.2640000000000384</v>
      </c>
      <c r="G68">
        <f t="shared" si="9"/>
        <v>1.759999999999998</v>
      </c>
      <c r="H68">
        <f t="shared" si="7"/>
        <v>91.519999999999897</v>
      </c>
      <c r="I68">
        <f t="shared" si="2"/>
        <v>4.1658401110890724</v>
      </c>
      <c r="J68">
        <f t="shared" si="8"/>
        <v>3.4679802955664987</v>
      </c>
      <c r="K68">
        <f t="shared" si="5"/>
        <v>-34.320000000000071</v>
      </c>
    </row>
    <row r="69" spans="1:11" x14ac:dyDescent="0.2">
      <c r="A69">
        <v>1920</v>
      </c>
      <c r="B69">
        <v>55.89</v>
      </c>
      <c r="C69">
        <f t="shared" si="0"/>
        <v>3.3800000000000026</v>
      </c>
      <c r="D69">
        <f t="shared" si="1"/>
        <v>175.76000000000013</v>
      </c>
      <c r="E69">
        <f t="shared" ref="E69:E132" si="10">AVERAGE(C65:C69)</f>
        <v>1.028</v>
      </c>
      <c r="F69">
        <f t="shared" si="6"/>
        <v>53.456000000000003</v>
      </c>
      <c r="G69">
        <f t="shared" si="9"/>
        <v>1.3999999999999986</v>
      </c>
      <c r="H69" s="2">
        <f t="shared" si="7"/>
        <v>72.799999999999926</v>
      </c>
      <c r="I69">
        <f t="shared" si="2"/>
        <v>6.436869167777572</v>
      </c>
      <c r="J69">
        <f t="shared" si="8"/>
        <v>2.5692787667461894</v>
      </c>
      <c r="K69">
        <f t="shared" si="5"/>
        <v>24.266666666666641</v>
      </c>
    </row>
    <row r="70" spans="1:11" x14ac:dyDescent="0.2">
      <c r="A70">
        <v>1921</v>
      </c>
      <c r="B70">
        <v>57.47</v>
      </c>
      <c r="C70">
        <f t="shared" ref="C70:C133" si="11">B70-B69</f>
        <v>1.5799999999999983</v>
      </c>
      <c r="D70">
        <f t="shared" ref="D70:D133" si="12">52*C70</f>
        <v>82.159999999999911</v>
      </c>
      <c r="E70">
        <f t="shared" si="10"/>
        <v>0.59599999999999942</v>
      </c>
      <c r="F70">
        <f t="shared" si="6"/>
        <v>30.991999999999969</v>
      </c>
      <c r="G70">
        <f t="shared" si="9"/>
        <v>2.9799999999999969</v>
      </c>
      <c r="H70">
        <f t="shared" si="7"/>
        <v>154.95999999999984</v>
      </c>
      <c r="I70">
        <f t="shared" ref="I70:I133" si="13">C70/B69*100</f>
        <v>2.8269815709429205</v>
      </c>
      <c r="J70">
        <f t="shared" si="8"/>
        <v>5.4688933749311737</v>
      </c>
      <c r="K70">
        <f t="shared" si="5"/>
        <v>122.37333333333336</v>
      </c>
    </row>
    <row r="71" spans="1:11" x14ac:dyDescent="0.2">
      <c r="A71">
        <v>1922</v>
      </c>
      <c r="B71">
        <v>55.17</v>
      </c>
      <c r="C71">
        <f t="shared" si="11"/>
        <v>-2.2999999999999972</v>
      </c>
      <c r="D71" s="4">
        <f t="shared" si="12"/>
        <v>-119.59999999999985</v>
      </c>
      <c r="E71">
        <f t="shared" si="10"/>
        <v>0.13599999999999995</v>
      </c>
      <c r="F71">
        <f t="shared" si="6"/>
        <v>7.0719999999999974</v>
      </c>
      <c r="G71">
        <f t="shared" ref="G71:G134" si="14">B71-B67</f>
        <v>4.7600000000000051</v>
      </c>
      <c r="H71">
        <f t="shared" si="7"/>
        <v>247.52000000000027</v>
      </c>
      <c r="I71">
        <f t="shared" si="13"/>
        <v>-4.0020880459370058</v>
      </c>
      <c r="J71">
        <f t="shared" si="8"/>
        <v>9.4425709184685687</v>
      </c>
      <c r="K71">
        <f t="shared" si="5"/>
        <v>46.106666666666733</v>
      </c>
    </row>
    <row r="72" spans="1:11" x14ac:dyDescent="0.2">
      <c r="A72">
        <v>1923</v>
      </c>
      <c r="B72">
        <v>58.96</v>
      </c>
      <c r="C72">
        <f t="shared" si="11"/>
        <v>3.7899999999999991</v>
      </c>
      <c r="D72">
        <f t="shared" si="12"/>
        <v>197.07999999999996</v>
      </c>
      <c r="E72">
        <f t="shared" si="10"/>
        <v>1.7100000000000009</v>
      </c>
      <c r="F72">
        <f t="shared" si="6"/>
        <v>88.920000000000044</v>
      </c>
      <c r="G72">
        <f t="shared" si="14"/>
        <v>6.4500000000000028</v>
      </c>
      <c r="H72">
        <f t="shared" si="7"/>
        <v>335.40000000000015</v>
      </c>
      <c r="I72">
        <f t="shared" si="13"/>
        <v>6.8696755483052359</v>
      </c>
      <c r="J72">
        <f t="shared" si="8"/>
        <v>12.283374595315184</v>
      </c>
      <c r="K72">
        <f t="shared" ref="K72:K135" si="15">AVERAGE(C70:C72)*52</f>
        <v>53.213333333333338</v>
      </c>
    </row>
    <row r="73" spans="1:11" x14ac:dyDescent="0.2">
      <c r="A73">
        <v>1924</v>
      </c>
      <c r="B73">
        <v>56.39</v>
      </c>
      <c r="C73">
        <f t="shared" si="11"/>
        <v>-2.5700000000000003</v>
      </c>
      <c r="D73" s="4">
        <f t="shared" si="12"/>
        <v>-133.64000000000001</v>
      </c>
      <c r="E73">
        <f t="shared" si="10"/>
        <v>0.77600000000000047</v>
      </c>
      <c r="F73">
        <f t="shared" ref="F73:F136" si="16">52*E73</f>
        <v>40.352000000000025</v>
      </c>
      <c r="G73">
        <f t="shared" si="14"/>
        <v>0.5</v>
      </c>
      <c r="H73">
        <f t="shared" ref="H73:H136" si="17">52*G73</f>
        <v>26</v>
      </c>
      <c r="I73">
        <f t="shared" si="13"/>
        <v>-4.3588873812754416</v>
      </c>
      <c r="J73">
        <f t="shared" ref="J73:J136" si="18">G73/B69*100</f>
        <v>0.89461442118446943</v>
      </c>
      <c r="K73">
        <f t="shared" si="15"/>
        <v>-18.71999999999997</v>
      </c>
    </row>
    <row r="74" spans="1:11" x14ac:dyDescent="0.2">
      <c r="A74">
        <v>1925</v>
      </c>
      <c r="B74">
        <v>58.26</v>
      </c>
      <c r="C74">
        <f t="shared" si="11"/>
        <v>1.8699999999999974</v>
      </c>
      <c r="D74">
        <f t="shared" si="12"/>
        <v>97.239999999999867</v>
      </c>
      <c r="E74">
        <f t="shared" si="10"/>
        <v>0.47399999999999948</v>
      </c>
      <c r="F74">
        <f t="shared" si="16"/>
        <v>24.647999999999971</v>
      </c>
      <c r="G74">
        <f t="shared" si="14"/>
        <v>0.78999999999999915</v>
      </c>
      <c r="H74" s="2">
        <f t="shared" si="17"/>
        <v>41.079999999999956</v>
      </c>
      <c r="I74">
        <f t="shared" si="13"/>
        <v>3.3161908139741043</v>
      </c>
      <c r="J74">
        <f t="shared" si="18"/>
        <v>1.3746302418653196</v>
      </c>
      <c r="K74">
        <f t="shared" si="15"/>
        <v>53.559999999999931</v>
      </c>
    </row>
    <row r="75" spans="1:11" x14ac:dyDescent="0.2">
      <c r="A75">
        <v>1926</v>
      </c>
      <c r="B75">
        <v>58.99</v>
      </c>
      <c r="C75">
        <f t="shared" si="11"/>
        <v>0.73000000000000398</v>
      </c>
      <c r="D75">
        <f t="shared" si="12"/>
        <v>37.960000000000207</v>
      </c>
      <c r="E75">
        <f t="shared" si="10"/>
        <v>0.3040000000000006</v>
      </c>
      <c r="F75">
        <f t="shared" si="16"/>
        <v>15.808000000000032</v>
      </c>
      <c r="G75">
        <f t="shared" si="14"/>
        <v>3.8200000000000003</v>
      </c>
      <c r="H75">
        <f t="shared" si="17"/>
        <v>198.64000000000001</v>
      </c>
      <c r="I75">
        <f t="shared" si="13"/>
        <v>1.2530037761757706</v>
      </c>
      <c r="J75">
        <f t="shared" si="18"/>
        <v>6.9240529273155698</v>
      </c>
      <c r="K75">
        <f t="shared" si="15"/>
        <v>0.52000000000001967</v>
      </c>
    </row>
    <row r="76" spans="1:11" x14ac:dyDescent="0.2">
      <c r="A76">
        <v>1927</v>
      </c>
      <c r="B76">
        <v>58.66</v>
      </c>
      <c r="C76">
        <f t="shared" si="11"/>
        <v>-0.3300000000000054</v>
      </c>
      <c r="D76" s="4">
        <f t="shared" si="12"/>
        <v>-17.160000000000281</v>
      </c>
      <c r="E76">
        <f t="shared" si="10"/>
        <v>0.69799999999999895</v>
      </c>
      <c r="F76">
        <f t="shared" si="16"/>
        <v>36.295999999999943</v>
      </c>
      <c r="G76">
        <f t="shared" si="14"/>
        <v>-0.30000000000000426</v>
      </c>
      <c r="H76">
        <f t="shared" si="17"/>
        <v>-15.600000000000222</v>
      </c>
      <c r="I76">
        <f t="shared" si="13"/>
        <v>-0.55941685031362154</v>
      </c>
      <c r="J76">
        <f t="shared" si="18"/>
        <v>-0.50881953867029217</v>
      </c>
      <c r="K76">
        <f t="shared" si="15"/>
        <v>39.3466666666666</v>
      </c>
    </row>
    <row r="77" spans="1:11" x14ac:dyDescent="0.2">
      <c r="A77">
        <v>1928</v>
      </c>
      <c r="B77">
        <v>58.6</v>
      </c>
      <c r="C77">
        <f t="shared" si="11"/>
        <v>-5.9999999999995168E-2</v>
      </c>
      <c r="D77" s="3">
        <f t="shared" si="12"/>
        <v>-3.1199999999997488</v>
      </c>
      <c r="E77">
        <f t="shared" si="10"/>
        <v>-7.1999999999999884E-2</v>
      </c>
      <c r="F77">
        <f t="shared" si="16"/>
        <v>-3.743999999999994</v>
      </c>
      <c r="G77">
        <f t="shared" si="14"/>
        <v>2.2100000000000009</v>
      </c>
      <c r="H77">
        <f t="shared" si="17"/>
        <v>114.92000000000004</v>
      </c>
      <c r="I77">
        <f t="shared" si="13"/>
        <v>-0.10228435049436614</v>
      </c>
      <c r="J77">
        <f t="shared" si="18"/>
        <v>3.9191345983330392</v>
      </c>
      <c r="K77">
        <f t="shared" si="15"/>
        <v>5.8933333333333922</v>
      </c>
    </row>
    <row r="78" spans="1:11" x14ac:dyDescent="0.2">
      <c r="A78">
        <v>1929</v>
      </c>
      <c r="B78">
        <v>57.78</v>
      </c>
      <c r="C78">
        <f t="shared" si="11"/>
        <v>-0.82000000000000028</v>
      </c>
      <c r="D78" s="4">
        <f t="shared" si="12"/>
        <v>-42.640000000000015</v>
      </c>
      <c r="E78">
        <f t="shared" si="10"/>
        <v>0.27800000000000014</v>
      </c>
      <c r="F78">
        <f t="shared" si="16"/>
        <v>14.456000000000007</v>
      </c>
      <c r="G78">
        <f t="shared" si="14"/>
        <v>-0.47999999999999687</v>
      </c>
      <c r="H78">
        <f t="shared" si="17"/>
        <v>-24.959999999999837</v>
      </c>
      <c r="I78">
        <f t="shared" si="13"/>
        <v>-1.3993174061433451</v>
      </c>
      <c r="J78">
        <f t="shared" si="18"/>
        <v>-0.82389289392378451</v>
      </c>
      <c r="K78">
        <f t="shared" si="15"/>
        <v>-20.973333333333347</v>
      </c>
    </row>
    <row r="79" spans="1:11" x14ac:dyDescent="0.2">
      <c r="A79">
        <v>1930</v>
      </c>
      <c r="B79">
        <v>59.43</v>
      </c>
      <c r="C79">
        <f t="shared" si="11"/>
        <v>1.6499999999999986</v>
      </c>
      <c r="D79">
        <f t="shared" si="12"/>
        <v>85.799999999999926</v>
      </c>
      <c r="E79">
        <f t="shared" si="10"/>
        <v>0.23400000000000035</v>
      </c>
      <c r="F79">
        <f t="shared" si="16"/>
        <v>12.168000000000019</v>
      </c>
      <c r="G79">
        <f t="shared" si="14"/>
        <v>0.43999999999999773</v>
      </c>
      <c r="H79" s="2">
        <f t="shared" si="17"/>
        <v>22.879999999999882</v>
      </c>
      <c r="I79">
        <f t="shared" si="13"/>
        <v>2.8556593977154701</v>
      </c>
      <c r="J79">
        <f t="shared" si="18"/>
        <v>0.74588913375147947</v>
      </c>
      <c r="K79">
        <f t="shared" si="15"/>
        <v>13.346666666666721</v>
      </c>
    </row>
    <row r="80" spans="1:11" x14ac:dyDescent="0.2">
      <c r="A80">
        <v>1931</v>
      </c>
      <c r="B80">
        <v>59.9</v>
      </c>
      <c r="C80">
        <f t="shared" si="11"/>
        <v>0.46999999999999886</v>
      </c>
      <c r="D80">
        <f t="shared" si="12"/>
        <v>24.439999999999941</v>
      </c>
      <c r="E80">
        <f t="shared" si="10"/>
        <v>0.18199999999999933</v>
      </c>
      <c r="F80">
        <f t="shared" si="16"/>
        <v>9.4639999999999649</v>
      </c>
      <c r="G80">
        <f t="shared" si="14"/>
        <v>1.240000000000002</v>
      </c>
      <c r="H80">
        <f t="shared" si="17"/>
        <v>64.480000000000103</v>
      </c>
      <c r="I80">
        <f t="shared" si="13"/>
        <v>0.79084637388524126</v>
      </c>
      <c r="J80">
        <f t="shared" si="18"/>
        <v>2.1138765768837402</v>
      </c>
      <c r="K80">
        <f t="shared" si="15"/>
        <v>22.533333333333285</v>
      </c>
    </row>
    <row r="81" spans="1:11" x14ac:dyDescent="0.2">
      <c r="A81">
        <v>1932</v>
      </c>
      <c r="B81">
        <v>59.11</v>
      </c>
      <c r="C81">
        <f t="shared" si="11"/>
        <v>-0.78999999999999915</v>
      </c>
      <c r="D81" s="4">
        <f t="shared" si="12"/>
        <v>-41.079999999999956</v>
      </c>
      <c r="E81">
        <f t="shared" si="10"/>
        <v>9.0000000000000566E-2</v>
      </c>
      <c r="F81">
        <f t="shared" si="16"/>
        <v>4.680000000000029</v>
      </c>
      <c r="G81">
        <f t="shared" si="14"/>
        <v>0.50999999999999801</v>
      </c>
      <c r="H81">
        <f t="shared" si="17"/>
        <v>26.519999999999897</v>
      </c>
      <c r="I81">
        <f t="shared" si="13"/>
        <v>-1.3188647746243727</v>
      </c>
      <c r="J81">
        <f t="shared" si="18"/>
        <v>0.8703071672354914</v>
      </c>
      <c r="K81">
        <f t="shared" si="15"/>
        <v>23.053333333333303</v>
      </c>
    </row>
    <row r="82" spans="1:11" x14ac:dyDescent="0.2">
      <c r="A82">
        <v>1933</v>
      </c>
      <c r="B82">
        <v>60.47</v>
      </c>
      <c r="C82">
        <f t="shared" si="11"/>
        <v>1.3599999999999994</v>
      </c>
      <c r="D82">
        <f t="shared" si="12"/>
        <v>70.71999999999997</v>
      </c>
      <c r="E82">
        <f t="shared" si="10"/>
        <v>0.3739999999999995</v>
      </c>
      <c r="F82">
        <f t="shared" si="16"/>
        <v>19.447999999999976</v>
      </c>
      <c r="G82">
        <f t="shared" si="14"/>
        <v>2.6899999999999977</v>
      </c>
      <c r="H82">
        <f t="shared" si="17"/>
        <v>139.87999999999988</v>
      </c>
      <c r="I82">
        <f t="shared" si="13"/>
        <v>2.3007951277279637</v>
      </c>
      <c r="J82">
        <f t="shared" si="18"/>
        <v>4.6555901696088569</v>
      </c>
      <c r="K82">
        <f t="shared" si="15"/>
        <v>18.026666666666653</v>
      </c>
    </row>
    <row r="83" spans="1:11" x14ac:dyDescent="0.2">
      <c r="A83">
        <v>1934</v>
      </c>
      <c r="B83">
        <v>60.62</v>
      </c>
      <c r="C83">
        <f t="shared" si="11"/>
        <v>0.14999999999999858</v>
      </c>
      <c r="D83">
        <f t="shared" si="12"/>
        <v>7.7999999999999261</v>
      </c>
      <c r="E83">
        <f t="shared" si="10"/>
        <v>0.56799999999999928</v>
      </c>
      <c r="F83">
        <f t="shared" si="16"/>
        <v>29.535999999999962</v>
      </c>
      <c r="G83">
        <f t="shared" si="14"/>
        <v>1.1899999999999977</v>
      </c>
      <c r="H83">
        <f t="shared" si="17"/>
        <v>61.879999999999882</v>
      </c>
      <c r="I83">
        <f t="shared" si="13"/>
        <v>0.24805688771291312</v>
      </c>
      <c r="J83">
        <f t="shared" si="18"/>
        <v>2.0023557126030584</v>
      </c>
      <c r="K83">
        <f t="shared" si="15"/>
        <v>12.479999999999981</v>
      </c>
    </row>
    <row r="84" spans="1:11" x14ac:dyDescent="0.2">
      <c r="A84">
        <v>1935</v>
      </c>
      <c r="B84">
        <v>61.19</v>
      </c>
      <c r="C84">
        <f t="shared" si="11"/>
        <v>0.57000000000000028</v>
      </c>
      <c r="D84">
        <f t="shared" si="12"/>
        <v>29.640000000000015</v>
      </c>
      <c r="E84">
        <f t="shared" si="10"/>
        <v>0.35199999999999959</v>
      </c>
      <c r="F84">
        <f t="shared" si="16"/>
        <v>18.303999999999977</v>
      </c>
      <c r="G84">
        <f t="shared" si="14"/>
        <v>1.2899999999999991</v>
      </c>
      <c r="H84" s="2">
        <f t="shared" si="17"/>
        <v>67.079999999999956</v>
      </c>
      <c r="I84">
        <f t="shared" si="13"/>
        <v>0.94028373474101012</v>
      </c>
      <c r="J84">
        <f t="shared" si="18"/>
        <v>2.153589315525875</v>
      </c>
      <c r="K84">
        <f t="shared" si="15"/>
        <v>36.053333333333306</v>
      </c>
    </row>
    <row r="85" spans="1:11" x14ac:dyDescent="0.2">
      <c r="A85">
        <v>1936</v>
      </c>
      <c r="B85">
        <v>60.87</v>
      </c>
      <c r="C85">
        <f t="shared" si="11"/>
        <v>-0.32000000000000028</v>
      </c>
      <c r="D85" s="4">
        <f t="shared" si="12"/>
        <v>-16.640000000000015</v>
      </c>
      <c r="E85">
        <f t="shared" si="10"/>
        <v>0.19399999999999978</v>
      </c>
      <c r="F85">
        <f t="shared" si="16"/>
        <v>10.087999999999989</v>
      </c>
      <c r="G85">
        <f t="shared" si="14"/>
        <v>1.759999999999998</v>
      </c>
      <c r="H85">
        <f t="shared" si="17"/>
        <v>91.519999999999897</v>
      </c>
      <c r="I85">
        <f t="shared" si="13"/>
        <v>-0.5229612681810758</v>
      </c>
      <c r="J85">
        <f t="shared" si="18"/>
        <v>2.9774995770597159</v>
      </c>
      <c r="K85">
        <f t="shared" si="15"/>
        <v>6.9333333333333087</v>
      </c>
    </row>
    <row r="86" spans="1:11" x14ac:dyDescent="0.2">
      <c r="A86">
        <v>1937</v>
      </c>
      <c r="B86">
        <v>60.9</v>
      </c>
      <c r="C86">
        <f t="shared" si="11"/>
        <v>3.0000000000001137E-2</v>
      </c>
      <c r="D86" s="3">
        <f t="shared" si="12"/>
        <v>1.5600000000000591</v>
      </c>
      <c r="E86">
        <f t="shared" si="10"/>
        <v>0.35799999999999982</v>
      </c>
      <c r="F86">
        <f t="shared" si="16"/>
        <v>18.615999999999989</v>
      </c>
      <c r="G86">
        <f t="shared" si="14"/>
        <v>0.42999999999999972</v>
      </c>
      <c r="H86">
        <f t="shared" si="17"/>
        <v>22.359999999999985</v>
      </c>
      <c r="I86">
        <f t="shared" si="13"/>
        <v>4.9285362247414387E-2</v>
      </c>
      <c r="J86">
        <f t="shared" si="18"/>
        <v>0.71109641144369062</v>
      </c>
      <c r="K86">
        <f t="shared" si="15"/>
        <v>4.853333333333353</v>
      </c>
    </row>
    <row r="87" spans="1:11" x14ac:dyDescent="0.2">
      <c r="A87">
        <v>1938</v>
      </c>
      <c r="B87">
        <v>62.5</v>
      </c>
      <c r="C87">
        <f t="shared" si="11"/>
        <v>1.6000000000000014</v>
      </c>
      <c r="D87">
        <f t="shared" si="12"/>
        <v>83.200000000000074</v>
      </c>
      <c r="E87">
        <f t="shared" si="10"/>
        <v>0.40600000000000025</v>
      </c>
      <c r="F87">
        <f t="shared" si="16"/>
        <v>21.112000000000013</v>
      </c>
      <c r="G87">
        <f t="shared" si="14"/>
        <v>1.8800000000000026</v>
      </c>
      <c r="H87">
        <f t="shared" si="17"/>
        <v>97.760000000000133</v>
      </c>
      <c r="I87">
        <f t="shared" si="13"/>
        <v>2.6272577996715949</v>
      </c>
      <c r="J87">
        <f t="shared" si="18"/>
        <v>3.1012867040580709</v>
      </c>
      <c r="K87">
        <f t="shared" si="15"/>
        <v>22.706666666666706</v>
      </c>
    </row>
    <row r="88" spans="1:11" x14ac:dyDescent="0.2">
      <c r="A88">
        <v>1939</v>
      </c>
      <c r="B88">
        <v>63.44</v>
      </c>
      <c r="C88">
        <f t="shared" si="11"/>
        <v>0.93999999999999773</v>
      </c>
      <c r="D88">
        <f t="shared" si="12"/>
        <v>48.879999999999882</v>
      </c>
      <c r="E88">
        <f t="shared" si="10"/>
        <v>0.56400000000000006</v>
      </c>
      <c r="F88">
        <f t="shared" si="16"/>
        <v>29.328000000000003</v>
      </c>
      <c r="G88">
        <f t="shared" si="14"/>
        <v>2.25</v>
      </c>
      <c r="H88">
        <f t="shared" si="17"/>
        <v>117</v>
      </c>
      <c r="I88">
        <f t="shared" si="13"/>
        <v>1.5039999999999962</v>
      </c>
      <c r="J88">
        <f t="shared" si="18"/>
        <v>3.677071416898186</v>
      </c>
      <c r="K88">
        <f t="shared" si="15"/>
        <v>44.546666666666674</v>
      </c>
    </row>
    <row r="89" spans="1:11" x14ac:dyDescent="0.2">
      <c r="A89">
        <v>1940</v>
      </c>
      <c r="B89">
        <v>61.41</v>
      </c>
      <c r="C89">
        <f t="shared" si="11"/>
        <v>-2.0300000000000011</v>
      </c>
      <c r="D89" s="4">
        <f t="shared" si="12"/>
        <v>-105.56000000000006</v>
      </c>
      <c r="E89">
        <f t="shared" si="10"/>
        <v>4.3999999999999775E-2</v>
      </c>
      <c r="F89">
        <f t="shared" si="16"/>
        <v>2.2879999999999883</v>
      </c>
      <c r="G89">
        <f t="shared" si="14"/>
        <v>0.53999999999999915</v>
      </c>
      <c r="H89" s="2">
        <f t="shared" si="17"/>
        <v>28.079999999999956</v>
      </c>
      <c r="I89">
        <f t="shared" si="13"/>
        <v>-3.1998738965952103</v>
      </c>
      <c r="J89">
        <f t="shared" si="18"/>
        <v>0.88713652045342395</v>
      </c>
      <c r="K89">
        <f t="shared" si="15"/>
        <v>8.8399999999999661</v>
      </c>
    </row>
    <row r="90" spans="1:11" x14ac:dyDescent="0.2">
      <c r="A90">
        <v>1941</v>
      </c>
      <c r="B90">
        <v>60.95</v>
      </c>
      <c r="C90">
        <f t="shared" si="11"/>
        <v>-0.45999999999999375</v>
      </c>
      <c r="D90" s="4">
        <f t="shared" si="12"/>
        <v>-23.919999999999675</v>
      </c>
      <c r="E90">
        <f t="shared" si="10"/>
        <v>1.6000000000001079E-2</v>
      </c>
      <c r="F90">
        <f t="shared" si="16"/>
        <v>0.83200000000005614</v>
      </c>
      <c r="G90">
        <f t="shared" si="14"/>
        <v>5.0000000000004263E-2</v>
      </c>
      <c r="H90">
        <f t="shared" si="17"/>
        <v>2.6000000000002217</v>
      </c>
      <c r="I90">
        <f t="shared" si="13"/>
        <v>-0.74906367041197486</v>
      </c>
      <c r="J90">
        <f t="shared" si="18"/>
        <v>8.2101806239744279E-2</v>
      </c>
      <c r="K90">
        <f t="shared" si="15"/>
        <v>-26.866666666666617</v>
      </c>
    </row>
    <row r="91" spans="1:11" x14ac:dyDescent="0.2">
      <c r="A91">
        <v>1942</v>
      </c>
      <c r="B91">
        <v>63.77</v>
      </c>
      <c r="C91">
        <f t="shared" si="11"/>
        <v>2.8200000000000003</v>
      </c>
      <c r="D91">
        <f t="shared" si="12"/>
        <v>146.64000000000001</v>
      </c>
      <c r="E91">
        <f t="shared" si="10"/>
        <v>0.57400000000000095</v>
      </c>
      <c r="F91">
        <f t="shared" si="16"/>
        <v>29.848000000000049</v>
      </c>
      <c r="G91">
        <f t="shared" si="14"/>
        <v>1.2700000000000031</v>
      </c>
      <c r="H91">
        <f t="shared" si="17"/>
        <v>66.040000000000163</v>
      </c>
      <c r="I91">
        <f t="shared" si="13"/>
        <v>4.6267432321575059</v>
      </c>
      <c r="J91">
        <f t="shared" si="18"/>
        <v>2.0320000000000049</v>
      </c>
      <c r="K91">
        <f t="shared" si="15"/>
        <v>5.7200000000000939</v>
      </c>
    </row>
    <row r="92" spans="1:11" x14ac:dyDescent="0.2">
      <c r="A92">
        <v>1943</v>
      </c>
      <c r="B92">
        <v>63.59</v>
      </c>
      <c r="C92">
        <f t="shared" si="11"/>
        <v>-0.17999999999999972</v>
      </c>
      <c r="D92" s="3">
        <f t="shared" si="12"/>
        <v>-9.3599999999999852</v>
      </c>
      <c r="E92">
        <f t="shared" si="10"/>
        <v>0.21800000000000069</v>
      </c>
      <c r="F92">
        <f t="shared" si="16"/>
        <v>11.336000000000036</v>
      </c>
      <c r="G92">
        <f t="shared" si="14"/>
        <v>0.15000000000000568</v>
      </c>
      <c r="H92">
        <f t="shared" si="17"/>
        <v>7.8000000000002956</v>
      </c>
      <c r="I92">
        <f t="shared" si="13"/>
        <v>-0.28226438764309186</v>
      </c>
      <c r="J92">
        <f t="shared" si="18"/>
        <v>0.23644388398487656</v>
      </c>
      <c r="K92">
        <f t="shared" si="15"/>
        <v>37.786666666666783</v>
      </c>
    </row>
    <row r="93" spans="1:11" x14ac:dyDescent="0.2">
      <c r="A93">
        <v>1944</v>
      </c>
      <c r="B93">
        <v>64.64</v>
      </c>
      <c r="C93">
        <f t="shared" si="11"/>
        <v>1.0499999999999972</v>
      </c>
      <c r="D93">
        <f t="shared" si="12"/>
        <v>54.599999999999852</v>
      </c>
      <c r="E93">
        <f t="shared" si="10"/>
        <v>0.24000000000000057</v>
      </c>
      <c r="F93">
        <f t="shared" si="16"/>
        <v>12.480000000000031</v>
      </c>
      <c r="G93">
        <f t="shared" si="14"/>
        <v>3.230000000000004</v>
      </c>
      <c r="H93">
        <f t="shared" si="17"/>
        <v>167.96000000000021</v>
      </c>
      <c r="I93">
        <f t="shared" si="13"/>
        <v>1.6512030193426595</v>
      </c>
      <c r="J93">
        <f t="shared" si="18"/>
        <v>5.2597296857189457</v>
      </c>
      <c r="K93">
        <f t="shared" si="15"/>
        <v>63.959999999999965</v>
      </c>
    </row>
    <row r="94" spans="1:11" s="2" customFormat="1" x14ac:dyDescent="0.2">
      <c r="A94" s="2">
        <v>1945</v>
      </c>
      <c r="B94" s="2">
        <v>65.930000000000007</v>
      </c>
      <c r="C94" s="2">
        <f t="shared" si="11"/>
        <v>1.2900000000000063</v>
      </c>
      <c r="D94" s="2">
        <f t="shared" si="12"/>
        <v>67.080000000000325</v>
      </c>
      <c r="E94" s="2">
        <f t="shared" si="10"/>
        <v>0.90400000000000202</v>
      </c>
      <c r="F94" s="2">
        <f t="shared" si="16"/>
        <v>47.008000000000102</v>
      </c>
      <c r="G94" s="2">
        <f t="shared" si="14"/>
        <v>4.980000000000004</v>
      </c>
      <c r="H94" s="2">
        <f t="shared" si="17"/>
        <v>258.96000000000021</v>
      </c>
      <c r="I94" s="2">
        <f t="shared" si="13"/>
        <v>1.9956683168316929</v>
      </c>
      <c r="J94" s="2">
        <f t="shared" si="18"/>
        <v>8.1706316652994317</v>
      </c>
      <c r="K94">
        <f t="shared" si="15"/>
        <v>37.440000000000062</v>
      </c>
    </row>
    <row r="95" spans="1:11" x14ac:dyDescent="0.2">
      <c r="A95">
        <v>1946</v>
      </c>
      <c r="B95">
        <v>65.44</v>
      </c>
      <c r="C95">
        <f t="shared" si="11"/>
        <v>-0.49000000000000909</v>
      </c>
      <c r="D95" s="4">
        <f t="shared" si="12"/>
        <v>-25.480000000000473</v>
      </c>
      <c r="E95">
        <f t="shared" si="10"/>
        <v>0.89799999999999902</v>
      </c>
      <c r="F95">
        <f t="shared" si="16"/>
        <v>46.695999999999948</v>
      </c>
      <c r="G95">
        <f t="shared" si="14"/>
        <v>1.6699999999999946</v>
      </c>
      <c r="H95">
        <f t="shared" si="17"/>
        <v>86.839999999999719</v>
      </c>
      <c r="I95">
        <f t="shared" si="13"/>
        <v>-0.74321249810406353</v>
      </c>
      <c r="J95">
        <f t="shared" si="18"/>
        <v>2.618786263133126</v>
      </c>
      <c r="K95">
        <f t="shared" si="15"/>
        <v>32.066666666666571</v>
      </c>
    </row>
    <row r="96" spans="1:11" x14ac:dyDescent="0.2">
      <c r="A96">
        <v>1947</v>
      </c>
      <c r="B96">
        <v>65.510000000000005</v>
      </c>
      <c r="C96">
        <f t="shared" si="11"/>
        <v>7.000000000000739E-2</v>
      </c>
      <c r="D96">
        <f t="shared" si="12"/>
        <v>3.6400000000003843</v>
      </c>
      <c r="E96">
        <f t="shared" si="10"/>
        <v>0.34800000000000042</v>
      </c>
      <c r="F96">
        <f t="shared" si="16"/>
        <v>18.096000000000021</v>
      </c>
      <c r="G96">
        <f t="shared" si="14"/>
        <v>1.9200000000000017</v>
      </c>
      <c r="H96">
        <f t="shared" si="17"/>
        <v>99.840000000000089</v>
      </c>
      <c r="I96">
        <f t="shared" si="13"/>
        <v>0.1069682151589355</v>
      </c>
      <c r="J96">
        <f t="shared" si="18"/>
        <v>3.0193426639408738</v>
      </c>
      <c r="K96">
        <f t="shared" si="15"/>
        <v>15.08000000000008</v>
      </c>
    </row>
    <row r="97" spans="1:11" x14ac:dyDescent="0.2">
      <c r="A97">
        <v>1948</v>
      </c>
      <c r="B97">
        <v>67.53</v>
      </c>
      <c r="C97">
        <f t="shared" si="11"/>
        <v>2.019999999999996</v>
      </c>
      <c r="D97">
        <f t="shared" si="12"/>
        <v>105.03999999999979</v>
      </c>
      <c r="E97">
        <f t="shared" si="10"/>
        <v>0.78799999999999959</v>
      </c>
      <c r="F97">
        <f t="shared" si="16"/>
        <v>40.975999999999978</v>
      </c>
      <c r="G97">
        <f t="shared" si="14"/>
        <v>2.8900000000000006</v>
      </c>
      <c r="H97">
        <f t="shared" si="17"/>
        <v>150.28000000000003</v>
      </c>
      <c r="I97">
        <f t="shared" si="13"/>
        <v>3.0834987024881633</v>
      </c>
      <c r="J97">
        <f t="shared" si="18"/>
        <v>4.4709158415841586</v>
      </c>
      <c r="K97">
        <f t="shared" si="15"/>
        <v>27.733333333333235</v>
      </c>
    </row>
    <row r="98" spans="1:11" x14ac:dyDescent="0.2">
      <c r="A98">
        <v>1949</v>
      </c>
      <c r="B98">
        <v>67.53</v>
      </c>
      <c r="C98">
        <f t="shared" si="11"/>
        <v>0</v>
      </c>
      <c r="D98" s="3">
        <f t="shared" si="12"/>
        <v>0</v>
      </c>
      <c r="E98">
        <f t="shared" si="10"/>
        <v>0.57800000000000007</v>
      </c>
      <c r="F98">
        <f t="shared" si="16"/>
        <v>30.056000000000004</v>
      </c>
      <c r="G98">
        <f t="shared" si="14"/>
        <v>1.5999999999999943</v>
      </c>
      <c r="H98">
        <f t="shared" si="17"/>
        <v>83.199999999999704</v>
      </c>
      <c r="I98">
        <f t="shared" si="13"/>
        <v>0</v>
      </c>
      <c r="J98">
        <f t="shared" si="18"/>
        <v>2.4268163203397455</v>
      </c>
      <c r="K98">
        <f t="shared" si="15"/>
        <v>36.226666666666723</v>
      </c>
    </row>
    <row r="99" spans="1:11" s="2" customFormat="1" x14ac:dyDescent="0.2">
      <c r="A99" s="2">
        <v>1950</v>
      </c>
      <c r="B99" s="2">
        <v>68.17</v>
      </c>
      <c r="C99" s="2">
        <f t="shared" si="11"/>
        <v>0.64000000000000057</v>
      </c>
      <c r="D99" s="2">
        <f t="shared" si="12"/>
        <v>33.28000000000003</v>
      </c>
      <c r="E99" s="2">
        <f t="shared" si="10"/>
        <v>0.44799999999999895</v>
      </c>
      <c r="F99" s="2">
        <f t="shared" si="16"/>
        <v>23.295999999999946</v>
      </c>
      <c r="G99" s="2">
        <f t="shared" si="14"/>
        <v>2.730000000000004</v>
      </c>
      <c r="H99" s="2">
        <f t="shared" si="17"/>
        <v>141.96000000000021</v>
      </c>
      <c r="I99" s="2">
        <f t="shared" si="13"/>
        <v>0.94772693617651493</v>
      </c>
      <c r="J99" s="2">
        <f t="shared" si="18"/>
        <v>4.1717603911980508</v>
      </c>
      <c r="K99">
        <f t="shared" si="15"/>
        <v>46.106666666666605</v>
      </c>
    </row>
    <row r="100" spans="1:11" x14ac:dyDescent="0.2">
      <c r="A100">
        <v>1951</v>
      </c>
      <c r="B100">
        <v>68.42</v>
      </c>
      <c r="C100">
        <f t="shared" si="11"/>
        <v>0.25</v>
      </c>
      <c r="D100">
        <f t="shared" si="12"/>
        <v>13</v>
      </c>
      <c r="E100">
        <f t="shared" si="10"/>
        <v>0.59600000000000075</v>
      </c>
      <c r="F100">
        <f t="shared" si="16"/>
        <v>30.99200000000004</v>
      </c>
      <c r="G100">
        <f t="shared" si="14"/>
        <v>2.9099999999999966</v>
      </c>
      <c r="H100">
        <f t="shared" si="17"/>
        <v>151.31999999999982</v>
      </c>
      <c r="I100">
        <f t="shared" si="13"/>
        <v>0.3667302332404283</v>
      </c>
      <c r="J100">
        <f t="shared" si="18"/>
        <v>4.4420699129903776</v>
      </c>
      <c r="K100">
        <f t="shared" si="15"/>
        <v>15.426666666666677</v>
      </c>
    </row>
    <row r="101" spans="1:11" x14ac:dyDescent="0.2">
      <c r="A101">
        <v>1952</v>
      </c>
      <c r="B101">
        <v>69.569999999999993</v>
      </c>
      <c r="C101">
        <f t="shared" si="11"/>
        <v>1.1499999999999915</v>
      </c>
      <c r="D101">
        <f t="shared" si="12"/>
        <v>59.799999999999557</v>
      </c>
      <c r="E101">
        <f t="shared" si="10"/>
        <v>0.81199999999999761</v>
      </c>
      <c r="F101">
        <f t="shared" si="16"/>
        <v>42.223999999999876</v>
      </c>
      <c r="G101">
        <f t="shared" si="14"/>
        <v>2.039999999999992</v>
      </c>
      <c r="H101">
        <f t="shared" si="17"/>
        <v>106.07999999999959</v>
      </c>
      <c r="I101">
        <f t="shared" si="13"/>
        <v>1.6807950891552053</v>
      </c>
      <c r="J101">
        <f t="shared" si="18"/>
        <v>3.0208796090626269</v>
      </c>
      <c r="K101">
        <f t="shared" si="15"/>
        <v>35.359999999999864</v>
      </c>
    </row>
    <row r="102" spans="1:11" x14ac:dyDescent="0.2">
      <c r="A102">
        <v>1953</v>
      </c>
      <c r="B102">
        <v>70.67</v>
      </c>
      <c r="C102">
        <f t="shared" si="11"/>
        <v>1.1000000000000085</v>
      </c>
      <c r="D102">
        <f t="shared" si="12"/>
        <v>57.200000000000443</v>
      </c>
      <c r="E102">
        <f t="shared" si="10"/>
        <v>0.62800000000000011</v>
      </c>
      <c r="F102">
        <f t="shared" si="16"/>
        <v>32.656000000000006</v>
      </c>
      <c r="G102">
        <f t="shared" si="14"/>
        <v>3.1400000000000006</v>
      </c>
      <c r="H102">
        <f t="shared" si="17"/>
        <v>163.28000000000003</v>
      </c>
      <c r="I102">
        <f t="shared" si="13"/>
        <v>1.5811412965358755</v>
      </c>
      <c r="J102">
        <f t="shared" si="18"/>
        <v>4.6497852806160234</v>
      </c>
      <c r="K102">
        <f t="shared" si="15"/>
        <v>43.333333333333336</v>
      </c>
    </row>
    <row r="103" spans="1:11" x14ac:dyDescent="0.2">
      <c r="A103">
        <v>1954</v>
      </c>
      <c r="B103">
        <v>70.58</v>
      </c>
      <c r="C103">
        <f t="shared" si="11"/>
        <v>-9.0000000000003411E-2</v>
      </c>
      <c r="D103" s="3">
        <f t="shared" si="12"/>
        <v>-4.6800000000001774</v>
      </c>
      <c r="E103">
        <f t="shared" si="10"/>
        <v>0.60999999999999943</v>
      </c>
      <c r="F103">
        <f t="shared" si="16"/>
        <v>31.71999999999997</v>
      </c>
      <c r="G103">
        <f t="shared" si="14"/>
        <v>2.4099999999999966</v>
      </c>
      <c r="H103">
        <f t="shared" si="17"/>
        <v>125.31999999999982</v>
      </c>
      <c r="I103">
        <f t="shared" si="13"/>
        <v>-0.12735248337343061</v>
      </c>
      <c r="J103">
        <f t="shared" si="18"/>
        <v>3.5352794484377239</v>
      </c>
      <c r="K103">
        <f t="shared" si="15"/>
        <v>37.439999999999941</v>
      </c>
    </row>
    <row r="104" spans="1:11" s="2" customFormat="1" x14ac:dyDescent="0.2">
      <c r="A104" s="2">
        <v>1955</v>
      </c>
      <c r="B104" s="2">
        <v>70.66</v>
      </c>
      <c r="C104" s="2">
        <f t="shared" si="11"/>
        <v>7.9999999999998295E-2</v>
      </c>
      <c r="D104" s="2">
        <f t="shared" si="12"/>
        <v>4.1599999999999113</v>
      </c>
      <c r="E104" s="2">
        <f t="shared" si="10"/>
        <v>0.497999999999999</v>
      </c>
      <c r="F104" s="2">
        <f t="shared" si="16"/>
        <v>25.895999999999948</v>
      </c>
      <c r="G104" s="2">
        <f t="shared" si="14"/>
        <v>2.2399999999999949</v>
      </c>
      <c r="H104" s="2">
        <f t="shared" si="17"/>
        <v>116.47999999999973</v>
      </c>
      <c r="I104" s="2">
        <f t="shared" si="13"/>
        <v>0.11334655709832571</v>
      </c>
      <c r="J104" s="2">
        <f t="shared" si="18"/>
        <v>3.2738965214849385</v>
      </c>
      <c r="K104">
        <f t="shared" si="15"/>
        <v>18.893333333333391</v>
      </c>
    </row>
    <row r="105" spans="1:11" x14ac:dyDescent="0.2">
      <c r="A105">
        <v>1956</v>
      </c>
      <c r="B105">
        <v>71.239999999999995</v>
      </c>
      <c r="C105">
        <f t="shared" si="11"/>
        <v>0.57999999999999829</v>
      </c>
      <c r="D105">
        <f t="shared" si="12"/>
        <v>30.159999999999911</v>
      </c>
      <c r="E105">
        <f t="shared" si="10"/>
        <v>0.56399999999999861</v>
      </c>
      <c r="F105">
        <f t="shared" si="16"/>
        <v>29.327999999999928</v>
      </c>
      <c r="G105">
        <f t="shared" si="14"/>
        <v>1.6700000000000017</v>
      </c>
      <c r="H105">
        <f t="shared" si="17"/>
        <v>86.840000000000089</v>
      </c>
      <c r="I105">
        <f t="shared" si="13"/>
        <v>0.82083215397678788</v>
      </c>
      <c r="J105">
        <f t="shared" si="18"/>
        <v>2.4004599683771768</v>
      </c>
      <c r="K105">
        <f t="shared" si="15"/>
        <v>9.8799999999998818</v>
      </c>
    </row>
    <row r="106" spans="1:11" x14ac:dyDescent="0.2">
      <c r="A106">
        <v>1957</v>
      </c>
      <c r="B106">
        <v>71.42</v>
      </c>
      <c r="C106">
        <f t="shared" si="11"/>
        <v>0.18000000000000682</v>
      </c>
      <c r="D106">
        <f t="shared" si="12"/>
        <v>9.3600000000003547</v>
      </c>
      <c r="E106">
        <f t="shared" si="10"/>
        <v>0.37000000000000172</v>
      </c>
      <c r="F106">
        <f t="shared" si="16"/>
        <v>19.240000000000091</v>
      </c>
      <c r="G106">
        <f t="shared" si="14"/>
        <v>0.75</v>
      </c>
      <c r="H106">
        <f t="shared" si="17"/>
        <v>39</v>
      </c>
      <c r="I106">
        <f t="shared" si="13"/>
        <v>0.25266704098821846</v>
      </c>
      <c r="J106">
        <f t="shared" si="18"/>
        <v>1.0612706947785482</v>
      </c>
      <c r="K106">
        <f t="shared" si="15"/>
        <v>14.560000000000059</v>
      </c>
    </row>
    <row r="107" spans="1:11" x14ac:dyDescent="0.2">
      <c r="A107">
        <v>1958</v>
      </c>
      <c r="B107">
        <v>71.41</v>
      </c>
      <c r="C107">
        <f t="shared" si="11"/>
        <v>-1.0000000000005116E-2</v>
      </c>
      <c r="D107" s="3">
        <f t="shared" si="12"/>
        <v>-0.52000000000026603</v>
      </c>
      <c r="E107">
        <f t="shared" si="10"/>
        <v>0.14799999999999897</v>
      </c>
      <c r="F107">
        <f t="shared" si="16"/>
        <v>7.6959999999999464</v>
      </c>
      <c r="G107">
        <f t="shared" si="14"/>
        <v>0.82999999999999829</v>
      </c>
      <c r="H107">
        <f t="shared" si="17"/>
        <v>43.159999999999911</v>
      </c>
      <c r="I107">
        <f t="shared" si="13"/>
        <v>-1.4001680201631356E-2</v>
      </c>
      <c r="J107">
        <f t="shared" si="18"/>
        <v>1.1759705298951519</v>
      </c>
      <c r="K107">
        <f t="shared" si="15"/>
        <v>13</v>
      </c>
    </row>
    <row r="108" spans="1:11" x14ac:dyDescent="0.2">
      <c r="A108">
        <v>1959</v>
      </c>
      <c r="B108">
        <v>71.58</v>
      </c>
      <c r="C108">
        <f t="shared" si="11"/>
        <v>0.17000000000000171</v>
      </c>
      <c r="D108">
        <f t="shared" si="12"/>
        <v>8.8400000000000887</v>
      </c>
      <c r="E108">
        <f t="shared" si="10"/>
        <v>0.2</v>
      </c>
      <c r="F108">
        <f t="shared" si="16"/>
        <v>10.4</v>
      </c>
      <c r="G108">
        <f t="shared" si="14"/>
        <v>0.92000000000000171</v>
      </c>
      <c r="H108">
        <f t="shared" si="17"/>
        <v>47.840000000000089</v>
      </c>
      <c r="I108">
        <f t="shared" si="13"/>
        <v>0.23806189609298659</v>
      </c>
      <c r="J108">
        <f t="shared" si="18"/>
        <v>1.3020096235493939</v>
      </c>
      <c r="K108">
        <f t="shared" si="15"/>
        <v>5.8933333333333922</v>
      </c>
    </row>
    <row r="109" spans="1:11" s="2" customFormat="1" x14ac:dyDescent="0.2">
      <c r="A109" s="2">
        <v>1960</v>
      </c>
      <c r="B109" s="2">
        <v>71.95</v>
      </c>
      <c r="C109" s="2">
        <f t="shared" si="11"/>
        <v>0.37000000000000455</v>
      </c>
      <c r="D109" s="2">
        <f t="shared" si="12"/>
        <v>19.240000000000236</v>
      </c>
      <c r="E109" s="2">
        <f t="shared" si="10"/>
        <v>0.25800000000000123</v>
      </c>
      <c r="F109" s="2">
        <f t="shared" si="16"/>
        <v>13.416000000000064</v>
      </c>
      <c r="G109" s="2">
        <f t="shared" si="14"/>
        <v>0.71000000000000796</v>
      </c>
      <c r="H109" s="2">
        <f t="shared" si="17"/>
        <v>36.920000000000414</v>
      </c>
      <c r="I109" s="2">
        <f t="shared" si="13"/>
        <v>0.51690416317407739</v>
      </c>
      <c r="J109" s="2">
        <f t="shared" si="18"/>
        <v>0.99663110612016848</v>
      </c>
      <c r="K109">
        <f t="shared" si="15"/>
        <v>9.186666666666687</v>
      </c>
    </row>
    <row r="110" spans="1:11" x14ac:dyDescent="0.2">
      <c r="A110">
        <v>1961</v>
      </c>
      <c r="B110">
        <v>71.89</v>
      </c>
      <c r="C110">
        <f t="shared" si="11"/>
        <v>-6.0000000000002274E-2</v>
      </c>
      <c r="D110" s="3">
        <f t="shared" si="12"/>
        <v>-3.1200000000001182</v>
      </c>
      <c r="E110">
        <f t="shared" si="10"/>
        <v>0.13000000000000114</v>
      </c>
      <c r="F110">
        <f t="shared" si="16"/>
        <v>6.7600000000000593</v>
      </c>
      <c r="G110">
        <f t="shared" si="14"/>
        <v>0.46999999999999886</v>
      </c>
      <c r="H110">
        <f t="shared" si="17"/>
        <v>24.439999999999941</v>
      </c>
      <c r="I110">
        <f t="shared" si="13"/>
        <v>-8.3391243919391622E-2</v>
      </c>
      <c r="J110">
        <f t="shared" si="18"/>
        <v>0.6580789694763356</v>
      </c>
      <c r="K110">
        <f t="shared" si="15"/>
        <v>8.3200000000000696</v>
      </c>
    </row>
    <row r="111" spans="1:11" x14ac:dyDescent="0.2">
      <c r="A111">
        <v>1962</v>
      </c>
      <c r="B111">
        <v>72.12</v>
      </c>
      <c r="C111">
        <f t="shared" si="11"/>
        <v>0.23000000000000398</v>
      </c>
      <c r="D111">
        <f t="shared" si="12"/>
        <v>11.960000000000207</v>
      </c>
      <c r="E111">
        <f t="shared" si="10"/>
        <v>0.14000000000000057</v>
      </c>
      <c r="F111">
        <f t="shared" si="16"/>
        <v>7.2800000000000296</v>
      </c>
      <c r="G111">
        <f t="shared" si="14"/>
        <v>0.71000000000000796</v>
      </c>
      <c r="H111">
        <f t="shared" si="17"/>
        <v>36.920000000000414</v>
      </c>
      <c r="I111">
        <f t="shared" si="13"/>
        <v>0.31993323132564189</v>
      </c>
      <c r="J111">
        <f t="shared" si="18"/>
        <v>0.99425850721188636</v>
      </c>
      <c r="K111">
        <f t="shared" si="15"/>
        <v>9.3600000000001078</v>
      </c>
    </row>
    <row r="112" spans="1:11" x14ac:dyDescent="0.2">
      <c r="A112">
        <v>1963</v>
      </c>
      <c r="B112">
        <v>71.98</v>
      </c>
      <c r="C112">
        <f t="shared" si="11"/>
        <v>-0.14000000000000057</v>
      </c>
      <c r="D112" s="3">
        <f t="shared" si="12"/>
        <v>-7.2800000000000296</v>
      </c>
      <c r="E112">
        <f t="shared" si="10"/>
        <v>0.11400000000000148</v>
      </c>
      <c r="F112">
        <f t="shared" si="16"/>
        <v>5.9280000000000763</v>
      </c>
      <c r="G112">
        <f t="shared" si="14"/>
        <v>0.40000000000000568</v>
      </c>
      <c r="H112">
        <f t="shared" si="17"/>
        <v>20.800000000000296</v>
      </c>
      <c r="I112">
        <f t="shared" si="13"/>
        <v>-0.19412090959512002</v>
      </c>
      <c r="J112">
        <f t="shared" si="18"/>
        <v>0.55881531153954422</v>
      </c>
      <c r="K112">
        <f t="shared" si="15"/>
        <v>0.52000000000001967</v>
      </c>
    </row>
    <row r="113" spans="1:11" x14ac:dyDescent="0.2">
      <c r="A113">
        <v>1964</v>
      </c>
      <c r="B113">
        <v>72.84</v>
      </c>
      <c r="C113">
        <f t="shared" si="11"/>
        <v>0.85999999999999943</v>
      </c>
      <c r="D113">
        <f t="shared" si="12"/>
        <v>44.71999999999997</v>
      </c>
      <c r="E113">
        <f t="shared" si="10"/>
        <v>0.252000000000001</v>
      </c>
      <c r="F113">
        <f t="shared" si="16"/>
        <v>13.104000000000052</v>
      </c>
      <c r="G113">
        <f t="shared" si="14"/>
        <v>0.89000000000000057</v>
      </c>
      <c r="H113">
        <f t="shared" si="17"/>
        <v>46.28000000000003</v>
      </c>
      <c r="I113">
        <f t="shared" si="13"/>
        <v>1.1947763267574316</v>
      </c>
      <c r="J113">
        <f t="shared" si="18"/>
        <v>1.2369701181375963</v>
      </c>
      <c r="K113">
        <f t="shared" si="15"/>
        <v>16.466666666666715</v>
      </c>
    </row>
    <row r="114" spans="1:11" s="2" customFormat="1" x14ac:dyDescent="0.2">
      <c r="A114" s="2">
        <v>1965</v>
      </c>
      <c r="B114" s="2">
        <v>72.73</v>
      </c>
      <c r="C114" s="2">
        <f t="shared" si="11"/>
        <v>-0.10999999999999943</v>
      </c>
      <c r="D114" s="2">
        <f t="shared" si="12"/>
        <v>-5.7199999999999704</v>
      </c>
      <c r="E114" s="2">
        <f t="shared" si="10"/>
        <v>0.15600000000000022</v>
      </c>
      <c r="F114" s="2">
        <f t="shared" si="16"/>
        <v>8.1120000000000108</v>
      </c>
      <c r="G114" s="2">
        <f t="shared" si="14"/>
        <v>0.84000000000000341</v>
      </c>
      <c r="H114" s="2">
        <f t="shared" si="17"/>
        <v>43.680000000000177</v>
      </c>
      <c r="I114" s="2">
        <f t="shared" si="13"/>
        <v>-0.15101592531575977</v>
      </c>
      <c r="J114" s="2">
        <f t="shared" si="18"/>
        <v>1.1684518013631986</v>
      </c>
      <c r="K114">
        <f t="shared" si="15"/>
        <v>10.573333333333323</v>
      </c>
    </row>
    <row r="115" spans="1:11" x14ac:dyDescent="0.2">
      <c r="A115">
        <v>1966</v>
      </c>
      <c r="B115">
        <v>72.650000000000006</v>
      </c>
      <c r="C115">
        <f t="shared" si="11"/>
        <v>-7.9999999999998295E-2</v>
      </c>
      <c r="D115" s="3">
        <f t="shared" si="12"/>
        <v>-4.1599999999999113</v>
      </c>
      <c r="E115">
        <f t="shared" si="10"/>
        <v>0.15200000000000102</v>
      </c>
      <c r="F115">
        <f t="shared" si="16"/>
        <v>7.9040000000000532</v>
      </c>
      <c r="G115">
        <f t="shared" si="14"/>
        <v>0.53000000000000114</v>
      </c>
      <c r="H115">
        <f t="shared" si="17"/>
        <v>27.560000000000059</v>
      </c>
      <c r="I115">
        <f t="shared" si="13"/>
        <v>-0.10999587515467935</v>
      </c>
      <c r="J115">
        <f t="shared" si="18"/>
        <v>0.73488630061009586</v>
      </c>
      <c r="K115">
        <f t="shared" si="15"/>
        <v>11.613333333333363</v>
      </c>
    </row>
    <row r="116" spans="1:11" x14ac:dyDescent="0.2">
      <c r="A116">
        <v>1967</v>
      </c>
      <c r="B116">
        <v>73.69</v>
      </c>
      <c r="C116">
        <f t="shared" si="11"/>
        <v>1.039999999999992</v>
      </c>
      <c r="D116">
        <f t="shared" si="12"/>
        <v>54.079999999999586</v>
      </c>
      <c r="E116">
        <f t="shared" si="10"/>
        <v>0.31399999999999861</v>
      </c>
      <c r="F116">
        <f t="shared" si="16"/>
        <v>16.327999999999928</v>
      </c>
      <c r="G116">
        <f t="shared" si="14"/>
        <v>1.7099999999999937</v>
      </c>
      <c r="H116">
        <f t="shared" si="17"/>
        <v>88.919999999999675</v>
      </c>
      <c r="I116">
        <f t="shared" si="13"/>
        <v>1.4315209910529827</v>
      </c>
      <c r="J116">
        <f t="shared" si="18"/>
        <v>2.3756599055293046</v>
      </c>
      <c r="K116">
        <f t="shared" si="15"/>
        <v>14.733333333333235</v>
      </c>
    </row>
    <row r="117" spans="1:11" x14ac:dyDescent="0.2">
      <c r="A117">
        <v>1968</v>
      </c>
      <c r="B117">
        <v>73.22</v>
      </c>
      <c r="C117">
        <f t="shared" si="11"/>
        <v>-0.46999999999999886</v>
      </c>
      <c r="D117" s="4">
        <f t="shared" si="12"/>
        <v>-24.439999999999941</v>
      </c>
      <c r="E117">
        <f t="shared" si="10"/>
        <v>0.24799999999999897</v>
      </c>
      <c r="F117">
        <f t="shared" si="16"/>
        <v>12.895999999999946</v>
      </c>
      <c r="G117">
        <f t="shared" si="14"/>
        <v>0.37999999999999545</v>
      </c>
      <c r="H117">
        <f t="shared" si="17"/>
        <v>19.759999999999764</v>
      </c>
      <c r="I117">
        <f t="shared" si="13"/>
        <v>-0.63780702944768475</v>
      </c>
      <c r="J117">
        <f t="shared" si="18"/>
        <v>0.5216913783635303</v>
      </c>
      <c r="K117">
        <f t="shared" si="15"/>
        <v>8.4933333333332452</v>
      </c>
    </row>
    <row r="118" spans="1:11" x14ac:dyDescent="0.2">
      <c r="A118">
        <v>1969</v>
      </c>
      <c r="B118">
        <v>73.209999999999994</v>
      </c>
      <c r="C118">
        <f t="shared" si="11"/>
        <v>-1.0000000000005116E-2</v>
      </c>
      <c r="D118" s="3">
        <f t="shared" si="12"/>
        <v>-0.52000000000026603</v>
      </c>
      <c r="E118">
        <f t="shared" si="10"/>
        <v>7.3999999999998067E-2</v>
      </c>
      <c r="F118">
        <f t="shared" si="16"/>
        <v>3.8479999999998995</v>
      </c>
      <c r="G118">
        <f t="shared" si="14"/>
        <v>0.47999999999998977</v>
      </c>
      <c r="H118">
        <f t="shared" si="17"/>
        <v>24.959999999999468</v>
      </c>
      <c r="I118">
        <f t="shared" si="13"/>
        <v>-1.3657470636445119E-2</v>
      </c>
      <c r="J118">
        <f t="shared" si="18"/>
        <v>0.65997525092807607</v>
      </c>
      <c r="K118">
        <f t="shared" si="15"/>
        <v>9.7066666666664592</v>
      </c>
    </row>
    <row r="119" spans="1:11" s="2" customFormat="1" x14ac:dyDescent="0.2">
      <c r="A119" s="2">
        <v>1970</v>
      </c>
      <c r="B119" s="2">
        <v>73.430000000000007</v>
      </c>
      <c r="C119" s="2">
        <f t="shared" si="11"/>
        <v>0.22000000000001307</v>
      </c>
      <c r="D119" s="2">
        <f t="shared" si="12"/>
        <v>11.44000000000068</v>
      </c>
      <c r="E119" s="2">
        <f t="shared" si="10"/>
        <v>0.14000000000000057</v>
      </c>
      <c r="F119" s="2">
        <f t="shared" si="16"/>
        <v>7.2800000000000296</v>
      </c>
      <c r="G119" s="2">
        <f t="shared" si="14"/>
        <v>0.78000000000000114</v>
      </c>
      <c r="H119" s="2">
        <f t="shared" si="17"/>
        <v>40.560000000000059</v>
      </c>
      <c r="I119" s="2">
        <f t="shared" si="13"/>
        <v>0.30050539543779958</v>
      </c>
      <c r="J119" s="2">
        <f t="shared" si="18"/>
        <v>1.0736407432897468</v>
      </c>
      <c r="K119">
        <f t="shared" si="15"/>
        <v>-4.5066666666665087</v>
      </c>
    </row>
    <row r="120" spans="1:11" x14ac:dyDescent="0.2">
      <c r="A120">
        <v>1971</v>
      </c>
      <c r="B120">
        <v>73.959999999999994</v>
      </c>
      <c r="C120">
        <f t="shared" si="11"/>
        <v>0.52999999999998693</v>
      </c>
      <c r="D120">
        <f t="shared" si="12"/>
        <v>27.55999999999932</v>
      </c>
      <c r="E120">
        <f t="shared" si="10"/>
        <v>0.26199999999999762</v>
      </c>
      <c r="F120">
        <f t="shared" si="16"/>
        <v>13.623999999999876</v>
      </c>
      <c r="G120">
        <f t="shared" si="14"/>
        <v>0.26999999999999602</v>
      </c>
      <c r="H120">
        <f t="shared" si="17"/>
        <v>14.039999999999793</v>
      </c>
      <c r="I120">
        <f t="shared" si="13"/>
        <v>0.72177584093692893</v>
      </c>
      <c r="J120">
        <f t="shared" si="18"/>
        <v>0.36639978287419733</v>
      </c>
      <c r="K120">
        <f t="shared" si="15"/>
        <v>12.826666666666577</v>
      </c>
    </row>
    <row r="121" spans="1:11" x14ac:dyDescent="0.2">
      <c r="A121">
        <v>1972</v>
      </c>
      <c r="B121">
        <v>73.680000000000007</v>
      </c>
      <c r="C121">
        <f t="shared" si="11"/>
        <v>-0.27999999999998693</v>
      </c>
      <c r="D121" s="3">
        <f t="shared" si="12"/>
        <v>-14.55999999999932</v>
      </c>
      <c r="E121">
        <f t="shared" si="10"/>
        <v>-1.9999999999981812E-3</v>
      </c>
      <c r="F121">
        <f t="shared" si="16"/>
        <v>-0.10399999999990542</v>
      </c>
      <c r="G121">
        <f t="shared" si="14"/>
        <v>0.46000000000000796</v>
      </c>
      <c r="H121">
        <f t="shared" si="17"/>
        <v>23.920000000000414</v>
      </c>
      <c r="I121">
        <f t="shared" si="13"/>
        <v>-0.37858301784746745</v>
      </c>
      <c r="J121">
        <f t="shared" si="18"/>
        <v>0.62824364927616494</v>
      </c>
      <c r="K121">
        <f t="shared" si="15"/>
        <v>8.1466666666668939</v>
      </c>
    </row>
    <row r="122" spans="1:11" x14ac:dyDescent="0.2">
      <c r="A122">
        <v>1973</v>
      </c>
      <c r="B122">
        <v>73.87</v>
      </c>
      <c r="C122">
        <f t="shared" si="11"/>
        <v>0.18999999999999773</v>
      </c>
      <c r="D122">
        <f t="shared" si="12"/>
        <v>9.8799999999998818</v>
      </c>
      <c r="E122">
        <f t="shared" si="10"/>
        <v>0.13000000000000114</v>
      </c>
      <c r="F122">
        <f t="shared" si="16"/>
        <v>6.7600000000000593</v>
      </c>
      <c r="G122">
        <f t="shared" si="14"/>
        <v>0.6600000000000108</v>
      </c>
      <c r="H122">
        <f t="shared" si="17"/>
        <v>34.320000000000562</v>
      </c>
      <c r="I122">
        <f t="shared" si="13"/>
        <v>0.25787187839304793</v>
      </c>
      <c r="J122">
        <f t="shared" si="18"/>
        <v>0.90151618631336006</v>
      </c>
      <c r="K122">
        <f t="shared" si="15"/>
        <v>7.6266666666666278</v>
      </c>
    </row>
    <row r="123" spans="1:11" x14ac:dyDescent="0.2">
      <c r="A123">
        <v>1974</v>
      </c>
      <c r="B123">
        <v>73.819999999999993</v>
      </c>
      <c r="C123">
        <f t="shared" si="11"/>
        <v>-5.0000000000011369E-2</v>
      </c>
      <c r="D123" s="3">
        <f t="shared" si="12"/>
        <v>-2.6000000000005912</v>
      </c>
      <c r="E123">
        <f t="shared" si="10"/>
        <v>0.12199999999999989</v>
      </c>
      <c r="F123">
        <f t="shared" si="16"/>
        <v>6.3439999999999941</v>
      </c>
      <c r="G123">
        <f t="shared" si="14"/>
        <v>0.38999999999998636</v>
      </c>
      <c r="H123">
        <f t="shared" si="17"/>
        <v>20.279999999999291</v>
      </c>
      <c r="I123">
        <f t="shared" si="13"/>
        <v>-6.7686476242062227E-2</v>
      </c>
      <c r="J123">
        <f t="shared" si="18"/>
        <v>0.53111807163282898</v>
      </c>
      <c r="K123">
        <f t="shared" si="15"/>
        <v>-2.4266666666666765</v>
      </c>
    </row>
    <row r="124" spans="1:11" s="2" customFormat="1" x14ac:dyDescent="0.2">
      <c r="A124" s="2">
        <v>1975</v>
      </c>
      <c r="B124" s="2">
        <v>74.41</v>
      </c>
      <c r="C124" s="2">
        <f t="shared" si="11"/>
        <v>0.59000000000000341</v>
      </c>
      <c r="D124" s="2">
        <f t="shared" si="12"/>
        <v>30.680000000000177</v>
      </c>
      <c r="E124" s="2">
        <f t="shared" si="10"/>
        <v>0.19599999999999795</v>
      </c>
      <c r="F124" s="2">
        <f t="shared" si="16"/>
        <v>10.191999999999894</v>
      </c>
      <c r="G124" s="2">
        <f t="shared" si="14"/>
        <v>0.45000000000000284</v>
      </c>
      <c r="H124" s="2">
        <f t="shared" si="17"/>
        <v>23.400000000000148</v>
      </c>
      <c r="I124" s="2">
        <f t="shared" si="13"/>
        <v>0.79924139799512806</v>
      </c>
      <c r="J124" s="2">
        <f t="shared" si="18"/>
        <v>0.60843699296917642</v>
      </c>
      <c r="K124">
        <f t="shared" si="15"/>
        <v>12.653333333333157</v>
      </c>
    </row>
    <row r="125" spans="1:11" x14ac:dyDescent="0.2">
      <c r="A125">
        <v>1976</v>
      </c>
      <c r="B125">
        <v>74.349999999999994</v>
      </c>
      <c r="C125">
        <f t="shared" si="11"/>
        <v>-6.0000000000002274E-2</v>
      </c>
      <c r="D125" s="3">
        <f t="shared" si="12"/>
        <v>-3.1200000000001182</v>
      </c>
      <c r="E125">
        <f t="shared" si="10"/>
        <v>7.8000000000000111E-2</v>
      </c>
      <c r="F125">
        <f t="shared" si="16"/>
        <v>4.0560000000000054</v>
      </c>
      <c r="G125">
        <f t="shared" si="14"/>
        <v>0.66999999999998749</v>
      </c>
      <c r="H125">
        <f t="shared" si="17"/>
        <v>34.83999999999935</v>
      </c>
      <c r="I125">
        <f t="shared" si="13"/>
        <v>-8.0634323343639666E-2</v>
      </c>
      <c r="J125">
        <f t="shared" si="18"/>
        <v>0.9093376764386365</v>
      </c>
      <c r="K125">
        <f t="shared" si="15"/>
        <v>8.3199999999998226</v>
      </c>
    </row>
    <row r="126" spans="1:11" x14ac:dyDescent="0.2">
      <c r="A126">
        <v>1977</v>
      </c>
      <c r="B126">
        <v>74.72</v>
      </c>
      <c r="C126">
        <f t="shared" si="11"/>
        <v>0.37000000000000455</v>
      </c>
      <c r="D126">
        <f t="shared" si="12"/>
        <v>19.240000000000236</v>
      </c>
      <c r="E126">
        <f t="shared" si="10"/>
        <v>0.20799999999999841</v>
      </c>
      <c r="F126">
        <f t="shared" si="16"/>
        <v>10.815999999999917</v>
      </c>
      <c r="G126">
        <f t="shared" si="14"/>
        <v>0.84999999999999432</v>
      </c>
      <c r="H126">
        <f t="shared" si="17"/>
        <v>44.199999999999704</v>
      </c>
      <c r="I126">
        <f t="shared" si="13"/>
        <v>0.49764626765299874</v>
      </c>
      <c r="J126">
        <f t="shared" si="18"/>
        <v>1.1506700961147884</v>
      </c>
      <c r="K126">
        <f t="shared" si="15"/>
        <v>15.600000000000097</v>
      </c>
    </row>
    <row r="127" spans="1:11" x14ac:dyDescent="0.2">
      <c r="A127">
        <v>1978</v>
      </c>
      <c r="B127">
        <v>74.41</v>
      </c>
      <c r="C127">
        <f t="shared" si="11"/>
        <v>-0.31000000000000227</v>
      </c>
      <c r="D127" s="4">
        <f t="shared" si="12"/>
        <v>-16.120000000000118</v>
      </c>
      <c r="E127">
        <f t="shared" si="10"/>
        <v>0.1079999999999984</v>
      </c>
      <c r="F127">
        <f t="shared" si="16"/>
        <v>5.6159999999999171</v>
      </c>
      <c r="G127">
        <f t="shared" si="14"/>
        <v>0.59000000000000341</v>
      </c>
      <c r="H127">
        <f t="shared" si="17"/>
        <v>30.680000000000177</v>
      </c>
      <c r="I127">
        <f t="shared" si="13"/>
        <v>-0.41488222698073107</v>
      </c>
      <c r="J127">
        <f t="shared" si="18"/>
        <v>0.79924139799512806</v>
      </c>
      <c r="K127">
        <f t="shared" si="15"/>
        <v>0</v>
      </c>
    </row>
    <row r="128" spans="1:11" x14ac:dyDescent="0.2">
      <c r="A128">
        <v>1979</v>
      </c>
      <c r="B128">
        <v>74.55</v>
      </c>
      <c r="C128">
        <f t="shared" si="11"/>
        <v>0.14000000000000057</v>
      </c>
      <c r="D128">
        <f t="shared" si="12"/>
        <v>7.2800000000000296</v>
      </c>
      <c r="E128">
        <f t="shared" si="10"/>
        <v>0.1460000000000008</v>
      </c>
      <c r="F128">
        <f t="shared" si="16"/>
        <v>7.5920000000000414</v>
      </c>
      <c r="G128">
        <f t="shared" si="14"/>
        <v>0.14000000000000057</v>
      </c>
      <c r="H128">
        <f t="shared" si="17"/>
        <v>7.2800000000000296</v>
      </c>
      <c r="I128">
        <f t="shared" si="13"/>
        <v>0.18814675446848619</v>
      </c>
      <c r="J128">
        <f t="shared" si="18"/>
        <v>0.18814675446848619</v>
      </c>
      <c r="K128">
        <f t="shared" si="15"/>
        <v>3.4666666666667156</v>
      </c>
    </row>
    <row r="129" spans="1:11" s="2" customFormat="1" x14ac:dyDescent="0.2">
      <c r="A129" s="2">
        <v>1980</v>
      </c>
      <c r="B129" s="2">
        <v>75.22</v>
      </c>
      <c r="C129" s="2">
        <f t="shared" si="11"/>
        <v>0.67000000000000171</v>
      </c>
      <c r="D129" s="2">
        <f t="shared" si="12"/>
        <v>34.840000000000089</v>
      </c>
      <c r="E129" s="2">
        <f t="shared" si="10"/>
        <v>0.16200000000000045</v>
      </c>
      <c r="F129" s="2">
        <f t="shared" si="16"/>
        <v>8.4240000000000226</v>
      </c>
      <c r="G129" s="2">
        <f t="shared" si="14"/>
        <v>0.87000000000000455</v>
      </c>
      <c r="H129" s="2">
        <f t="shared" si="17"/>
        <v>45.240000000000236</v>
      </c>
      <c r="I129" s="2">
        <f t="shared" si="13"/>
        <v>0.89872568745808412</v>
      </c>
      <c r="J129" s="2">
        <f t="shared" si="18"/>
        <v>1.1701412239408266</v>
      </c>
      <c r="K129">
        <f t="shared" si="15"/>
        <v>8.6666666666666661</v>
      </c>
    </row>
    <row r="130" spans="1:11" x14ac:dyDescent="0.2">
      <c r="A130">
        <v>1981</v>
      </c>
      <c r="B130">
        <v>75.430000000000007</v>
      </c>
      <c r="C130">
        <f t="shared" si="11"/>
        <v>0.21000000000000796</v>
      </c>
      <c r="D130">
        <f t="shared" si="12"/>
        <v>10.920000000000414</v>
      </c>
      <c r="E130">
        <f t="shared" si="10"/>
        <v>0.2160000000000025</v>
      </c>
      <c r="F130">
        <f t="shared" si="16"/>
        <v>11.232000000000129</v>
      </c>
      <c r="G130">
        <f t="shared" si="14"/>
        <v>0.71000000000000796</v>
      </c>
      <c r="H130">
        <f t="shared" si="17"/>
        <v>36.920000000000414</v>
      </c>
      <c r="I130">
        <f t="shared" si="13"/>
        <v>0.27918106886467425</v>
      </c>
      <c r="J130">
        <f t="shared" si="18"/>
        <v>0.95021413276232325</v>
      </c>
      <c r="K130">
        <f t="shared" si="15"/>
        <v>17.680000000000177</v>
      </c>
    </row>
    <row r="131" spans="1:11" x14ac:dyDescent="0.2">
      <c r="A131">
        <v>1982</v>
      </c>
      <c r="B131">
        <v>75.290000000000006</v>
      </c>
      <c r="C131">
        <f t="shared" si="11"/>
        <v>-0.14000000000000057</v>
      </c>
      <c r="D131" s="3">
        <f t="shared" si="12"/>
        <v>-7.2800000000000296</v>
      </c>
      <c r="E131">
        <f t="shared" si="10"/>
        <v>0.11400000000000148</v>
      </c>
      <c r="F131">
        <f t="shared" si="16"/>
        <v>5.9280000000000763</v>
      </c>
      <c r="G131">
        <f t="shared" si="14"/>
        <v>0.88000000000000966</v>
      </c>
      <c r="H131">
        <f t="shared" si="17"/>
        <v>45.760000000000502</v>
      </c>
      <c r="I131">
        <f t="shared" si="13"/>
        <v>-0.18560254540633775</v>
      </c>
      <c r="J131">
        <f t="shared" si="18"/>
        <v>1.1826367423733499</v>
      </c>
      <c r="K131">
        <f t="shared" si="15"/>
        <v>12.826666666666824</v>
      </c>
    </row>
    <row r="132" spans="1:11" x14ac:dyDescent="0.2">
      <c r="A132">
        <v>1983</v>
      </c>
      <c r="B132">
        <v>75.73</v>
      </c>
      <c r="C132">
        <f t="shared" si="11"/>
        <v>0.43999999999999773</v>
      </c>
      <c r="D132">
        <f t="shared" si="12"/>
        <v>22.879999999999882</v>
      </c>
      <c r="E132">
        <f t="shared" si="10"/>
        <v>0.26400000000000146</v>
      </c>
      <c r="F132">
        <f t="shared" si="16"/>
        <v>13.728000000000076</v>
      </c>
      <c r="G132">
        <f t="shared" si="14"/>
        <v>1.1800000000000068</v>
      </c>
      <c r="H132">
        <f t="shared" si="17"/>
        <v>61.360000000000355</v>
      </c>
      <c r="I132">
        <f t="shared" si="13"/>
        <v>0.58440695975560852</v>
      </c>
      <c r="J132">
        <f t="shared" si="18"/>
        <v>1.5828303152246908</v>
      </c>
      <c r="K132">
        <f t="shared" si="15"/>
        <v>8.8400000000000887</v>
      </c>
    </row>
    <row r="133" spans="1:11" x14ac:dyDescent="0.2">
      <c r="A133">
        <v>1984</v>
      </c>
      <c r="B133">
        <v>75.92</v>
      </c>
      <c r="C133">
        <f t="shared" si="11"/>
        <v>0.18999999999999773</v>
      </c>
      <c r="D133">
        <f t="shared" si="12"/>
        <v>9.8799999999998818</v>
      </c>
      <c r="E133">
        <f t="shared" ref="E133:E164" si="19">AVERAGE(C129:C133)</f>
        <v>0.27400000000000091</v>
      </c>
      <c r="F133">
        <f t="shared" si="16"/>
        <v>14.248000000000047</v>
      </c>
      <c r="G133">
        <f t="shared" si="14"/>
        <v>0.70000000000000284</v>
      </c>
      <c r="H133">
        <f t="shared" si="17"/>
        <v>36.400000000000148</v>
      </c>
      <c r="I133">
        <f t="shared" si="13"/>
        <v>0.25089132444209389</v>
      </c>
      <c r="J133">
        <f t="shared" si="18"/>
        <v>0.93060356288221602</v>
      </c>
      <c r="K133">
        <f t="shared" si="15"/>
        <v>8.4933333333332452</v>
      </c>
    </row>
    <row r="134" spans="1:11" s="2" customFormat="1" x14ac:dyDescent="0.2">
      <c r="A134" s="2">
        <v>1985</v>
      </c>
      <c r="B134" s="2">
        <v>75.84</v>
      </c>
      <c r="C134" s="2">
        <f t="shared" ref="C134:C165" si="20">B134-B133</f>
        <v>-7.9999999999998295E-2</v>
      </c>
      <c r="D134" s="2">
        <f t="shared" ref="D134:D165" si="21">52*C134</f>
        <v>-4.1599999999999113</v>
      </c>
      <c r="E134" s="2">
        <f t="shared" si="19"/>
        <v>0.12400000000000092</v>
      </c>
      <c r="F134" s="2">
        <f t="shared" si="16"/>
        <v>6.4480000000000475</v>
      </c>
      <c r="G134" s="2">
        <f t="shared" si="14"/>
        <v>0.40999999999999659</v>
      </c>
      <c r="H134" s="2">
        <f t="shared" si="17"/>
        <v>21.319999999999823</v>
      </c>
      <c r="I134" s="2">
        <f t="shared" ref="I134:I165" si="22">C134/B133*100</f>
        <v>-0.10537407797681546</v>
      </c>
      <c r="J134" s="2">
        <f t="shared" si="18"/>
        <v>0.54355031154712519</v>
      </c>
      <c r="K134">
        <f t="shared" si="15"/>
        <v>9.5333333333332835</v>
      </c>
    </row>
    <row r="135" spans="1:11" x14ac:dyDescent="0.2">
      <c r="A135">
        <v>1986</v>
      </c>
      <c r="B135">
        <v>76.3</v>
      </c>
      <c r="C135">
        <f t="shared" si="20"/>
        <v>0.45999999999999375</v>
      </c>
      <c r="D135">
        <f t="shared" si="21"/>
        <v>23.919999999999675</v>
      </c>
      <c r="E135">
        <f t="shared" si="19"/>
        <v>0.17399999999999807</v>
      </c>
      <c r="F135">
        <f t="shared" si="16"/>
        <v>9.0479999999999006</v>
      </c>
      <c r="G135">
        <f t="shared" ref="G135:G164" si="23">B135-B131</f>
        <v>1.0099999999999909</v>
      </c>
      <c r="H135">
        <f t="shared" si="17"/>
        <v>52.519999999999527</v>
      </c>
      <c r="I135">
        <f t="shared" si="22"/>
        <v>0.60654008438817741</v>
      </c>
      <c r="J135">
        <f t="shared" si="18"/>
        <v>1.3414796121662782</v>
      </c>
      <c r="K135">
        <f t="shared" si="15"/>
        <v>9.8799999999998818</v>
      </c>
    </row>
    <row r="136" spans="1:11" x14ac:dyDescent="0.2">
      <c r="A136">
        <v>1987</v>
      </c>
      <c r="B136">
        <v>76.55</v>
      </c>
      <c r="C136">
        <f t="shared" si="20"/>
        <v>0.25</v>
      </c>
      <c r="D136">
        <f t="shared" si="21"/>
        <v>13</v>
      </c>
      <c r="E136">
        <f t="shared" si="19"/>
        <v>0.25199999999999817</v>
      </c>
      <c r="F136">
        <f t="shared" si="16"/>
        <v>13.103999999999905</v>
      </c>
      <c r="G136">
        <f t="shared" si="23"/>
        <v>0.81999999999999318</v>
      </c>
      <c r="H136">
        <f t="shared" si="17"/>
        <v>42.639999999999645</v>
      </c>
      <c r="I136">
        <f t="shared" si="22"/>
        <v>0.32765399737876805</v>
      </c>
      <c r="J136">
        <f t="shared" si="18"/>
        <v>1.0827941370658829</v>
      </c>
      <c r="K136">
        <f t="shared" ref="K136:K165" si="24">AVERAGE(C134:C136)*52</f>
        <v>10.919999999999922</v>
      </c>
    </row>
    <row r="137" spans="1:11" x14ac:dyDescent="0.2">
      <c r="A137">
        <v>1988</v>
      </c>
      <c r="B137">
        <v>76.73</v>
      </c>
      <c r="C137">
        <f t="shared" si="20"/>
        <v>0.18000000000000682</v>
      </c>
      <c r="D137">
        <f t="shared" si="21"/>
        <v>9.3600000000003547</v>
      </c>
      <c r="E137">
        <f t="shared" si="19"/>
        <v>0.2</v>
      </c>
      <c r="F137">
        <f t="shared" ref="F137:F165" si="25">52*E137</f>
        <v>10.4</v>
      </c>
      <c r="G137">
        <f t="shared" si="23"/>
        <v>0.81000000000000227</v>
      </c>
      <c r="H137">
        <f t="shared" ref="H137:H165" si="26">52*G137</f>
        <v>42.120000000000118</v>
      </c>
      <c r="I137">
        <f t="shared" si="22"/>
        <v>0.23514043109079927</v>
      </c>
      <c r="J137">
        <f t="shared" ref="J137:J165" si="27">G137/B133*100</f>
        <v>1.0669125395152821</v>
      </c>
      <c r="K137">
        <f t="shared" si="24"/>
        <v>15.426666666666677</v>
      </c>
    </row>
    <row r="138" spans="1:11" x14ac:dyDescent="0.2">
      <c r="A138">
        <v>1989</v>
      </c>
      <c r="B138">
        <v>76.180000000000007</v>
      </c>
      <c r="C138">
        <f t="shared" si="20"/>
        <v>-0.54999999999999716</v>
      </c>
      <c r="D138" s="4">
        <f t="shared" si="21"/>
        <v>-28.599999999999852</v>
      </c>
      <c r="E138">
        <f t="shared" si="19"/>
        <v>5.2000000000001025E-2</v>
      </c>
      <c r="F138">
        <f t="shared" si="25"/>
        <v>2.7040000000000535</v>
      </c>
      <c r="G138">
        <f t="shared" si="23"/>
        <v>0.34000000000000341</v>
      </c>
      <c r="H138">
        <f t="shared" si="26"/>
        <v>17.680000000000177</v>
      </c>
      <c r="I138">
        <f t="shared" si="22"/>
        <v>-0.71679916590642145</v>
      </c>
      <c r="J138">
        <f t="shared" si="27"/>
        <v>0.44831223628692435</v>
      </c>
      <c r="K138">
        <f t="shared" si="24"/>
        <v>-2.0799999999998326</v>
      </c>
    </row>
    <row r="139" spans="1:11" s="2" customFormat="1" x14ac:dyDescent="0.2">
      <c r="A139" s="2">
        <v>1990</v>
      </c>
      <c r="B139" s="2">
        <v>76.94</v>
      </c>
      <c r="C139" s="2">
        <f t="shared" si="20"/>
        <v>0.75999999999999091</v>
      </c>
      <c r="D139" s="2">
        <f t="shared" si="21"/>
        <v>39.519999999999527</v>
      </c>
      <c r="E139" s="2">
        <f t="shared" si="19"/>
        <v>0.21999999999999886</v>
      </c>
      <c r="F139" s="2">
        <f t="shared" si="25"/>
        <v>11.439999999999941</v>
      </c>
      <c r="G139" s="2">
        <f t="shared" si="23"/>
        <v>0.64000000000000057</v>
      </c>
      <c r="H139" s="2">
        <f t="shared" si="26"/>
        <v>33.28000000000003</v>
      </c>
      <c r="I139" s="2">
        <f t="shared" si="22"/>
        <v>0.99763717511156591</v>
      </c>
      <c r="J139" s="2">
        <f t="shared" si="27"/>
        <v>0.83879423328964697</v>
      </c>
      <c r="K139">
        <f t="shared" si="24"/>
        <v>6.7600000000000104</v>
      </c>
    </row>
    <row r="140" spans="1:11" x14ac:dyDescent="0.2">
      <c r="A140">
        <v>1991</v>
      </c>
      <c r="B140">
        <v>77.150000000000006</v>
      </c>
      <c r="C140">
        <f t="shared" si="20"/>
        <v>0.21000000000000796</v>
      </c>
      <c r="D140">
        <f t="shared" si="21"/>
        <v>10.920000000000414</v>
      </c>
      <c r="E140">
        <f t="shared" si="19"/>
        <v>0.17000000000000171</v>
      </c>
      <c r="F140">
        <f t="shared" si="25"/>
        <v>8.8400000000000887</v>
      </c>
      <c r="G140">
        <f t="shared" si="23"/>
        <v>0.60000000000000853</v>
      </c>
      <c r="H140">
        <f t="shared" si="26"/>
        <v>31.200000000000443</v>
      </c>
      <c r="I140">
        <f t="shared" si="22"/>
        <v>0.27293995321030406</v>
      </c>
      <c r="J140">
        <f t="shared" si="27"/>
        <v>0.78380143696931226</v>
      </c>
      <c r="K140">
        <f t="shared" si="24"/>
        <v>7.2800000000000296</v>
      </c>
    </row>
    <row r="141" spans="1:11" x14ac:dyDescent="0.2">
      <c r="A141">
        <v>1992</v>
      </c>
      <c r="B141">
        <v>77.3</v>
      </c>
      <c r="C141">
        <f t="shared" si="20"/>
        <v>0.14999999999999147</v>
      </c>
      <c r="D141">
        <f t="shared" si="21"/>
        <v>7.7999999999995566</v>
      </c>
      <c r="E141">
        <f t="shared" si="19"/>
        <v>0.15</v>
      </c>
      <c r="F141">
        <f t="shared" si="25"/>
        <v>7.8</v>
      </c>
      <c r="G141">
        <f t="shared" si="23"/>
        <v>0.56999999999999318</v>
      </c>
      <c r="H141">
        <f t="shared" si="26"/>
        <v>29.639999999999645</v>
      </c>
      <c r="I141">
        <f t="shared" si="22"/>
        <v>0.1944264419961004</v>
      </c>
      <c r="J141">
        <f t="shared" si="27"/>
        <v>0.74286459012119532</v>
      </c>
      <c r="K141">
        <f t="shared" si="24"/>
        <v>19.413333333333167</v>
      </c>
    </row>
    <row r="142" spans="1:11" x14ac:dyDescent="0.2">
      <c r="A142">
        <v>1993</v>
      </c>
      <c r="B142">
        <v>76.98</v>
      </c>
      <c r="C142">
        <f t="shared" si="20"/>
        <v>-0.31999999999999318</v>
      </c>
      <c r="D142" s="4">
        <f t="shared" si="21"/>
        <v>-16.639999999999645</v>
      </c>
      <c r="E142">
        <f t="shared" si="19"/>
        <v>0.05</v>
      </c>
      <c r="F142">
        <f t="shared" si="25"/>
        <v>2.6</v>
      </c>
      <c r="G142">
        <f t="shared" si="23"/>
        <v>0.79999999999999716</v>
      </c>
      <c r="H142">
        <f t="shared" si="26"/>
        <v>41.599999999999852</v>
      </c>
      <c r="I142">
        <f t="shared" si="22"/>
        <v>-0.41397153945665355</v>
      </c>
      <c r="J142">
        <f t="shared" si="27"/>
        <v>1.0501443948542886</v>
      </c>
      <c r="K142">
        <f t="shared" si="24"/>
        <v>0.69333333333344171</v>
      </c>
    </row>
    <row r="143" spans="1:11" x14ac:dyDescent="0.2">
      <c r="A143">
        <v>1994</v>
      </c>
      <c r="B143">
        <v>77.739999999999995</v>
      </c>
      <c r="C143">
        <f t="shared" si="20"/>
        <v>0.75999999999999091</v>
      </c>
      <c r="D143">
        <f t="shared" si="21"/>
        <v>39.519999999999527</v>
      </c>
      <c r="E143">
        <f t="shared" si="19"/>
        <v>0.31199999999999761</v>
      </c>
      <c r="F143">
        <f t="shared" si="25"/>
        <v>16.223999999999876</v>
      </c>
      <c r="G143">
        <f t="shared" si="23"/>
        <v>0.79999999999999716</v>
      </c>
      <c r="H143">
        <f t="shared" si="26"/>
        <v>41.599999999999852</v>
      </c>
      <c r="I143">
        <f t="shared" si="22"/>
        <v>0.9872694206287228</v>
      </c>
      <c r="J143">
        <f t="shared" si="27"/>
        <v>1.0397712503249248</v>
      </c>
      <c r="K143">
        <f t="shared" si="24"/>
        <v>10.22666666666648</v>
      </c>
    </row>
    <row r="144" spans="1:11" s="2" customFormat="1" x14ac:dyDescent="0.2">
      <c r="A144" s="2">
        <v>1995</v>
      </c>
      <c r="B144" s="2">
        <v>77.69</v>
      </c>
      <c r="C144" s="2">
        <f t="shared" si="20"/>
        <v>-4.9999999999997158E-2</v>
      </c>
      <c r="D144" s="2">
        <f t="shared" si="21"/>
        <v>-2.5999999999998522</v>
      </c>
      <c r="E144" s="2">
        <f t="shared" si="19"/>
        <v>0.15</v>
      </c>
      <c r="F144" s="2">
        <f t="shared" si="25"/>
        <v>7.8</v>
      </c>
      <c r="G144" s="2">
        <f t="shared" si="23"/>
        <v>0.53999999999999204</v>
      </c>
      <c r="H144" s="2">
        <f t="shared" si="26"/>
        <v>28.079999999999586</v>
      </c>
      <c r="I144" s="2">
        <f t="shared" si="22"/>
        <v>-6.4316953949057315E-2</v>
      </c>
      <c r="J144" s="2">
        <f t="shared" si="27"/>
        <v>0.69993519118599101</v>
      </c>
      <c r="K144">
        <f t="shared" si="24"/>
        <v>6.7600000000000104</v>
      </c>
    </row>
    <row r="145" spans="1:11" x14ac:dyDescent="0.2">
      <c r="A145">
        <v>1996</v>
      </c>
      <c r="B145">
        <v>77.819999999999993</v>
      </c>
      <c r="C145">
        <f t="shared" si="20"/>
        <v>0.12999999999999545</v>
      </c>
      <c r="D145">
        <f t="shared" si="21"/>
        <v>6.7599999999997635</v>
      </c>
      <c r="E145">
        <f t="shared" si="19"/>
        <v>0.13399999999999751</v>
      </c>
      <c r="F145">
        <f t="shared" si="25"/>
        <v>6.9679999999998703</v>
      </c>
      <c r="G145">
        <f t="shared" si="23"/>
        <v>0.51999999999999602</v>
      </c>
      <c r="H145">
        <f t="shared" si="26"/>
        <v>27.039999999999793</v>
      </c>
      <c r="I145">
        <f t="shared" si="22"/>
        <v>0.16733170292186311</v>
      </c>
      <c r="J145">
        <f t="shared" si="27"/>
        <v>0.67270375161707119</v>
      </c>
      <c r="K145">
        <f t="shared" si="24"/>
        <v>14.559999999999814</v>
      </c>
    </row>
    <row r="146" spans="1:11" x14ac:dyDescent="0.2">
      <c r="A146">
        <v>1997</v>
      </c>
      <c r="B146">
        <v>78.11</v>
      </c>
      <c r="C146">
        <f t="shared" si="20"/>
        <v>0.29000000000000625</v>
      </c>
      <c r="D146">
        <f t="shared" si="21"/>
        <v>15.080000000000325</v>
      </c>
      <c r="E146">
        <f t="shared" si="19"/>
        <v>0.16200000000000045</v>
      </c>
      <c r="F146">
        <f t="shared" si="25"/>
        <v>8.4240000000000226</v>
      </c>
      <c r="G146">
        <f t="shared" si="23"/>
        <v>1.1299999999999955</v>
      </c>
      <c r="H146">
        <f t="shared" si="26"/>
        <v>58.759999999999764</v>
      </c>
      <c r="I146">
        <f t="shared" si="22"/>
        <v>0.37265484451298675</v>
      </c>
      <c r="J146">
        <f t="shared" si="27"/>
        <v>1.4679137438295602</v>
      </c>
      <c r="K146">
        <f t="shared" si="24"/>
        <v>6.4133333333334122</v>
      </c>
    </row>
    <row r="147" spans="1:11" x14ac:dyDescent="0.2">
      <c r="A147">
        <v>1998</v>
      </c>
      <c r="B147">
        <v>78.23</v>
      </c>
      <c r="C147">
        <f t="shared" si="20"/>
        <v>0.12000000000000455</v>
      </c>
      <c r="D147">
        <f t="shared" si="21"/>
        <v>6.2400000000002365</v>
      </c>
      <c r="E147">
        <f t="shared" si="19"/>
        <v>0.25</v>
      </c>
      <c r="F147">
        <f t="shared" si="25"/>
        <v>13</v>
      </c>
      <c r="G147">
        <f t="shared" si="23"/>
        <v>0.49000000000000909</v>
      </c>
      <c r="H147">
        <f t="shared" si="26"/>
        <v>25.480000000000473</v>
      </c>
      <c r="I147">
        <f t="shared" si="22"/>
        <v>0.1536294968634036</v>
      </c>
      <c r="J147">
        <f t="shared" si="27"/>
        <v>0.63030614870080937</v>
      </c>
      <c r="K147">
        <f t="shared" si="24"/>
        <v>9.3600000000001078</v>
      </c>
    </row>
    <row r="148" spans="1:11" x14ac:dyDescent="0.2">
      <c r="A148">
        <v>1999</v>
      </c>
      <c r="B148">
        <v>78.239999999999995</v>
      </c>
      <c r="C148">
        <f t="shared" si="20"/>
        <v>9.9999999999909051E-3</v>
      </c>
      <c r="D148">
        <f t="shared" si="21"/>
        <v>0.51999999999952706</v>
      </c>
      <c r="E148">
        <f t="shared" si="19"/>
        <v>0.1</v>
      </c>
      <c r="F148">
        <f>52*E148</f>
        <v>5.2</v>
      </c>
      <c r="G148">
        <f t="shared" si="23"/>
        <v>0.54999999999999716</v>
      </c>
      <c r="H148">
        <f t="shared" si="26"/>
        <v>28.599999999999852</v>
      </c>
      <c r="I148">
        <f t="shared" si="22"/>
        <v>1.2782819890056122E-2</v>
      </c>
      <c r="J148">
        <f t="shared" si="27"/>
        <v>0.70794182005405737</v>
      </c>
      <c r="K148">
        <f t="shared" si="24"/>
        <v>7.2800000000000296</v>
      </c>
    </row>
    <row r="149" spans="1:11" s="2" customFormat="1" x14ac:dyDescent="0.2">
      <c r="A149" s="2">
        <v>2000</v>
      </c>
      <c r="B149" s="2">
        <v>78.63</v>
      </c>
      <c r="C149" s="2">
        <f t="shared" si="20"/>
        <v>0.39000000000000057</v>
      </c>
      <c r="D149" s="2">
        <f t="shared" si="21"/>
        <v>20.28000000000003</v>
      </c>
      <c r="E149" s="2">
        <f t="shared" si="19"/>
        <v>0.18799999999999956</v>
      </c>
      <c r="F149" s="2">
        <f t="shared" si="25"/>
        <v>9.7759999999999767</v>
      </c>
      <c r="G149" s="2">
        <f t="shared" si="23"/>
        <v>0.81000000000000227</v>
      </c>
      <c r="H149" s="2">
        <f t="shared" si="26"/>
        <v>42.120000000000118</v>
      </c>
      <c r="I149" s="2">
        <f t="shared" si="22"/>
        <v>0.49846625766871244</v>
      </c>
      <c r="J149" s="2">
        <f t="shared" si="27"/>
        <v>1.0408635312259089</v>
      </c>
      <c r="K149">
        <f t="shared" si="24"/>
        <v>9.0133333333332644</v>
      </c>
    </row>
    <row r="150" spans="1:11" x14ac:dyDescent="0.2">
      <c r="A150">
        <v>2001</v>
      </c>
      <c r="B150">
        <v>78.819999999999993</v>
      </c>
      <c r="C150">
        <f t="shared" si="20"/>
        <v>0.18999999999999773</v>
      </c>
      <c r="D150">
        <f t="shared" si="21"/>
        <v>9.8799999999998818</v>
      </c>
      <c r="E150">
        <f t="shared" si="19"/>
        <v>0.2</v>
      </c>
      <c r="F150">
        <f t="shared" si="25"/>
        <v>10.4</v>
      </c>
      <c r="G150">
        <f t="shared" si="23"/>
        <v>0.70999999999999375</v>
      </c>
      <c r="H150">
        <f t="shared" si="26"/>
        <v>36.919999999999675</v>
      </c>
      <c r="I150">
        <f t="shared" si="22"/>
        <v>0.24163805163423341</v>
      </c>
      <c r="J150">
        <f t="shared" si="27"/>
        <v>0.90897452310842886</v>
      </c>
      <c r="K150">
        <f t="shared" si="24"/>
        <v>10.22666666666648</v>
      </c>
    </row>
    <row r="151" spans="1:11" x14ac:dyDescent="0.2">
      <c r="A151">
        <v>2002</v>
      </c>
      <c r="B151">
        <v>78.87</v>
      </c>
      <c r="C151">
        <f t="shared" si="20"/>
        <v>5.0000000000011369E-2</v>
      </c>
      <c r="D151">
        <f t="shared" si="21"/>
        <v>2.6000000000005912</v>
      </c>
      <c r="E151">
        <f t="shared" si="19"/>
        <v>0.15200000000000102</v>
      </c>
      <c r="F151">
        <f t="shared" si="25"/>
        <v>7.9040000000000532</v>
      </c>
      <c r="G151">
        <f t="shared" si="23"/>
        <v>0.64000000000000057</v>
      </c>
      <c r="H151">
        <f t="shared" si="26"/>
        <v>33.28000000000003</v>
      </c>
      <c r="I151">
        <f t="shared" si="22"/>
        <v>6.3435676224322973E-2</v>
      </c>
      <c r="J151">
        <f t="shared" si="27"/>
        <v>0.81810047296433674</v>
      </c>
      <c r="K151">
        <f t="shared" si="24"/>
        <v>10.920000000000167</v>
      </c>
    </row>
    <row r="152" spans="1:11" x14ac:dyDescent="0.2">
      <c r="A152">
        <v>2003</v>
      </c>
      <c r="B152">
        <v>78.87</v>
      </c>
      <c r="C152">
        <f t="shared" si="20"/>
        <v>0</v>
      </c>
      <c r="D152" s="3">
        <f t="shared" si="21"/>
        <v>0</v>
      </c>
      <c r="E152">
        <f t="shared" si="19"/>
        <v>0.12800000000000011</v>
      </c>
      <c r="F152">
        <f t="shared" si="25"/>
        <v>6.6560000000000059</v>
      </c>
      <c r="G152">
        <f t="shared" si="23"/>
        <v>0.63000000000000966</v>
      </c>
      <c r="H152">
        <f t="shared" si="26"/>
        <v>32.760000000000502</v>
      </c>
      <c r="I152">
        <f t="shared" si="22"/>
        <v>0</v>
      </c>
      <c r="J152">
        <f t="shared" si="27"/>
        <v>0.80521472392639271</v>
      </c>
      <c r="K152">
        <f t="shared" si="24"/>
        <v>4.1600000000001573</v>
      </c>
    </row>
    <row r="153" spans="1:11" x14ac:dyDescent="0.2">
      <c r="A153">
        <v>2004</v>
      </c>
      <c r="B153">
        <v>79.39</v>
      </c>
      <c r="C153">
        <f t="shared" si="20"/>
        <v>0.51999999999999602</v>
      </c>
      <c r="D153">
        <f t="shared" si="21"/>
        <v>27.039999999999793</v>
      </c>
      <c r="E153">
        <f t="shared" si="19"/>
        <v>0.23000000000000115</v>
      </c>
      <c r="F153">
        <f t="shared" si="25"/>
        <v>11.960000000000059</v>
      </c>
      <c r="G153">
        <f t="shared" si="23"/>
        <v>0.76000000000000512</v>
      </c>
      <c r="H153">
        <f t="shared" si="26"/>
        <v>39.520000000000266</v>
      </c>
      <c r="I153">
        <f t="shared" si="22"/>
        <v>0.65931279320400149</v>
      </c>
      <c r="J153">
        <f t="shared" si="27"/>
        <v>0.96655220653695184</v>
      </c>
      <c r="K153">
        <f t="shared" si="24"/>
        <v>9.8800000000001287</v>
      </c>
    </row>
    <row r="154" spans="1:11" s="2" customFormat="1" x14ac:dyDescent="0.2">
      <c r="A154" s="2">
        <v>2005</v>
      </c>
      <c r="B154" s="2">
        <v>79.459999999999994</v>
      </c>
      <c r="C154" s="2">
        <f t="shared" si="20"/>
        <v>6.9999999999993179E-2</v>
      </c>
      <c r="D154" s="2">
        <f t="shared" si="21"/>
        <v>3.6399999999996453</v>
      </c>
      <c r="E154" s="2">
        <f t="shared" si="19"/>
        <v>0.16599999999999965</v>
      </c>
      <c r="F154" s="2">
        <f t="shared" si="25"/>
        <v>8.6319999999999819</v>
      </c>
      <c r="G154" s="2">
        <f t="shared" si="23"/>
        <v>0.64000000000000057</v>
      </c>
      <c r="H154" s="2">
        <f t="shared" si="26"/>
        <v>33.28000000000003</v>
      </c>
      <c r="I154" s="2">
        <f t="shared" si="22"/>
        <v>8.8172313893428875E-2</v>
      </c>
      <c r="J154" s="2">
        <f t="shared" si="27"/>
        <v>0.81197665567115018</v>
      </c>
      <c r="K154">
        <f t="shared" si="24"/>
        <v>10.22666666666648</v>
      </c>
    </row>
    <row r="155" spans="1:11" x14ac:dyDescent="0.2">
      <c r="A155">
        <v>2006</v>
      </c>
      <c r="B155">
        <v>79.760000000000005</v>
      </c>
      <c r="C155">
        <f t="shared" si="20"/>
        <v>0.30000000000001137</v>
      </c>
      <c r="D155">
        <f t="shared" si="21"/>
        <v>15.600000000000591</v>
      </c>
      <c r="E155">
        <f t="shared" si="19"/>
        <v>0.18800000000000239</v>
      </c>
      <c r="F155">
        <f t="shared" si="25"/>
        <v>9.7760000000001241</v>
      </c>
      <c r="G155">
        <f t="shared" si="23"/>
        <v>0.89000000000000057</v>
      </c>
      <c r="H155">
        <f t="shared" si="26"/>
        <v>46.28000000000003</v>
      </c>
      <c r="I155">
        <f t="shared" si="22"/>
        <v>0.37754845205136089</v>
      </c>
      <c r="J155">
        <f t="shared" si="27"/>
        <v>1.1284392037530118</v>
      </c>
      <c r="K155">
        <f t="shared" si="24"/>
        <v>15.426666666666677</v>
      </c>
    </row>
    <row r="156" spans="1:11" x14ac:dyDescent="0.2">
      <c r="A156">
        <v>2007</v>
      </c>
      <c r="B156">
        <v>79.8</v>
      </c>
      <c r="C156">
        <f t="shared" si="20"/>
        <v>3.9999999999992042E-2</v>
      </c>
      <c r="D156">
        <f t="shared" si="21"/>
        <v>2.0799999999995862</v>
      </c>
      <c r="E156">
        <f t="shared" si="19"/>
        <v>0.18599999999999853</v>
      </c>
      <c r="F156">
        <f t="shared" si="25"/>
        <v>9.6719999999999242</v>
      </c>
      <c r="G156">
        <f t="shared" si="23"/>
        <v>0.92999999999999261</v>
      </c>
      <c r="H156">
        <f t="shared" si="26"/>
        <v>48.359999999999616</v>
      </c>
      <c r="I156">
        <f t="shared" si="22"/>
        <v>5.0150451354052203E-2</v>
      </c>
      <c r="J156">
        <f t="shared" si="27"/>
        <v>1.1791555724610023</v>
      </c>
      <c r="K156">
        <f t="shared" si="24"/>
        <v>7.106666666666607</v>
      </c>
    </row>
    <row r="157" spans="1:11" x14ac:dyDescent="0.2">
      <c r="A157">
        <v>2008</v>
      </c>
      <c r="B157">
        <v>79.930000000000007</v>
      </c>
      <c r="C157">
        <f t="shared" si="20"/>
        <v>0.13000000000000966</v>
      </c>
      <c r="D157">
        <f t="shared" si="21"/>
        <v>6.7600000000005025</v>
      </c>
      <c r="E157">
        <f t="shared" si="19"/>
        <v>0.21200000000000047</v>
      </c>
      <c r="F157">
        <f t="shared" si="25"/>
        <v>11.024000000000024</v>
      </c>
      <c r="G157">
        <f t="shared" si="23"/>
        <v>0.54000000000000625</v>
      </c>
      <c r="H157">
        <f t="shared" si="26"/>
        <v>28.080000000000325</v>
      </c>
      <c r="I157">
        <f t="shared" si="22"/>
        <v>0.16290726817043819</v>
      </c>
      <c r="J157">
        <f t="shared" si="27"/>
        <v>0.68018642146366826</v>
      </c>
      <c r="K157">
        <f t="shared" si="24"/>
        <v>8.1466666666668939</v>
      </c>
    </row>
    <row r="158" spans="1:11" x14ac:dyDescent="0.2">
      <c r="A158">
        <v>2009</v>
      </c>
      <c r="B158">
        <v>80.42</v>
      </c>
      <c r="C158">
        <f t="shared" si="20"/>
        <v>0.48999999999999488</v>
      </c>
      <c r="D158">
        <f t="shared" si="21"/>
        <v>25.479999999999734</v>
      </c>
      <c r="E158">
        <f t="shared" si="19"/>
        <v>0.20600000000000024</v>
      </c>
      <c r="F158">
        <f t="shared" si="25"/>
        <v>10.712000000000012</v>
      </c>
      <c r="G158">
        <f t="shared" si="23"/>
        <v>0.96000000000000796</v>
      </c>
      <c r="H158">
        <f t="shared" si="26"/>
        <v>49.920000000000414</v>
      </c>
      <c r="I158">
        <f t="shared" si="22"/>
        <v>0.61303640685599248</v>
      </c>
      <c r="J158">
        <f t="shared" si="27"/>
        <v>1.2081550465643192</v>
      </c>
      <c r="K158">
        <f t="shared" si="24"/>
        <v>11.439999999999941</v>
      </c>
    </row>
    <row r="159" spans="1:11" s="2" customFormat="1" x14ac:dyDescent="0.2">
      <c r="A159" s="2">
        <v>2010</v>
      </c>
      <c r="B159" s="2">
        <v>80.61</v>
      </c>
      <c r="C159" s="2">
        <f t="shared" si="20"/>
        <v>0.18999999999999773</v>
      </c>
      <c r="D159" s="2">
        <f t="shared" si="21"/>
        <v>9.8799999999998818</v>
      </c>
      <c r="E159" s="2">
        <f t="shared" si="19"/>
        <v>0.23000000000000115</v>
      </c>
      <c r="F159" s="2">
        <f t="shared" si="25"/>
        <v>11.960000000000059</v>
      </c>
      <c r="G159" s="2">
        <f t="shared" si="23"/>
        <v>0.84999999999999432</v>
      </c>
      <c r="H159" s="2">
        <f t="shared" si="26"/>
        <v>44.199999999999704</v>
      </c>
      <c r="I159" s="2">
        <f t="shared" si="22"/>
        <v>0.23625963690623941</v>
      </c>
      <c r="J159" s="2">
        <f t="shared" si="27"/>
        <v>1.0656970912738142</v>
      </c>
      <c r="K159">
        <f t="shared" si="24"/>
        <v>14.040000000000038</v>
      </c>
    </row>
    <row r="160" spans="1:11" x14ac:dyDescent="0.2">
      <c r="A160">
        <v>2011</v>
      </c>
      <c r="B160">
        <v>80.819999999999993</v>
      </c>
      <c r="C160">
        <f t="shared" si="20"/>
        <v>0.20999999999999375</v>
      </c>
      <c r="D160">
        <f t="shared" si="21"/>
        <v>10.919999999999675</v>
      </c>
      <c r="E160">
        <f t="shared" si="19"/>
        <v>0.21199999999999761</v>
      </c>
      <c r="F160">
        <f t="shared" si="25"/>
        <v>11.023999999999875</v>
      </c>
      <c r="G160">
        <f t="shared" si="23"/>
        <v>1.019999999999996</v>
      </c>
      <c r="H160">
        <f t="shared" si="26"/>
        <v>53.039999999999793</v>
      </c>
      <c r="I160">
        <f t="shared" si="22"/>
        <v>0.2605135839225825</v>
      </c>
      <c r="J160">
        <f t="shared" si="27"/>
        <v>1.2781954887217994</v>
      </c>
      <c r="K160">
        <f t="shared" si="24"/>
        <v>15.426666666666431</v>
      </c>
    </row>
    <row r="161" spans="1:11" x14ac:dyDescent="0.2">
      <c r="A161">
        <v>2012</v>
      </c>
      <c r="B161">
        <v>80.81</v>
      </c>
      <c r="C161">
        <f t="shared" si="20"/>
        <v>-9.9999999999909051E-3</v>
      </c>
      <c r="D161" s="3">
        <f t="shared" si="21"/>
        <v>-0.51999999999952706</v>
      </c>
      <c r="E161">
        <f t="shared" si="19"/>
        <v>0.20200000000000101</v>
      </c>
      <c r="F161">
        <f t="shared" si="25"/>
        <v>10.504000000000053</v>
      </c>
      <c r="G161">
        <f t="shared" si="23"/>
        <v>0.87999999999999545</v>
      </c>
      <c r="H161">
        <f t="shared" si="26"/>
        <v>45.759999999999764</v>
      </c>
      <c r="I161">
        <f t="shared" si="22"/>
        <v>-1.2373174956682637E-2</v>
      </c>
      <c r="J161">
        <f t="shared" si="27"/>
        <v>1.1009633429250536</v>
      </c>
      <c r="K161">
        <f t="shared" si="24"/>
        <v>6.7600000000000104</v>
      </c>
    </row>
    <row r="162" spans="1:11" x14ac:dyDescent="0.2">
      <c r="A162">
        <v>2013</v>
      </c>
      <c r="B162">
        <v>81.06</v>
      </c>
      <c r="C162">
        <f t="shared" si="20"/>
        <v>0.25</v>
      </c>
      <c r="D162">
        <f t="shared" si="21"/>
        <v>13</v>
      </c>
      <c r="E162">
        <f t="shared" si="19"/>
        <v>0.22599999999999909</v>
      </c>
      <c r="F162">
        <f t="shared" si="25"/>
        <v>11.751999999999953</v>
      </c>
      <c r="G162">
        <f t="shared" si="23"/>
        <v>0.64000000000000057</v>
      </c>
      <c r="H162">
        <f t="shared" si="26"/>
        <v>33.28000000000003</v>
      </c>
      <c r="I162">
        <f t="shared" si="22"/>
        <v>0.30936765251825271</v>
      </c>
      <c r="J162">
        <f t="shared" si="27"/>
        <v>0.79582193484207986</v>
      </c>
      <c r="K162">
        <f t="shared" si="24"/>
        <v>7.8000000000000487</v>
      </c>
    </row>
    <row r="163" spans="1:11" x14ac:dyDescent="0.2">
      <c r="A163">
        <v>2014</v>
      </c>
      <c r="B163">
        <v>81.33</v>
      </c>
      <c r="C163">
        <f t="shared" si="20"/>
        <v>0.26999999999999602</v>
      </c>
      <c r="D163">
        <f t="shared" si="21"/>
        <v>14.039999999999793</v>
      </c>
      <c r="E163">
        <f t="shared" si="19"/>
        <v>0.18199999999999933</v>
      </c>
      <c r="F163">
        <f t="shared" si="25"/>
        <v>9.4639999999999649</v>
      </c>
      <c r="G163">
        <f t="shared" si="23"/>
        <v>0.71999999999999886</v>
      </c>
      <c r="H163">
        <f t="shared" si="26"/>
        <v>37.439999999999941</v>
      </c>
      <c r="I163">
        <f t="shared" si="22"/>
        <v>0.3330866025166494</v>
      </c>
      <c r="J163">
        <f t="shared" si="27"/>
        <v>0.8931894305917365</v>
      </c>
      <c r="K163">
        <f t="shared" si="24"/>
        <v>8.8400000000000887</v>
      </c>
    </row>
    <row r="164" spans="1:11" s="2" customFormat="1" x14ac:dyDescent="0.2">
      <c r="A164" s="2">
        <v>2015</v>
      </c>
      <c r="B164" s="2">
        <v>81.03</v>
      </c>
      <c r="C164" s="2">
        <f t="shared" si="20"/>
        <v>-0.29999999999999716</v>
      </c>
      <c r="D164" s="7">
        <f t="shared" si="21"/>
        <v>-15.599999999999852</v>
      </c>
      <c r="E164" s="2">
        <f t="shared" si="19"/>
        <v>8.4000000000000338E-2</v>
      </c>
      <c r="F164" s="2">
        <f t="shared" si="25"/>
        <v>4.3680000000000172</v>
      </c>
      <c r="G164" s="2">
        <f t="shared" si="23"/>
        <v>0.21000000000000796</v>
      </c>
      <c r="H164" s="2">
        <f t="shared" si="26"/>
        <v>10.920000000000414</v>
      </c>
      <c r="I164" s="2">
        <f t="shared" si="22"/>
        <v>-0.36886757654001867</v>
      </c>
      <c r="J164" s="2">
        <f t="shared" si="27"/>
        <v>0.25983667409058148</v>
      </c>
      <c r="K164">
        <f t="shared" si="24"/>
        <v>3.8133333333333139</v>
      </c>
    </row>
    <row r="165" spans="1:11" x14ac:dyDescent="0.2">
      <c r="A165">
        <v>2016</v>
      </c>
      <c r="B165">
        <v>81.06</v>
      </c>
      <c r="C165">
        <f t="shared" si="20"/>
        <v>3.0000000000001137E-2</v>
      </c>
      <c r="D165">
        <f t="shared" si="21"/>
        <v>1.5600000000000591</v>
      </c>
      <c r="E165">
        <f>AVERAGE(C161:C165)</f>
        <v>4.8000000000001819E-2</v>
      </c>
      <c r="F165">
        <f t="shared" si="25"/>
        <v>2.4960000000000946</v>
      </c>
      <c r="G165">
        <f>B165-B161</f>
        <v>0.25</v>
      </c>
      <c r="H165">
        <f t="shared" si="26"/>
        <v>13</v>
      </c>
      <c r="I165">
        <f t="shared" si="22"/>
        <v>3.7023324694558969E-2</v>
      </c>
      <c r="J165">
        <f t="shared" si="27"/>
        <v>0.30936765251825271</v>
      </c>
      <c r="K165">
        <f t="shared" si="24"/>
        <v>0</v>
      </c>
    </row>
    <row r="166" spans="1:11" x14ac:dyDescent="0.2">
      <c r="B166">
        <f>B165-B161</f>
        <v>0.25</v>
      </c>
    </row>
    <row r="167" spans="1:11" x14ac:dyDescent="0.2">
      <c r="B167">
        <f>B160-B156</f>
        <v>1.019999999999996</v>
      </c>
    </row>
    <row r="188" spans="2:2" x14ac:dyDescent="0.2">
      <c r="B188" s="1"/>
    </row>
    <row r="194" spans="2:2" x14ac:dyDescent="0.2">
      <c r="B194" s="1"/>
    </row>
    <row r="203" spans="2:2" x14ac:dyDescent="0.2">
      <c r="B20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A127" zoomScale="85" zoomScaleNormal="85" workbookViewId="0">
      <selection activeCell="F124" sqref="F124"/>
    </sheetView>
  </sheetViews>
  <sheetFormatPr defaultRowHeight="15" x14ac:dyDescent="0.2"/>
  <cols>
    <col min="6" max="6" width="8.88671875" style="3"/>
  </cols>
  <sheetData>
    <row r="1" spans="1:11" x14ac:dyDescent="0.2">
      <c r="A1" t="s">
        <v>13</v>
      </c>
      <c r="B1" t="s">
        <v>13</v>
      </c>
      <c r="C1" t="s">
        <v>13</v>
      </c>
      <c r="E1" t="s">
        <v>13</v>
      </c>
      <c r="G1" t="s">
        <v>13</v>
      </c>
      <c r="K1" t="s">
        <v>63</v>
      </c>
    </row>
    <row r="2" spans="1:11" x14ac:dyDescent="0.2">
      <c r="A2" t="s">
        <v>11</v>
      </c>
      <c r="C2" t="s">
        <v>16</v>
      </c>
      <c r="D2" t="s">
        <v>62</v>
      </c>
      <c r="E2" t="s">
        <v>18</v>
      </c>
      <c r="F2" s="3" t="s">
        <v>27</v>
      </c>
      <c r="G2" t="s">
        <v>17</v>
      </c>
      <c r="H2" t="s">
        <v>25</v>
      </c>
      <c r="I2" t="s">
        <v>61</v>
      </c>
    </row>
    <row r="3" spans="1:11" x14ac:dyDescent="0.2">
      <c r="A3">
        <v>1855</v>
      </c>
      <c r="B3">
        <v>41.48</v>
      </c>
    </row>
    <row r="4" spans="1:11" x14ac:dyDescent="0.2">
      <c r="A4">
        <v>1856</v>
      </c>
      <c r="B4">
        <v>42.54</v>
      </c>
      <c r="C4">
        <f>B4-B3</f>
        <v>1.0600000000000023</v>
      </c>
      <c r="D4">
        <f>C4*52</f>
        <v>55.120000000000118</v>
      </c>
    </row>
    <row r="5" spans="1:11" x14ac:dyDescent="0.2">
      <c r="A5">
        <v>1857</v>
      </c>
      <c r="B5">
        <v>41.8</v>
      </c>
      <c r="C5">
        <f t="shared" ref="C5:C68" si="0">B5-B4</f>
        <v>-0.74000000000000199</v>
      </c>
      <c r="D5">
        <f t="shared" ref="D5:D68" si="1">C5*52</f>
        <v>-38.480000000000103</v>
      </c>
    </row>
    <row r="6" spans="1:11" x14ac:dyDescent="0.2">
      <c r="A6">
        <v>1858</v>
      </c>
      <c r="B6">
        <v>41.45</v>
      </c>
      <c r="C6">
        <f t="shared" si="0"/>
        <v>-0.34999999999999432</v>
      </c>
      <c r="D6">
        <f t="shared" si="1"/>
        <v>-18.199999999999704</v>
      </c>
      <c r="I6">
        <f>AVERAGE(C4:C6)*52</f>
        <v>-0.51999999999989654</v>
      </c>
    </row>
    <row r="7" spans="1:11" x14ac:dyDescent="0.2">
      <c r="A7">
        <v>1859</v>
      </c>
      <c r="B7">
        <v>42.49</v>
      </c>
      <c r="C7">
        <f t="shared" si="0"/>
        <v>1.0399999999999991</v>
      </c>
      <c r="D7">
        <f t="shared" si="1"/>
        <v>54.079999999999956</v>
      </c>
      <c r="E7">
        <f t="shared" ref="E7:E70" si="2">AVERAGE(C3:C7)</f>
        <v>0.25250000000000128</v>
      </c>
      <c r="F7" s="3">
        <f>52*E7</f>
        <v>13.130000000000067</v>
      </c>
      <c r="G7">
        <f t="shared" ref="G7:G38" si="3">B7-B3</f>
        <v>1.0100000000000051</v>
      </c>
      <c r="H7">
        <f>G7/B3*100</f>
        <v>2.4349083895853547</v>
      </c>
      <c r="I7">
        <f t="shared" ref="I7:I70" si="4">AVERAGE(C5:C7)*52</f>
        <v>-0.8666666666666174</v>
      </c>
    </row>
    <row r="8" spans="1:11" x14ac:dyDescent="0.2">
      <c r="A8">
        <v>1860</v>
      </c>
      <c r="B8">
        <v>40.25</v>
      </c>
      <c r="C8">
        <f t="shared" si="0"/>
        <v>-2.240000000000002</v>
      </c>
      <c r="D8">
        <f t="shared" si="1"/>
        <v>-116.4800000000001</v>
      </c>
      <c r="E8">
        <f t="shared" si="2"/>
        <v>-0.24599999999999939</v>
      </c>
      <c r="F8" s="3">
        <f t="shared" ref="F8:F71" si="5">52*E8</f>
        <v>-12.791999999999968</v>
      </c>
      <c r="G8">
        <f t="shared" si="3"/>
        <v>-2.2899999999999991</v>
      </c>
      <c r="H8">
        <f t="shared" ref="H8:H71" si="6">G8/B4*100</f>
        <v>-5.3831687823225183</v>
      </c>
      <c r="I8">
        <f t="shared" si="4"/>
        <v>-26.866666666666617</v>
      </c>
    </row>
    <row r="9" spans="1:11" x14ac:dyDescent="0.2">
      <c r="A9">
        <v>1861</v>
      </c>
      <c r="B9">
        <v>42.67</v>
      </c>
      <c r="C9">
        <f t="shared" si="0"/>
        <v>2.4200000000000017</v>
      </c>
      <c r="D9">
        <f t="shared" si="1"/>
        <v>125.84000000000009</v>
      </c>
      <c r="E9">
        <f t="shared" si="2"/>
        <v>2.6000000000000512E-2</v>
      </c>
      <c r="F9" s="3">
        <f t="shared" si="5"/>
        <v>1.3520000000000267</v>
      </c>
      <c r="G9">
        <f t="shared" si="3"/>
        <v>0.87000000000000455</v>
      </c>
      <c r="H9">
        <f t="shared" si="6"/>
        <v>2.0813397129186715</v>
      </c>
      <c r="I9">
        <f t="shared" si="4"/>
        <v>21.146666666666647</v>
      </c>
    </row>
    <row r="10" spans="1:11" x14ac:dyDescent="0.2">
      <c r="A10">
        <v>1862</v>
      </c>
      <c r="B10">
        <v>41.32</v>
      </c>
      <c r="C10">
        <f t="shared" si="0"/>
        <v>-1.3500000000000014</v>
      </c>
      <c r="D10">
        <f t="shared" si="1"/>
        <v>-70.200000000000074</v>
      </c>
      <c r="E10">
        <f t="shared" si="2"/>
        <v>-9.5999999999999377E-2</v>
      </c>
      <c r="F10" s="3">
        <f t="shared" si="5"/>
        <v>-4.991999999999968</v>
      </c>
      <c r="G10">
        <f t="shared" si="3"/>
        <v>-0.13000000000000256</v>
      </c>
      <c r="H10">
        <f t="shared" si="6"/>
        <v>-0.313630880579017</v>
      </c>
      <c r="I10">
        <f t="shared" si="4"/>
        <v>-20.28000000000003</v>
      </c>
    </row>
    <row r="11" spans="1:11" x14ac:dyDescent="0.2">
      <c r="A11">
        <v>1863</v>
      </c>
      <c r="B11">
        <v>39.36</v>
      </c>
      <c r="C11">
        <f t="shared" si="0"/>
        <v>-1.9600000000000009</v>
      </c>
      <c r="D11">
        <f t="shared" si="1"/>
        <v>-101.92000000000004</v>
      </c>
      <c r="E11">
        <f t="shared" si="2"/>
        <v>-0.4180000000000007</v>
      </c>
      <c r="F11" s="3">
        <f t="shared" si="5"/>
        <v>-21.736000000000036</v>
      </c>
      <c r="G11">
        <f t="shared" si="3"/>
        <v>-3.1300000000000026</v>
      </c>
      <c r="H11">
        <f t="shared" si="6"/>
        <v>-7.3664391621558067</v>
      </c>
      <c r="I11">
        <f t="shared" si="4"/>
        <v>-15.426666666666677</v>
      </c>
    </row>
    <row r="12" spans="1:11" x14ac:dyDescent="0.2">
      <c r="A12">
        <v>1864</v>
      </c>
      <c r="B12">
        <v>38.79</v>
      </c>
      <c r="C12">
        <f t="shared" si="0"/>
        <v>-0.57000000000000028</v>
      </c>
      <c r="D12">
        <f t="shared" si="1"/>
        <v>-29.640000000000015</v>
      </c>
      <c r="E12">
        <f t="shared" si="2"/>
        <v>-0.74000000000000055</v>
      </c>
      <c r="F12" s="3">
        <f t="shared" si="5"/>
        <v>-38.480000000000025</v>
      </c>
      <c r="G12">
        <f t="shared" si="3"/>
        <v>-1.4600000000000009</v>
      </c>
      <c r="H12">
        <f t="shared" si="6"/>
        <v>-3.6273291925465863</v>
      </c>
      <c r="I12">
        <f t="shared" si="4"/>
        <v>-67.253333333333373</v>
      </c>
    </row>
    <row r="13" spans="1:11" x14ac:dyDescent="0.2">
      <c r="A13">
        <v>1865</v>
      </c>
      <c r="B13">
        <v>40.61</v>
      </c>
      <c r="C13">
        <f t="shared" si="0"/>
        <v>1.8200000000000003</v>
      </c>
      <c r="D13">
        <f t="shared" si="1"/>
        <v>94.640000000000015</v>
      </c>
      <c r="E13">
        <f t="shared" si="2"/>
        <v>7.1999999999999884E-2</v>
      </c>
      <c r="F13" s="3">
        <f t="shared" si="5"/>
        <v>3.743999999999994</v>
      </c>
      <c r="G13">
        <f t="shared" si="3"/>
        <v>-2.0600000000000023</v>
      </c>
      <c r="H13">
        <f t="shared" si="6"/>
        <v>-4.8277478322006147</v>
      </c>
      <c r="I13">
        <f t="shared" si="4"/>
        <v>-12.306666666666681</v>
      </c>
    </row>
    <row r="14" spans="1:11" x14ac:dyDescent="0.2">
      <c r="A14">
        <v>1866</v>
      </c>
      <c r="B14">
        <v>40.98</v>
      </c>
      <c r="C14">
        <f t="shared" si="0"/>
        <v>0.36999999999999744</v>
      </c>
      <c r="D14">
        <f t="shared" si="1"/>
        <v>19.239999999999867</v>
      </c>
      <c r="E14">
        <f t="shared" si="2"/>
        <v>-0.33800000000000097</v>
      </c>
      <c r="F14" s="3">
        <f t="shared" si="5"/>
        <v>-17.57600000000005</v>
      </c>
      <c r="G14">
        <f t="shared" si="3"/>
        <v>-0.34000000000000341</v>
      </c>
      <c r="H14">
        <f t="shared" si="6"/>
        <v>-0.82284607938045362</v>
      </c>
      <c r="I14">
        <f t="shared" si="4"/>
        <v>28.079999999999956</v>
      </c>
    </row>
    <row r="15" spans="1:11" x14ac:dyDescent="0.2">
      <c r="A15">
        <v>1867</v>
      </c>
      <c r="B15">
        <v>42.14</v>
      </c>
      <c r="C15">
        <f t="shared" si="0"/>
        <v>1.1600000000000037</v>
      </c>
      <c r="D15">
        <f t="shared" si="1"/>
        <v>60.320000000000192</v>
      </c>
      <c r="E15">
        <f t="shared" si="2"/>
        <v>0.16400000000000006</v>
      </c>
      <c r="F15" s="3">
        <f t="shared" si="5"/>
        <v>8.528000000000004</v>
      </c>
      <c r="G15">
        <f t="shared" si="3"/>
        <v>2.7800000000000011</v>
      </c>
      <c r="H15">
        <f t="shared" si="6"/>
        <v>7.0630081300813039</v>
      </c>
      <c r="I15">
        <f t="shared" si="4"/>
        <v>58.066666666666691</v>
      </c>
    </row>
    <row r="16" spans="1:11" x14ac:dyDescent="0.2">
      <c r="A16">
        <v>1868</v>
      </c>
      <c r="B16">
        <v>41.94</v>
      </c>
      <c r="C16">
        <f t="shared" si="0"/>
        <v>-0.20000000000000284</v>
      </c>
      <c r="D16">
        <f t="shared" si="1"/>
        <v>-10.400000000000148</v>
      </c>
      <c r="E16">
        <f t="shared" si="2"/>
        <v>0.51599999999999968</v>
      </c>
      <c r="F16" s="3">
        <f t="shared" si="5"/>
        <v>26.831999999999983</v>
      </c>
      <c r="G16">
        <f t="shared" si="3"/>
        <v>3.1499999999999986</v>
      </c>
      <c r="H16">
        <f t="shared" si="6"/>
        <v>8.1206496519721547</v>
      </c>
      <c r="I16">
        <f t="shared" si="4"/>
        <v>23.053333333333303</v>
      </c>
    </row>
    <row r="17" spans="1:9" x14ac:dyDescent="0.2">
      <c r="A17">
        <v>1869</v>
      </c>
      <c r="B17">
        <v>39.799999999999997</v>
      </c>
      <c r="C17">
        <f t="shared" si="0"/>
        <v>-2.1400000000000006</v>
      </c>
      <c r="D17">
        <f t="shared" si="1"/>
        <v>-111.28000000000003</v>
      </c>
      <c r="E17">
        <f t="shared" si="2"/>
        <v>0.2019999999999996</v>
      </c>
      <c r="F17" s="3">
        <f t="shared" si="5"/>
        <v>10.503999999999978</v>
      </c>
      <c r="G17">
        <f t="shared" si="3"/>
        <v>-0.81000000000000227</v>
      </c>
      <c r="H17">
        <f t="shared" si="6"/>
        <v>-1.9945826151194346</v>
      </c>
      <c r="I17">
        <f t="shared" si="4"/>
        <v>-20.45333333333333</v>
      </c>
    </row>
    <row r="18" spans="1:9" x14ac:dyDescent="0.2">
      <c r="A18">
        <v>1870</v>
      </c>
      <c r="B18">
        <v>40.47</v>
      </c>
      <c r="C18">
        <f t="shared" si="0"/>
        <v>0.67000000000000171</v>
      </c>
      <c r="D18">
        <f t="shared" si="1"/>
        <v>34.840000000000089</v>
      </c>
      <c r="E18">
        <f t="shared" si="2"/>
        <v>-2.8000000000000115E-2</v>
      </c>
      <c r="F18" s="3">
        <f t="shared" si="5"/>
        <v>-1.456000000000006</v>
      </c>
      <c r="G18">
        <f t="shared" si="3"/>
        <v>-0.50999999999999801</v>
      </c>
      <c r="H18">
        <f t="shared" si="6"/>
        <v>-1.2445095168374769</v>
      </c>
      <c r="I18">
        <f t="shared" si="4"/>
        <v>-28.946666666666694</v>
      </c>
    </row>
    <row r="19" spans="1:9" x14ac:dyDescent="0.2">
      <c r="A19">
        <v>1871</v>
      </c>
      <c r="B19">
        <v>40.44</v>
      </c>
      <c r="C19">
        <f t="shared" si="0"/>
        <v>-3.0000000000001137E-2</v>
      </c>
      <c r="D19">
        <f t="shared" si="1"/>
        <v>-1.5600000000000591</v>
      </c>
      <c r="E19">
        <f t="shared" si="2"/>
        <v>-0.10799999999999983</v>
      </c>
      <c r="F19" s="3">
        <f t="shared" si="5"/>
        <v>-5.6159999999999917</v>
      </c>
      <c r="G19">
        <f t="shared" si="3"/>
        <v>-1.7000000000000028</v>
      </c>
      <c r="H19">
        <f t="shared" si="6"/>
        <v>-4.0341718082581943</v>
      </c>
      <c r="I19">
        <f t="shared" si="4"/>
        <v>-26</v>
      </c>
    </row>
    <row r="20" spans="1:9" x14ac:dyDescent="0.2">
      <c r="A20">
        <v>1872</v>
      </c>
      <c r="B20">
        <v>40.25</v>
      </c>
      <c r="C20">
        <f t="shared" si="0"/>
        <v>-0.18999999999999773</v>
      </c>
      <c r="D20">
        <f t="shared" si="1"/>
        <v>-9.8799999999998818</v>
      </c>
      <c r="E20">
        <f t="shared" si="2"/>
        <v>-0.37800000000000011</v>
      </c>
      <c r="F20" s="3">
        <f t="shared" si="5"/>
        <v>-19.656000000000006</v>
      </c>
      <c r="G20">
        <f t="shared" si="3"/>
        <v>-1.6899999999999977</v>
      </c>
      <c r="H20">
        <f t="shared" si="6"/>
        <v>-4.0295660467334233</v>
      </c>
      <c r="I20">
        <f t="shared" si="4"/>
        <v>7.8000000000000487</v>
      </c>
    </row>
    <row r="21" spans="1:9" x14ac:dyDescent="0.2">
      <c r="A21">
        <v>1873</v>
      </c>
      <c r="B21">
        <v>40.36</v>
      </c>
      <c r="C21">
        <f t="shared" si="0"/>
        <v>0.10999999999999943</v>
      </c>
      <c r="D21">
        <f t="shared" si="1"/>
        <v>5.7199999999999704</v>
      </c>
      <c r="E21">
        <f t="shared" si="2"/>
        <v>-0.31599999999999967</v>
      </c>
      <c r="F21" s="3">
        <f t="shared" si="5"/>
        <v>-16.431999999999984</v>
      </c>
      <c r="G21">
        <f t="shared" si="3"/>
        <v>0.56000000000000227</v>
      </c>
      <c r="H21">
        <f t="shared" si="6"/>
        <v>1.4070351758794029</v>
      </c>
      <c r="I21">
        <f t="shared" si="4"/>
        <v>-1.906666666666657</v>
      </c>
    </row>
    <row r="22" spans="1:9" x14ac:dyDescent="0.2">
      <c r="A22">
        <v>1874</v>
      </c>
      <c r="B22">
        <v>39.03</v>
      </c>
      <c r="C22">
        <f t="shared" si="0"/>
        <v>-1.3299999999999983</v>
      </c>
      <c r="D22">
        <f t="shared" si="1"/>
        <v>-69.159999999999911</v>
      </c>
      <c r="E22">
        <f t="shared" si="2"/>
        <v>-0.15399999999999919</v>
      </c>
      <c r="F22" s="3">
        <f t="shared" si="5"/>
        <v>-8.0079999999999583</v>
      </c>
      <c r="G22">
        <f t="shared" si="3"/>
        <v>-1.4399999999999977</v>
      </c>
      <c r="H22">
        <f t="shared" si="6"/>
        <v>-3.5581912527798312</v>
      </c>
      <c r="I22">
        <f t="shared" si="4"/>
        <v>-24.439999999999941</v>
      </c>
    </row>
    <row r="23" spans="1:9" x14ac:dyDescent="0.2">
      <c r="A23">
        <v>1875</v>
      </c>
      <c r="B23">
        <v>39.880000000000003</v>
      </c>
      <c r="C23">
        <f t="shared" si="0"/>
        <v>0.85000000000000142</v>
      </c>
      <c r="D23">
        <f t="shared" si="1"/>
        <v>44.200000000000074</v>
      </c>
      <c r="E23">
        <f t="shared" si="2"/>
        <v>-0.11799999999999926</v>
      </c>
      <c r="F23" s="3">
        <f t="shared" si="5"/>
        <v>-6.135999999999961</v>
      </c>
      <c r="G23">
        <f t="shared" si="3"/>
        <v>-0.55999999999999517</v>
      </c>
      <c r="H23">
        <f t="shared" si="6"/>
        <v>-1.38476755687437</v>
      </c>
      <c r="I23">
        <f t="shared" si="4"/>
        <v>-6.4133333333332887</v>
      </c>
    </row>
    <row r="24" spans="1:9" x14ac:dyDescent="0.2">
      <c r="A24">
        <v>1876</v>
      </c>
      <c r="B24">
        <v>42.11</v>
      </c>
      <c r="C24">
        <f t="shared" si="0"/>
        <v>2.2299999999999969</v>
      </c>
      <c r="D24">
        <f t="shared" si="1"/>
        <v>115.95999999999984</v>
      </c>
      <c r="E24">
        <f t="shared" si="2"/>
        <v>0.33400000000000035</v>
      </c>
      <c r="F24" s="3">
        <f t="shared" si="5"/>
        <v>17.36800000000002</v>
      </c>
      <c r="G24">
        <f t="shared" si="3"/>
        <v>1.8599999999999994</v>
      </c>
      <c r="H24">
        <f t="shared" si="6"/>
        <v>4.6211180124223583</v>
      </c>
      <c r="I24">
        <f t="shared" si="4"/>
        <v>30.333333333333336</v>
      </c>
    </row>
    <row r="25" spans="1:9" x14ac:dyDescent="0.2">
      <c r="A25">
        <v>1877</v>
      </c>
      <c r="B25">
        <v>42.9</v>
      </c>
      <c r="C25">
        <f t="shared" si="0"/>
        <v>0.78999999999999915</v>
      </c>
      <c r="D25">
        <f t="shared" si="1"/>
        <v>41.079999999999956</v>
      </c>
      <c r="E25">
        <f t="shared" si="2"/>
        <v>0.52999999999999969</v>
      </c>
      <c r="F25" s="3">
        <f t="shared" si="5"/>
        <v>27.559999999999985</v>
      </c>
      <c r="G25">
        <f t="shared" si="3"/>
        <v>2.5399999999999991</v>
      </c>
      <c r="H25">
        <f t="shared" si="6"/>
        <v>6.2933597621407307</v>
      </c>
      <c r="I25">
        <f t="shared" si="4"/>
        <v>67.079999999999956</v>
      </c>
    </row>
    <row r="26" spans="1:9" x14ac:dyDescent="0.2">
      <c r="A26">
        <v>1878</v>
      </c>
      <c r="B26">
        <v>42.24</v>
      </c>
      <c r="C26">
        <f t="shared" si="0"/>
        <v>-0.65999999999999659</v>
      </c>
      <c r="D26">
        <f t="shared" si="1"/>
        <v>-34.319999999999823</v>
      </c>
      <c r="E26">
        <f t="shared" si="2"/>
        <v>0.3760000000000005</v>
      </c>
      <c r="F26" s="3">
        <f t="shared" si="5"/>
        <v>19.552000000000024</v>
      </c>
      <c r="G26">
        <f t="shared" si="3"/>
        <v>3.2100000000000009</v>
      </c>
      <c r="H26">
        <f t="shared" si="6"/>
        <v>8.2244427363566501</v>
      </c>
      <c r="I26">
        <f t="shared" si="4"/>
        <v>40.906666666666659</v>
      </c>
    </row>
    <row r="27" spans="1:9" x14ac:dyDescent="0.2">
      <c r="A27">
        <v>1879</v>
      </c>
      <c r="B27">
        <v>44.1</v>
      </c>
      <c r="C27">
        <f t="shared" si="0"/>
        <v>1.8599999999999994</v>
      </c>
      <c r="D27">
        <f t="shared" si="1"/>
        <v>96.71999999999997</v>
      </c>
      <c r="E27">
        <f t="shared" si="2"/>
        <v>1.014</v>
      </c>
      <c r="F27" s="3">
        <f t="shared" si="5"/>
        <v>52.728000000000002</v>
      </c>
      <c r="G27">
        <f t="shared" si="3"/>
        <v>4.2199999999999989</v>
      </c>
      <c r="H27">
        <f t="shared" si="6"/>
        <v>10.581745235707118</v>
      </c>
      <c r="I27">
        <f t="shared" si="4"/>
        <v>34.493333333333368</v>
      </c>
    </row>
    <row r="28" spans="1:9" x14ac:dyDescent="0.2">
      <c r="A28">
        <v>1880</v>
      </c>
      <c r="B28">
        <v>42.45</v>
      </c>
      <c r="C28">
        <f t="shared" si="0"/>
        <v>-1.6499999999999986</v>
      </c>
      <c r="D28">
        <f t="shared" si="1"/>
        <v>-85.799999999999926</v>
      </c>
      <c r="E28">
        <f t="shared" si="2"/>
        <v>0.51400000000000001</v>
      </c>
      <c r="F28" s="3">
        <f t="shared" si="5"/>
        <v>26.728000000000002</v>
      </c>
      <c r="G28">
        <f t="shared" si="3"/>
        <v>0.34000000000000341</v>
      </c>
      <c r="H28">
        <f t="shared" si="6"/>
        <v>0.80740916646878036</v>
      </c>
      <c r="I28">
        <f t="shared" si="4"/>
        <v>-7.7999999999999261</v>
      </c>
    </row>
    <row r="29" spans="1:9" x14ac:dyDescent="0.2">
      <c r="A29">
        <v>1881</v>
      </c>
      <c r="B29">
        <v>44.05</v>
      </c>
      <c r="C29">
        <f t="shared" si="0"/>
        <v>1.5999999999999943</v>
      </c>
      <c r="D29">
        <f t="shared" si="1"/>
        <v>83.199999999999704</v>
      </c>
      <c r="E29">
        <f t="shared" si="2"/>
        <v>0.38799999999999957</v>
      </c>
      <c r="F29" s="3">
        <f t="shared" si="5"/>
        <v>20.175999999999977</v>
      </c>
      <c r="G29">
        <f t="shared" si="3"/>
        <v>1.1499999999999986</v>
      </c>
      <c r="H29">
        <f t="shared" si="6"/>
        <v>2.6806526806526771</v>
      </c>
      <c r="I29">
        <f t="shared" si="4"/>
        <v>31.37333333333325</v>
      </c>
    </row>
    <row r="30" spans="1:9" x14ac:dyDescent="0.2">
      <c r="A30">
        <v>1882</v>
      </c>
      <c r="B30">
        <v>43.96</v>
      </c>
      <c r="C30">
        <f t="shared" si="0"/>
        <v>-8.9999999999996305E-2</v>
      </c>
      <c r="D30">
        <f t="shared" si="1"/>
        <v>-4.6799999999998079</v>
      </c>
      <c r="E30">
        <f t="shared" si="2"/>
        <v>0.21200000000000047</v>
      </c>
      <c r="F30" s="3">
        <f t="shared" si="5"/>
        <v>11.024000000000024</v>
      </c>
      <c r="G30">
        <f t="shared" si="3"/>
        <v>1.7199999999999989</v>
      </c>
      <c r="H30">
        <f t="shared" si="6"/>
        <v>4.0719696969696937</v>
      </c>
      <c r="I30">
        <f t="shared" si="4"/>
        <v>-2.4266666666666765</v>
      </c>
    </row>
    <row r="31" spans="1:9" x14ac:dyDescent="0.2">
      <c r="A31">
        <v>1883</v>
      </c>
      <c r="B31">
        <v>43.14</v>
      </c>
      <c r="C31">
        <f t="shared" si="0"/>
        <v>-0.82000000000000028</v>
      </c>
      <c r="D31">
        <f t="shared" si="1"/>
        <v>-42.640000000000015</v>
      </c>
      <c r="E31">
        <f t="shared" si="2"/>
        <v>0.17999999999999972</v>
      </c>
      <c r="F31" s="3">
        <f t="shared" si="5"/>
        <v>9.3599999999999852</v>
      </c>
      <c r="G31">
        <f t="shared" si="3"/>
        <v>-0.96000000000000085</v>
      </c>
      <c r="H31">
        <f t="shared" si="6"/>
        <v>-2.1768707482993217</v>
      </c>
      <c r="I31">
        <f t="shared" si="4"/>
        <v>11.95999999999996</v>
      </c>
    </row>
    <row r="32" spans="1:9" x14ac:dyDescent="0.2">
      <c r="A32">
        <v>1884</v>
      </c>
      <c r="B32">
        <v>43.73</v>
      </c>
      <c r="C32">
        <f t="shared" si="0"/>
        <v>0.58999999999999631</v>
      </c>
      <c r="D32">
        <f t="shared" si="1"/>
        <v>30.679999999999808</v>
      </c>
      <c r="E32">
        <f t="shared" si="2"/>
        <v>-7.4000000000000912E-2</v>
      </c>
      <c r="F32" s="3">
        <f t="shared" si="5"/>
        <v>-3.8480000000000474</v>
      </c>
      <c r="G32">
        <f t="shared" si="3"/>
        <v>1.279999999999994</v>
      </c>
      <c r="H32">
        <f t="shared" si="6"/>
        <v>3.0153121319198917</v>
      </c>
      <c r="I32">
        <f t="shared" si="4"/>
        <v>-5.5466666666666713</v>
      </c>
    </row>
    <row r="33" spans="1:9" x14ac:dyDescent="0.2">
      <c r="A33">
        <v>1885</v>
      </c>
      <c r="B33">
        <v>44.5</v>
      </c>
      <c r="C33">
        <f t="shared" si="0"/>
        <v>0.77000000000000313</v>
      </c>
      <c r="D33">
        <f t="shared" si="1"/>
        <v>40.040000000000163</v>
      </c>
      <c r="E33">
        <f t="shared" si="2"/>
        <v>0.40999999999999942</v>
      </c>
      <c r="F33" s="3">
        <f t="shared" si="5"/>
        <v>21.319999999999968</v>
      </c>
      <c r="G33">
        <f t="shared" si="3"/>
        <v>0.45000000000000284</v>
      </c>
      <c r="H33">
        <f t="shared" si="6"/>
        <v>1.0215664018161246</v>
      </c>
      <c r="I33">
        <f t="shared" si="4"/>
        <v>9.3599999999999852</v>
      </c>
    </row>
    <row r="34" spans="1:9" x14ac:dyDescent="0.2">
      <c r="A34">
        <v>1886</v>
      </c>
      <c r="B34">
        <v>45.13</v>
      </c>
      <c r="C34">
        <f t="shared" si="0"/>
        <v>0.63000000000000256</v>
      </c>
      <c r="D34">
        <f t="shared" si="1"/>
        <v>32.760000000000133</v>
      </c>
      <c r="E34">
        <f t="shared" si="2"/>
        <v>0.21600000000000108</v>
      </c>
      <c r="F34" s="3">
        <f t="shared" si="5"/>
        <v>11.232000000000056</v>
      </c>
      <c r="G34">
        <f t="shared" si="3"/>
        <v>1.1700000000000017</v>
      </c>
      <c r="H34">
        <f t="shared" si="6"/>
        <v>2.6615104640582388</v>
      </c>
      <c r="I34">
        <f t="shared" si="4"/>
        <v>34.493333333333368</v>
      </c>
    </row>
    <row r="35" spans="1:9" x14ac:dyDescent="0.2">
      <c r="A35">
        <v>1887</v>
      </c>
      <c r="B35">
        <v>44.76</v>
      </c>
      <c r="C35">
        <f t="shared" si="0"/>
        <v>-0.37000000000000455</v>
      </c>
      <c r="D35">
        <f t="shared" si="1"/>
        <v>-19.240000000000236</v>
      </c>
      <c r="E35">
        <f t="shared" si="2"/>
        <v>0.15999999999999942</v>
      </c>
      <c r="F35" s="3">
        <f t="shared" si="5"/>
        <v>8.3199999999999701</v>
      </c>
      <c r="G35">
        <f t="shared" si="3"/>
        <v>1.6199999999999974</v>
      </c>
      <c r="H35">
        <f t="shared" si="6"/>
        <v>3.7552155771905364</v>
      </c>
      <c r="I35">
        <f t="shared" si="4"/>
        <v>17.853333333333353</v>
      </c>
    </row>
    <row r="36" spans="1:9" x14ac:dyDescent="0.2">
      <c r="A36">
        <v>1888</v>
      </c>
      <c r="B36">
        <v>46.38</v>
      </c>
      <c r="C36">
        <f t="shared" si="0"/>
        <v>1.6200000000000045</v>
      </c>
      <c r="D36">
        <f t="shared" si="1"/>
        <v>84.240000000000236</v>
      </c>
      <c r="E36">
        <f t="shared" si="2"/>
        <v>0.64800000000000035</v>
      </c>
      <c r="F36" s="3">
        <f t="shared" si="5"/>
        <v>33.696000000000019</v>
      </c>
      <c r="G36">
        <f t="shared" si="3"/>
        <v>2.6500000000000057</v>
      </c>
      <c r="H36">
        <f t="shared" si="6"/>
        <v>6.0599131031328737</v>
      </c>
      <c r="I36">
        <f t="shared" si="4"/>
        <v>32.586666666666709</v>
      </c>
    </row>
    <row r="37" spans="1:9" x14ac:dyDescent="0.2">
      <c r="A37">
        <v>1889</v>
      </c>
      <c r="B37">
        <v>45.3</v>
      </c>
      <c r="C37">
        <f t="shared" si="0"/>
        <v>-1.0800000000000054</v>
      </c>
      <c r="D37">
        <f t="shared" si="1"/>
        <v>-56.160000000000281</v>
      </c>
      <c r="E37">
        <f t="shared" si="2"/>
        <v>0.31400000000000006</v>
      </c>
      <c r="F37" s="3">
        <f t="shared" si="5"/>
        <v>16.328000000000003</v>
      </c>
      <c r="G37">
        <f t="shared" si="3"/>
        <v>0.79999999999999716</v>
      </c>
      <c r="H37">
        <f t="shared" si="6"/>
        <v>1.7977528089887576</v>
      </c>
      <c r="I37">
        <f t="shared" si="4"/>
        <v>2.9466666666665731</v>
      </c>
    </row>
    <row r="38" spans="1:9" x14ac:dyDescent="0.2">
      <c r="A38">
        <v>1890</v>
      </c>
      <c r="B38">
        <v>43.26</v>
      </c>
      <c r="C38">
        <f t="shared" si="0"/>
        <v>-2.0399999999999991</v>
      </c>
      <c r="D38">
        <f t="shared" si="1"/>
        <v>-106.07999999999996</v>
      </c>
      <c r="E38">
        <f t="shared" si="2"/>
        <v>-0.24800000000000039</v>
      </c>
      <c r="F38" s="3">
        <f t="shared" si="5"/>
        <v>-12.89600000000002</v>
      </c>
      <c r="G38">
        <f t="shared" si="3"/>
        <v>-1.8700000000000045</v>
      </c>
      <c r="H38">
        <f t="shared" si="6"/>
        <v>-4.1435851983159866</v>
      </c>
      <c r="I38">
        <f t="shared" si="4"/>
        <v>-26</v>
      </c>
    </row>
    <row r="39" spans="1:9" x14ac:dyDescent="0.2">
      <c r="A39">
        <v>1891</v>
      </c>
      <c r="B39">
        <v>42.78</v>
      </c>
      <c r="C39">
        <f t="shared" si="0"/>
        <v>-0.47999999999999687</v>
      </c>
      <c r="D39">
        <f t="shared" si="1"/>
        <v>-24.959999999999837</v>
      </c>
      <c r="E39">
        <f t="shared" si="2"/>
        <v>-0.47000000000000031</v>
      </c>
      <c r="F39" s="3">
        <f t="shared" si="5"/>
        <v>-24.440000000000015</v>
      </c>
      <c r="G39">
        <f t="shared" ref="G39:G69" si="7">B39-B35</f>
        <v>-1.9799999999999969</v>
      </c>
      <c r="H39">
        <f t="shared" si="6"/>
        <v>-4.4235924932975808</v>
      </c>
      <c r="I39">
        <f t="shared" si="4"/>
        <v>-62.40000000000002</v>
      </c>
    </row>
    <row r="40" spans="1:9" x14ac:dyDescent="0.2">
      <c r="A40">
        <v>1892</v>
      </c>
      <c r="B40">
        <v>45.04</v>
      </c>
      <c r="C40">
        <f t="shared" si="0"/>
        <v>2.259999999999998</v>
      </c>
      <c r="D40">
        <f t="shared" si="1"/>
        <v>117.5199999999999</v>
      </c>
      <c r="E40">
        <f t="shared" si="2"/>
        <v>5.600000000000023E-2</v>
      </c>
      <c r="F40" s="3">
        <f t="shared" si="5"/>
        <v>2.9120000000000119</v>
      </c>
      <c r="G40">
        <f t="shared" si="7"/>
        <v>-1.3400000000000034</v>
      </c>
      <c r="H40">
        <f t="shared" si="6"/>
        <v>-2.8891763691246295</v>
      </c>
      <c r="I40">
        <f t="shared" si="4"/>
        <v>-4.5066666666666322</v>
      </c>
    </row>
    <row r="41" spans="1:9" x14ac:dyDescent="0.2">
      <c r="A41">
        <v>1893</v>
      </c>
      <c r="B41">
        <v>43.59</v>
      </c>
      <c r="C41">
        <f t="shared" si="0"/>
        <v>-1.4499999999999957</v>
      </c>
      <c r="D41">
        <f t="shared" si="1"/>
        <v>-75.399999999999778</v>
      </c>
      <c r="E41">
        <f t="shared" si="2"/>
        <v>-0.55799999999999983</v>
      </c>
      <c r="F41" s="3">
        <f t="shared" si="5"/>
        <v>-29.015999999999991</v>
      </c>
      <c r="G41">
        <f t="shared" si="7"/>
        <v>-1.7099999999999937</v>
      </c>
      <c r="H41">
        <f t="shared" si="6"/>
        <v>-3.7748344370860791</v>
      </c>
      <c r="I41">
        <f t="shared" si="4"/>
        <v>5.7200000000000939</v>
      </c>
    </row>
    <row r="42" spans="1:9" x14ac:dyDescent="0.2">
      <c r="A42">
        <v>1894</v>
      </c>
      <c r="B42">
        <v>46.93</v>
      </c>
      <c r="C42">
        <f t="shared" si="0"/>
        <v>3.3399999999999963</v>
      </c>
      <c r="D42">
        <f t="shared" si="1"/>
        <v>173.67999999999981</v>
      </c>
      <c r="E42">
        <f t="shared" si="2"/>
        <v>0.32600000000000051</v>
      </c>
      <c r="F42" s="3">
        <f t="shared" si="5"/>
        <v>16.952000000000027</v>
      </c>
      <c r="G42">
        <f t="shared" si="7"/>
        <v>3.6700000000000017</v>
      </c>
      <c r="H42">
        <f t="shared" si="6"/>
        <v>8.4835876098012069</v>
      </c>
      <c r="I42">
        <f t="shared" si="4"/>
        <v>71.933333333333309</v>
      </c>
    </row>
    <row r="43" spans="1:9" x14ac:dyDescent="0.2">
      <c r="A43">
        <v>1895</v>
      </c>
      <c r="B43">
        <v>43.7</v>
      </c>
      <c r="C43">
        <f t="shared" si="0"/>
        <v>-3.2299999999999969</v>
      </c>
      <c r="D43">
        <f t="shared" si="1"/>
        <v>-167.95999999999984</v>
      </c>
      <c r="E43">
        <f t="shared" si="2"/>
        <v>8.8000000000000966E-2</v>
      </c>
      <c r="F43" s="3">
        <f t="shared" si="5"/>
        <v>4.5760000000000502</v>
      </c>
      <c r="G43">
        <f t="shared" si="7"/>
        <v>0.92000000000000171</v>
      </c>
      <c r="H43">
        <f t="shared" si="6"/>
        <v>2.150537634408606</v>
      </c>
      <c r="I43">
        <f t="shared" si="4"/>
        <v>-23.226666666666603</v>
      </c>
    </row>
    <row r="44" spans="1:9" x14ac:dyDescent="0.2">
      <c r="A44">
        <v>1896</v>
      </c>
      <c r="B44">
        <v>47.31</v>
      </c>
      <c r="C44">
        <f t="shared" si="0"/>
        <v>3.6099999999999994</v>
      </c>
      <c r="D44">
        <f t="shared" si="1"/>
        <v>187.71999999999997</v>
      </c>
      <c r="E44">
        <f t="shared" si="2"/>
        <v>0.90600000000000025</v>
      </c>
      <c r="F44" s="3">
        <f t="shared" si="5"/>
        <v>47.112000000000016</v>
      </c>
      <c r="G44">
        <f t="shared" si="7"/>
        <v>2.2700000000000031</v>
      </c>
      <c r="H44">
        <f t="shared" si="6"/>
        <v>5.0399644760213214</v>
      </c>
      <c r="I44">
        <f t="shared" si="4"/>
        <v>64.479999999999976</v>
      </c>
    </row>
    <row r="45" spans="1:9" x14ac:dyDescent="0.2">
      <c r="A45">
        <v>1897</v>
      </c>
      <c r="B45">
        <v>44.92</v>
      </c>
      <c r="C45">
        <f t="shared" si="0"/>
        <v>-2.3900000000000006</v>
      </c>
      <c r="D45">
        <f t="shared" si="1"/>
        <v>-124.28000000000003</v>
      </c>
      <c r="E45">
        <f t="shared" si="2"/>
        <v>-2.3999999999999487E-2</v>
      </c>
      <c r="F45" s="3">
        <f t="shared" si="5"/>
        <v>-1.2479999999999734</v>
      </c>
      <c r="G45">
        <f t="shared" si="7"/>
        <v>1.3299999999999983</v>
      </c>
      <c r="H45">
        <f t="shared" si="6"/>
        <v>3.0511585225969218</v>
      </c>
      <c r="I45">
        <f t="shared" si="4"/>
        <v>-34.839999999999968</v>
      </c>
    </row>
    <row r="46" spans="1:9" x14ac:dyDescent="0.2">
      <c r="A46">
        <v>1898</v>
      </c>
      <c r="B46">
        <v>45.2</v>
      </c>
      <c r="C46">
        <f t="shared" si="0"/>
        <v>0.28000000000000114</v>
      </c>
      <c r="D46">
        <f t="shared" si="1"/>
        <v>14.560000000000059</v>
      </c>
      <c r="E46">
        <f t="shared" si="2"/>
        <v>0.3219999999999999</v>
      </c>
      <c r="F46" s="3">
        <f t="shared" si="5"/>
        <v>16.743999999999996</v>
      </c>
      <c r="G46">
        <f t="shared" si="7"/>
        <v>-1.7299999999999969</v>
      </c>
      <c r="H46">
        <f t="shared" si="6"/>
        <v>-3.6863413594715468</v>
      </c>
      <c r="I46">
        <f t="shared" si="4"/>
        <v>26</v>
      </c>
    </row>
    <row r="47" spans="1:9" x14ac:dyDescent="0.2">
      <c r="A47">
        <v>1899</v>
      </c>
      <c r="B47">
        <v>45.33</v>
      </c>
      <c r="C47">
        <f t="shared" si="0"/>
        <v>0.12999999999999545</v>
      </c>
      <c r="D47">
        <f t="shared" si="1"/>
        <v>6.7599999999997635</v>
      </c>
      <c r="E47">
        <f t="shared" si="2"/>
        <v>-0.32000000000000028</v>
      </c>
      <c r="F47" s="3">
        <f t="shared" si="5"/>
        <v>-16.640000000000015</v>
      </c>
      <c r="G47">
        <f t="shared" si="7"/>
        <v>1.6299999999999955</v>
      </c>
      <c r="H47">
        <f t="shared" si="6"/>
        <v>3.7299771167047946</v>
      </c>
      <c r="I47">
        <f t="shared" si="4"/>
        <v>-34.320000000000071</v>
      </c>
    </row>
    <row r="48" spans="1:9" x14ac:dyDescent="0.2">
      <c r="A48">
        <v>1900</v>
      </c>
      <c r="B48">
        <v>44.81</v>
      </c>
      <c r="C48">
        <f t="shared" si="0"/>
        <v>-0.51999999999999602</v>
      </c>
      <c r="D48">
        <f t="shared" si="1"/>
        <v>-27.039999999999793</v>
      </c>
      <c r="E48">
        <f t="shared" si="2"/>
        <v>0.22199999999999989</v>
      </c>
      <c r="F48" s="3">
        <f t="shared" si="5"/>
        <v>11.543999999999995</v>
      </c>
      <c r="G48">
        <f t="shared" si="7"/>
        <v>-2.5</v>
      </c>
      <c r="H48">
        <f t="shared" si="6"/>
        <v>-5.2842950750369901</v>
      </c>
      <c r="I48">
        <f t="shared" si="4"/>
        <v>-1.906666666666657</v>
      </c>
    </row>
    <row r="49" spans="1:9" x14ac:dyDescent="0.2">
      <c r="A49">
        <v>1901</v>
      </c>
      <c r="B49">
        <v>45.28</v>
      </c>
      <c r="C49">
        <f t="shared" si="0"/>
        <v>0.46999999999999886</v>
      </c>
      <c r="D49">
        <f t="shared" si="1"/>
        <v>24.439999999999941</v>
      </c>
      <c r="E49">
        <f t="shared" si="2"/>
        <v>-0.40600000000000025</v>
      </c>
      <c r="F49" s="3">
        <f t="shared" si="5"/>
        <v>-21.112000000000013</v>
      </c>
      <c r="G49">
        <f t="shared" si="7"/>
        <v>0.35999999999999943</v>
      </c>
      <c r="H49">
        <f t="shared" si="6"/>
        <v>0.80142475512021238</v>
      </c>
      <c r="I49">
        <f t="shared" si="4"/>
        <v>1.3866666666666372</v>
      </c>
    </row>
    <row r="50" spans="1:9" x14ac:dyDescent="0.2">
      <c r="A50">
        <v>1902</v>
      </c>
      <c r="B50">
        <v>46.56</v>
      </c>
      <c r="C50">
        <f t="shared" si="0"/>
        <v>1.2800000000000011</v>
      </c>
      <c r="D50">
        <f t="shared" si="1"/>
        <v>66.560000000000059</v>
      </c>
      <c r="E50">
        <f t="shared" si="2"/>
        <v>0.32800000000000012</v>
      </c>
      <c r="F50" s="3">
        <f t="shared" si="5"/>
        <v>17.056000000000008</v>
      </c>
      <c r="G50">
        <f t="shared" si="7"/>
        <v>1.3599999999999994</v>
      </c>
      <c r="H50">
        <f t="shared" si="6"/>
        <v>3.0088495575221224</v>
      </c>
      <c r="I50">
        <f t="shared" si="4"/>
        <v>21.320000000000068</v>
      </c>
    </row>
    <row r="51" spans="1:9" x14ac:dyDescent="0.2">
      <c r="A51">
        <v>1903</v>
      </c>
      <c r="B51">
        <v>47.41</v>
      </c>
      <c r="C51">
        <f t="shared" si="0"/>
        <v>0.84999999999999432</v>
      </c>
      <c r="D51">
        <f t="shared" si="1"/>
        <v>44.199999999999704</v>
      </c>
      <c r="E51">
        <f t="shared" si="2"/>
        <v>0.44199999999999873</v>
      </c>
      <c r="F51" s="3">
        <f t="shared" si="5"/>
        <v>22.983999999999934</v>
      </c>
      <c r="G51">
        <f t="shared" si="7"/>
        <v>2.0799999999999983</v>
      </c>
      <c r="H51">
        <f t="shared" si="6"/>
        <v>4.5885726891683172</v>
      </c>
      <c r="I51">
        <f t="shared" si="4"/>
        <v>45.066666666666571</v>
      </c>
    </row>
    <row r="52" spans="1:9" x14ac:dyDescent="0.2">
      <c r="A52">
        <v>1904</v>
      </c>
      <c r="B52">
        <v>47.12</v>
      </c>
      <c r="C52">
        <f t="shared" si="0"/>
        <v>-0.28999999999999915</v>
      </c>
      <c r="D52">
        <f t="shared" si="1"/>
        <v>-15.079999999999956</v>
      </c>
      <c r="E52">
        <f t="shared" si="2"/>
        <v>0.35799999999999982</v>
      </c>
      <c r="F52" s="3">
        <f t="shared" si="5"/>
        <v>18.615999999999989</v>
      </c>
      <c r="G52">
        <f t="shared" si="7"/>
        <v>2.3099999999999952</v>
      </c>
      <c r="H52">
        <f t="shared" si="6"/>
        <v>5.1550993081901257</v>
      </c>
      <c r="I52">
        <f t="shared" si="4"/>
        <v>31.893333333333267</v>
      </c>
    </row>
    <row r="53" spans="1:9" x14ac:dyDescent="0.2">
      <c r="A53">
        <v>1905</v>
      </c>
      <c r="B53">
        <v>48.27</v>
      </c>
      <c r="C53">
        <f t="shared" si="0"/>
        <v>1.1500000000000057</v>
      </c>
      <c r="D53">
        <f t="shared" si="1"/>
        <v>59.800000000000296</v>
      </c>
      <c r="E53">
        <f t="shared" si="2"/>
        <v>0.69200000000000017</v>
      </c>
      <c r="F53" s="3">
        <f t="shared" si="5"/>
        <v>35.984000000000009</v>
      </c>
      <c r="G53">
        <f t="shared" si="7"/>
        <v>2.990000000000002</v>
      </c>
      <c r="H53">
        <f t="shared" si="6"/>
        <v>6.6033568904593682</v>
      </c>
      <c r="I53">
        <f t="shared" si="4"/>
        <v>29.640000000000015</v>
      </c>
    </row>
    <row r="54" spans="1:9" x14ac:dyDescent="0.2">
      <c r="A54">
        <v>1906</v>
      </c>
      <c r="B54">
        <v>48.35</v>
      </c>
      <c r="C54">
        <f t="shared" si="0"/>
        <v>7.9999999999998295E-2</v>
      </c>
      <c r="D54">
        <f t="shared" si="1"/>
        <v>4.1599999999999113</v>
      </c>
      <c r="E54">
        <f t="shared" si="2"/>
        <v>0.6140000000000001</v>
      </c>
      <c r="F54" s="3">
        <f t="shared" si="5"/>
        <v>31.928000000000004</v>
      </c>
      <c r="G54">
        <f t="shared" si="7"/>
        <v>1.7899999999999991</v>
      </c>
      <c r="H54">
        <f t="shared" si="6"/>
        <v>3.8445017182130568</v>
      </c>
      <c r="I54">
        <f t="shared" si="4"/>
        <v>16.293333333333418</v>
      </c>
    </row>
    <row r="55" spans="1:9" x14ac:dyDescent="0.2">
      <c r="A55">
        <v>1907</v>
      </c>
      <c r="B55">
        <v>48.18</v>
      </c>
      <c r="C55">
        <f t="shared" si="0"/>
        <v>-0.17000000000000171</v>
      </c>
      <c r="D55">
        <f t="shared" si="1"/>
        <v>-8.8400000000000887</v>
      </c>
      <c r="E55">
        <f t="shared" si="2"/>
        <v>0.32399999999999951</v>
      </c>
      <c r="F55" s="3">
        <f t="shared" si="5"/>
        <v>16.847999999999974</v>
      </c>
      <c r="G55">
        <f t="shared" si="7"/>
        <v>0.77000000000000313</v>
      </c>
      <c r="H55">
        <f t="shared" si="6"/>
        <v>1.6241299303944383</v>
      </c>
      <c r="I55">
        <f t="shared" si="4"/>
        <v>18.373333333333374</v>
      </c>
    </row>
    <row r="56" spans="1:9" x14ac:dyDescent="0.2">
      <c r="A56">
        <v>1908</v>
      </c>
      <c r="B56">
        <v>47.7</v>
      </c>
      <c r="C56">
        <f t="shared" si="0"/>
        <v>-0.47999999999999687</v>
      </c>
      <c r="D56">
        <f t="shared" si="1"/>
        <v>-24.959999999999837</v>
      </c>
      <c r="E56">
        <f t="shared" si="2"/>
        <v>5.8000000000001252E-2</v>
      </c>
      <c r="F56" s="3">
        <f t="shared" si="5"/>
        <v>3.0160000000000653</v>
      </c>
      <c r="G56">
        <f t="shared" si="7"/>
        <v>0.5800000000000054</v>
      </c>
      <c r="H56">
        <f t="shared" si="6"/>
        <v>1.2308998302207246</v>
      </c>
      <c r="I56">
        <f t="shared" si="4"/>
        <v>-9.8800000000000043</v>
      </c>
    </row>
    <row r="57" spans="1:9" x14ac:dyDescent="0.2">
      <c r="A57">
        <v>1909</v>
      </c>
      <c r="B57">
        <v>49.28</v>
      </c>
      <c r="C57">
        <f t="shared" si="0"/>
        <v>1.5799999999999983</v>
      </c>
      <c r="D57">
        <f t="shared" si="1"/>
        <v>82.159999999999911</v>
      </c>
      <c r="E57">
        <f t="shared" si="2"/>
        <v>0.43200000000000072</v>
      </c>
      <c r="F57" s="3">
        <f t="shared" si="5"/>
        <v>22.464000000000038</v>
      </c>
      <c r="G57">
        <f t="shared" si="7"/>
        <v>1.009999999999998</v>
      </c>
      <c r="H57">
        <f t="shared" si="6"/>
        <v>2.0923969339133994</v>
      </c>
      <c r="I57">
        <f t="shared" si="4"/>
        <v>16.119999999999994</v>
      </c>
    </row>
    <row r="58" spans="1:9" x14ac:dyDescent="0.2">
      <c r="A58">
        <v>1910</v>
      </c>
      <c r="B58">
        <v>49.75</v>
      </c>
      <c r="C58">
        <f t="shared" si="0"/>
        <v>0.46999999999999886</v>
      </c>
      <c r="D58">
        <f t="shared" si="1"/>
        <v>24.439999999999941</v>
      </c>
      <c r="E58">
        <f t="shared" si="2"/>
        <v>0.29599999999999937</v>
      </c>
      <c r="F58" s="3">
        <f t="shared" si="5"/>
        <v>15.391999999999967</v>
      </c>
      <c r="G58">
        <f t="shared" si="7"/>
        <v>1.3999999999999986</v>
      </c>
      <c r="H58">
        <f t="shared" si="6"/>
        <v>2.8955532574974114</v>
      </c>
      <c r="I58">
        <f t="shared" si="4"/>
        <v>27.213333333333338</v>
      </c>
    </row>
    <row r="59" spans="1:9" x14ac:dyDescent="0.2">
      <c r="A59">
        <v>1911</v>
      </c>
      <c r="B59">
        <v>49.97</v>
      </c>
      <c r="C59">
        <f t="shared" si="0"/>
        <v>0.21999999999999886</v>
      </c>
      <c r="D59">
        <f t="shared" si="1"/>
        <v>11.439999999999941</v>
      </c>
      <c r="E59">
        <f t="shared" si="2"/>
        <v>0.32399999999999951</v>
      </c>
      <c r="F59" s="3">
        <f t="shared" si="5"/>
        <v>16.847999999999974</v>
      </c>
      <c r="G59">
        <f t="shared" si="7"/>
        <v>1.7899999999999991</v>
      </c>
      <c r="H59">
        <f t="shared" si="6"/>
        <v>3.7152345371523432</v>
      </c>
      <c r="I59">
        <f t="shared" si="4"/>
        <v>39.3466666666666</v>
      </c>
    </row>
    <row r="60" spans="1:9" x14ac:dyDescent="0.2">
      <c r="A60">
        <v>1912</v>
      </c>
      <c r="B60">
        <v>50.11</v>
      </c>
      <c r="C60">
        <f t="shared" si="0"/>
        <v>0.14000000000000057</v>
      </c>
      <c r="D60">
        <f t="shared" si="1"/>
        <v>7.2800000000000296</v>
      </c>
      <c r="E60">
        <f t="shared" si="2"/>
        <v>0.38599999999999995</v>
      </c>
      <c r="F60" s="3">
        <f t="shared" si="5"/>
        <v>20.071999999999999</v>
      </c>
      <c r="G60">
        <f t="shared" si="7"/>
        <v>2.4099999999999966</v>
      </c>
      <c r="H60">
        <f t="shared" si="6"/>
        <v>5.0524109014674981</v>
      </c>
      <c r="I60">
        <f t="shared" si="4"/>
        <v>14.386666666666638</v>
      </c>
    </row>
    <row r="61" spans="1:9" x14ac:dyDescent="0.2">
      <c r="A61">
        <v>1913</v>
      </c>
      <c r="B61">
        <v>49.91</v>
      </c>
      <c r="C61">
        <f t="shared" si="0"/>
        <v>-0.20000000000000284</v>
      </c>
      <c r="D61">
        <f t="shared" si="1"/>
        <v>-10.400000000000148</v>
      </c>
      <c r="E61">
        <f t="shared" si="2"/>
        <v>0.44199999999999873</v>
      </c>
      <c r="F61" s="3">
        <f t="shared" si="5"/>
        <v>22.983999999999934</v>
      </c>
      <c r="G61">
        <f t="shared" si="7"/>
        <v>0.62999999999999545</v>
      </c>
      <c r="H61">
        <f t="shared" si="6"/>
        <v>1.2784090909090817</v>
      </c>
      <c r="I61">
        <f t="shared" si="4"/>
        <v>2.7733333333332744</v>
      </c>
    </row>
    <row r="62" spans="1:9" x14ac:dyDescent="0.2">
      <c r="A62">
        <v>1914</v>
      </c>
      <c r="B62">
        <v>49.76</v>
      </c>
      <c r="C62">
        <f t="shared" si="0"/>
        <v>-0.14999999999999858</v>
      </c>
      <c r="D62">
        <f t="shared" si="1"/>
        <v>-7.7999999999999261</v>
      </c>
      <c r="E62">
        <f t="shared" si="2"/>
        <v>9.5999999999999377E-2</v>
      </c>
      <c r="F62" s="3">
        <f t="shared" si="5"/>
        <v>4.991999999999968</v>
      </c>
      <c r="G62">
        <f t="shared" si="7"/>
        <v>9.9999999999980105E-3</v>
      </c>
      <c r="H62">
        <f t="shared" si="6"/>
        <v>2.0100502512558814E-2</v>
      </c>
      <c r="I62">
        <f t="shared" si="4"/>
        <v>-3.6400000000000148</v>
      </c>
    </row>
    <row r="63" spans="1:9" x14ac:dyDescent="0.2">
      <c r="A63">
        <v>1915</v>
      </c>
      <c r="B63">
        <v>47.11</v>
      </c>
      <c r="C63">
        <f t="shared" si="0"/>
        <v>-2.6499999999999986</v>
      </c>
      <c r="D63">
        <f t="shared" si="1"/>
        <v>-137.79999999999993</v>
      </c>
      <c r="E63">
        <f t="shared" si="2"/>
        <v>-0.52800000000000014</v>
      </c>
      <c r="F63" s="3">
        <f t="shared" si="5"/>
        <v>-27.456000000000007</v>
      </c>
      <c r="G63">
        <f t="shared" si="7"/>
        <v>-2.8599999999999994</v>
      </c>
      <c r="H63">
        <f t="shared" si="6"/>
        <v>-5.7234340604362615</v>
      </c>
      <c r="I63">
        <f t="shared" si="4"/>
        <v>-52</v>
      </c>
    </row>
    <row r="64" spans="1:9" x14ac:dyDescent="0.2">
      <c r="A64">
        <v>1916</v>
      </c>
      <c r="B64">
        <v>50.97</v>
      </c>
      <c r="C64">
        <f t="shared" si="0"/>
        <v>3.8599999999999994</v>
      </c>
      <c r="D64">
        <f t="shared" si="1"/>
        <v>200.71999999999997</v>
      </c>
      <c r="E64">
        <f t="shared" si="2"/>
        <v>0.2</v>
      </c>
      <c r="F64" s="3">
        <f t="shared" si="5"/>
        <v>10.4</v>
      </c>
      <c r="G64">
        <f t="shared" si="7"/>
        <v>0.85999999999999943</v>
      </c>
      <c r="H64">
        <f t="shared" si="6"/>
        <v>1.7162243065256426</v>
      </c>
      <c r="I64">
        <f t="shared" si="4"/>
        <v>18.373333333333374</v>
      </c>
    </row>
    <row r="65" spans="1:9" x14ac:dyDescent="0.2">
      <c r="A65">
        <v>1917</v>
      </c>
      <c r="B65">
        <v>50.77</v>
      </c>
      <c r="C65">
        <f t="shared" si="0"/>
        <v>-0.19999999999999574</v>
      </c>
      <c r="D65">
        <f t="shared" si="1"/>
        <v>-10.399999999999778</v>
      </c>
      <c r="E65">
        <f t="shared" si="2"/>
        <v>0.13200000000000073</v>
      </c>
      <c r="F65" s="3">
        <f t="shared" si="5"/>
        <v>6.8640000000000381</v>
      </c>
      <c r="G65">
        <f t="shared" si="7"/>
        <v>0.86000000000000654</v>
      </c>
      <c r="H65">
        <f t="shared" si="6"/>
        <v>1.7231015828491416</v>
      </c>
      <c r="I65">
        <f t="shared" si="4"/>
        <v>17.506666666666757</v>
      </c>
    </row>
    <row r="66" spans="1:9" x14ac:dyDescent="0.2">
      <c r="A66">
        <v>1918</v>
      </c>
      <c r="B66">
        <v>47.3</v>
      </c>
      <c r="C66">
        <f t="shared" si="0"/>
        <v>-3.470000000000006</v>
      </c>
      <c r="D66">
        <f t="shared" si="1"/>
        <v>-180.44000000000031</v>
      </c>
      <c r="E66">
        <f t="shared" si="2"/>
        <v>-0.52199999999999991</v>
      </c>
      <c r="F66" s="3">
        <f t="shared" si="5"/>
        <v>-27.143999999999995</v>
      </c>
      <c r="G66">
        <f t="shared" si="7"/>
        <v>-2.4600000000000009</v>
      </c>
      <c r="H66">
        <f t="shared" si="6"/>
        <v>-4.9437299035369797</v>
      </c>
      <c r="I66">
        <f t="shared" si="4"/>
        <v>3.2933333333332939</v>
      </c>
    </row>
    <row r="67" spans="1:9" x14ac:dyDescent="0.2">
      <c r="A67">
        <v>1919</v>
      </c>
      <c r="B67">
        <v>49.08</v>
      </c>
      <c r="C67">
        <f t="shared" si="0"/>
        <v>1.7800000000000011</v>
      </c>
      <c r="D67">
        <f t="shared" si="1"/>
        <v>92.560000000000059</v>
      </c>
      <c r="E67">
        <f t="shared" si="2"/>
        <v>-0.13599999999999995</v>
      </c>
      <c r="F67" s="3">
        <f t="shared" si="5"/>
        <v>-7.0719999999999974</v>
      </c>
      <c r="G67">
        <f t="shared" si="7"/>
        <v>1.9699999999999989</v>
      </c>
      <c r="H67">
        <f t="shared" si="6"/>
        <v>4.181702398641475</v>
      </c>
      <c r="I67">
        <f t="shared" si="4"/>
        <v>-32.760000000000012</v>
      </c>
    </row>
    <row r="68" spans="1:9" x14ac:dyDescent="0.2">
      <c r="A68">
        <v>1920</v>
      </c>
      <c r="B68">
        <v>52.06</v>
      </c>
      <c r="C68">
        <f t="shared" si="0"/>
        <v>2.980000000000004</v>
      </c>
      <c r="D68">
        <f t="shared" si="1"/>
        <v>154.96000000000021</v>
      </c>
      <c r="E68">
        <f t="shared" si="2"/>
        <v>0.99000000000000055</v>
      </c>
      <c r="F68" s="3">
        <f t="shared" si="5"/>
        <v>51.480000000000025</v>
      </c>
      <c r="G68">
        <f t="shared" si="7"/>
        <v>1.0900000000000034</v>
      </c>
      <c r="H68">
        <f t="shared" si="6"/>
        <v>2.138512850696495</v>
      </c>
      <c r="I68">
        <f t="shared" si="4"/>
        <v>22.359999999999985</v>
      </c>
    </row>
    <row r="69" spans="1:9" x14ac:dyDescent="0.2">
      <c r="A69">
        <v>1921</v>
      </c>
      <c r="B69">
        <v>54.36</v>
      </c>
      <c r="C69">
        <f t="shared" ref="C69:C132" si="8">B69-B68</f>
        <v>2.2999999999999972</v>
      </c>
      <c r="D69">
        <f t="shared" ref="D69:D132" si="9">C69*52</f>
        <v>119.59999999999985</v>
      </c>
      <c r="E69">
        <f t="shared" si="2"/>
        <v>0.67800000000000016</v>
      </c>
      <c r="F69" s="3">
        <f t="shared" si="5"/>
        <v>35.256000000000007</v>
      </c>
      <c r="G69">
        <f t="shared" si="7"/>
        <v>3.5899999999999963</v>
      </c>
      <c r="H69">
        <f t="shared" si="6"/>
        <v>7.071104983257821</v>
      </c>
      <c r="I69">
        <f t="shared" si="4"/>
        <v>122.37333333333336</v>
      </c>
    </row>
    <row r="70" spans="1:9" x14ac:dyDescent="0.2">
      <c r="A70">
        <v>1922</v>
      </c>
      <c r="B70">
        <v>52.15</v>
      </c>
      <c r="C70">
        <f t="shared" si="8"/>
        <v>-2.2100000000000009</v>
      </c>
      <c r="D70">
        <f t="shared" si="9"/>
        <v>-114.92000000000004</v>
      </c>
      <c r="E70">
        <f t="shared" si="2"/>
        <v>0.27599999999999908</v>
      </c>
      <c r="F70" s="3">
        <f t="shared" si="5"/>
        <v>14.351999999999952</v>
      </c>
      <c r="G70">
        <f t="shared" ref="G70:G133" si="10">B70-B66</f>
        <v>4.8500000000000014</v>
      </c>
      <c r="H70">
        <f t="shared" si="6"/>
        <v>10.253699788583512</v>
      </c>
      <c r="I70">
        <f t="shared" si="4"/>
        <v>53.213333333333338</v>
      </c>
    </row>
    <row r="71" spans="1:9" x14ac:dyDescent="0.2">
      <c r="A71">
        <v>1923</v>
      </c>
      <c r="B71">
        <v>55.68</v>
      </c>
      <c r="C71">
        <f t="shared" si="8"/>
        <v>3.5300000000000011</v>
      </c>
      <c r="D71">
        <f t="shared" si="9"/>
        <v>183.56000000000006</v>
      </c>
      <c r="E71">
        <f t="shared" ref="E71:E134" si="11">AVERAGE(C67:C71)</f>
        <v>1.6760000000000006</v>
      </c>
      <c r="F71" s="3">
        <f t="shared" si="5"/>
        <v>87.152000000000029</v>
      </c>
      <c r="G71">
        <f t="shared" si="10"/>
        <v>6.6000000000000014</v>
      </c>
      <c r="H71">
        <f t="shared" si="6"/>
        <v>13.44743276283619</v>
      </c>
      <c r="I71">
        <f t="shared" ref="I71:I134" si="12">AVERAGE(C69:C71)*52</f>
        <v>62.746666666666627</v>
      </c>
    </row>
    <row r="72" spans="1:9" x14ac:dyDescent="0.2">
      <c r="A72">
        <v>1924</v>
      </c>
      <c r="B72">
        <v>52.94</v>
      </c>
      <c r="C72">
        <f t="shared" si="8"/>
        <v>-2.740000000000002</v>
      </c>
      <c r="D72">
        <f t="shared" si="9"/>
        <v>-142.4800000000001</v>
      </c>
      <c r="E72">
        <f t="shared" si="11"/>
        <v>0.77199999999999991</v>
      </c>
      <c r="F72" s="3">
        <f t="shared" ref="F72:F135" si="13">52*E72</f>
        <v>40.143999999999998</v>
      </c>
      <c r="G72">
        <f t="shared" si="10"/>
        <v>0.87999999999999545</v>
      </c>
      <c r="H72">
        <f t="shared" ref="H72:H135" si="14">G72/B68*100</f>
        <v>1.6903572800614588</v>
      </c>
      <c r="I72">
        <f t="shared" si="12"/>
        <v>-24.613333333333362</v>
      </c>
    </row>
    <row r="73" spans="1:9" x14ac:dyDescent="0.2">
      <c r="A73">
        <v>1925</v>
      </c>
      <c r="B73">
        <v>54.38</v>
      </c>
      <c r="C73">
        <f t="shared" si="8"/>
        <v>1.4400000000000048</v>
      </c>
      <c r="D73">
        <f t="shared" si="9"/>
        <v>74.880000000000251</v>
      </c>
      <c r="E73">
        <f t="shared" si="11"/>
        <v>0.46400000000000008</v>
      </c>
      <c r="F73" s="3">
        <f t="shared" si="13"/>
        <v>24.128000000000004</v>
      </c>
      <c r="G73">
        <f t="shared" si="10"/>
        <v>2.0000000000003126E-2</v>
      </c>
      <c r="H73">
        <f t="shared" si="14"/>
        <v>3.6791758646069032E-2</v>
      </c>
      <c r="I73">
        <f t="shared" si="12"/>
        <v>38.6533333333334</v>
      </c>
    </row>
    <row r="74" spans="1:9" x14ac:dyDescent="0.2">
      <c r="A74">
        <v>1926</v>
      </c>
      <c r="B74">
        <v>55.4</v>
      </c>
      <c r="C74">
        <f t="shared" si="8"/>
        <v>1.019999999999996</v>
      </c>
      <c r="D74">
        <f t="shared" si="9"/>
        <v>53.039999999999793</v>
      </c>
      <c r="E74">
        <f t="shared" si="11"/>
        <v>0.20799999999999982</v>
      </c>
      <c r="F74" s="3">
        <f t="shared" si="13"/>
        <v>10.81599999999999</v>
      </c>
      <c r="G74">
        <f t="shared" si="10"/>
        <v>3.25</v>
      </c>
      <c r="H74">
        <f t="shared" si="14"/>
        <v>6.2320230105465013</v>
      </c>
      <c r="I74">
        <f t="shared" si="12"/>
        <v>-4.853333333333353</v>
      </c>
    </row>
    <row r="75" spans="1:9" x14ac:dyDescent="0.2">
      <c r="A75">
        <v>1927</v>
      </c>
      <c r="B75">
        <v>54.89</v>
      </c>
      <c r="C75">
        <f t="shared" si="8"/>
        <v>-0.50999999999999801</v>
      </c>
      <c r="D75">
        <f t="shared" si="9"/>
        <v>-26.519999999999897</v>
      </c>
      <c r="E75">
        <f t="shared" si="11"/>
        <v>0.54800000000000038</v>
      </c>
      <c r="F75" s="3">
        <f t="shared" si="13"/>
        <v>28.49600000000002</v>
      </c>
      <c r="G75">
        <f t="shared" si="10"/>
        <v>-0.78999999999999915</v>
      </c>
      <c r="H75">
        <f t="shared" si="14"/>
        <v>-1.4188218390804581</v>
      </c>
      <c r="I75">
        <f t="shared" si="12"/>
        <v>33.800000000000047</v>
      </c>
    </row>
    <row r="76" spans="1:9" x14ac:dyDescent="0.2">
      <c r="A76">
        <v>1928</v>
      </c>
      <c r="B76">
        <v>55.1</v>
      </c>
      <c r="C76">
        <f t="shared" si="8"/>
        <v>0.21000000000000085</v>
      </c>
      <c r="D76">
        <f t="shared" si="9"/>
        <v>10.920000000000044</v>
      </c>
      <c r="E76">
        <f t="shared" si="11"/>
        <v>-0.11599999999999966</v>
      </c>
      <c r="F76" s="3">
        <f t="shared" si="13"/>
        <v>-6.0319999999999823</v>
      </c>
      <c r="G76">
        <f t="shared" si="10"/>
        <v>2.1600000000000037</v>
      </c>
      <c r="H76">
        <f t="shared" si="14"/>
        <v>4.0800906686815335</v>
      </c>
      <c r="I76">
        <f t="shared" si="12"/>
        <v>12.479999999999981</v>
      </c>
    </row>
    <row r="77" spans="1:9" x14ac:dyDescent="0.2">
      <c r="A77">
        <v>1929</v>
      </c>
      <c r="B77">
        <v>53.92</v>
      </c>
      <c r="C77">
        <f t="shared" si="8"/>
        <v>-1.1799999999999997</v>
      </c>
      <c r="D77">
        <f t="shared" si="9"/>
        <v>-61.359999999999985</v>
      </c>
      <c r="E77">
        <f t="shared" si="11"/>
        <v>0.19600000000000078</v>
      </c>
      <c r="F77" s="3">
        <f t="shared" si="13"/>
        <v>10.192000000000041</v>
      </c>
      <c r="G77">
        <f t="shared" si="10"/>
        <v>-0.46000000000000085</v>
      </c>
      <c r="H77">
        <f t="shared" si="14"/>
        <v>-0.84589922765722847</v>
      </c>
      <c r="I77">
        <f t="shared" si="12"/>
        <v>-25.653333333333279</v>
      </c>
    </row>
    <row r="78" spans="1:9" x14ac:dyDescent="0.2">
      <c r="A78">
        <v>1930</v>
      </c>
      <c r="B78">
        <v>55.65</v>
      </c>
      <c r="C78">
        <f t="shared" si="8"/>
        <v>1.7299999999999969</v>
      </c>
      <c r="D78">
        <f t="shared" si="9"/>
        <v>89.959999999999837</v>
      </c>
      <c r="E78">
        <f t="shared" si="11"/>
        <v>0.25399999999999923</v>
      </c>
      <c r="F78" s="3">
        <f t="shared" si="13"/>
        <v>13.207999999999959</v>
      </c>
      <c r="G78">
        <f t="shared" si="10"/>
        <v>0.25</v>
      </c>
      <c r="H78">
        <f t="shared" si="14"/>
        <v>0.45126353790613716</v>
      </c>
      <c r="I78">
        <f t="shared" si="12"/>
        <v>13.1733333333333</v>
      </c>
    </row>
    <row r="79" spans="1:9" x14ac:dyDescent="0.2">
      <c r="A79">
        <v>1931</v>
      </c>
      <c r="B79">
        <v>56.16</v>
      </c>
      <c r="C79">
        <f t="shared" si="8"/>
        <v>0.50999999999999801</v>
      </c>
      <c r="D79">
        <f t="shared" si="9"/>
        <v>26.519999999999897</v>
      </c>
      <c r="E79">
        <f t="shared" si="11"/>
        <v>0.15199999999999961</v>
      </c>
      <c r="F79" s="3">
        <f t="shared" si="13"/>
        <v>7.9039999999999795</v>
      </c>
      <c r="G79">
        <f t="shared" si="10"/>
        <v>1.269999999999996</v>
      </c>
      <c r="H79">
        <f t="shared" si="14"/>
        <v>2.3137183457824668</v>
      </c>
      <c r="I79">
        <f t="shared" si="12"/>
        <v>18.37333333333325</v>
      </c>
    </row>
    <row r="80" spans="1:9" x14ac:dyDescent="0.2">
      <c r="A80">
        <v>1932</v>
      </c>
      <c r="B80">
        <v>55.97</v>
      </c>
      <c r="C80">
        <f t="shared" si="8"/>
        <v>-0.18999999999999773</v>
      </c>
      <c r="D80">
        <f t="shared" si="9"/>
        <v>-9.8799999999998818</v>
      </c>
      <c r="E80">
        <f t="shared" si="11"/>
        <v>0.21599999999999966</v>
      </c>
      <c r="F80" s="3">
        <f t="shared" si="13"/>
        <v>11.231999999999983</v>
      </c>
      <c r="G80">
        <f t="shared" si="10"/>
        <v>0.86999999999999744</v>
      </c>
      <c r="H80">
        <f t="shared" si="14"/>
        <v>1.5789473684210478</v>
      </c>
      <c r="I80">
        <f t="shared" si="12"/>
        <v>35.533333333333282</v>
      </c>
    </row>
    <row r="81" spans="1:9" x14ac:dyDescent="0.2">
      <c r="A81">
        <v>1933</v>
      </c>
      <c r="B81">
        <v>56.72</v>
      </c>
      <c r="C81">
        <f t="shared" si="8"/>
        <v>0.75</v>
      </c>
      <c r="D81">
        <f t="shared" si="9"/>
        <v>39</v>
      </c>
      <c r="E81">
        <f t="shared" si="11"/>
        <v>0.32399999999999951</v>
      </c>
      <c r="F81" s="3">
        <f t="shared" si="13"/>
        <v>16.847999999999974</v>
      </c>
      <c r="G81">
        <f t="shared" si="10"/>
        <v>2.7999999999999972</v>
      </c>
      <c r="H81">
        <f t="shared" si="14"/>
        <v>5.1928783382789261</v>
      </c>
      <c r="I81">
        <f t="shared" si="12"/>
        <v>18.54666666666667</v>
      </c>
    </row>
    <row r="82" spans="1:9" x14ac:dyDescent="0.2">
      <c r="A82">
        <v>1934</v>
      </c>
      <c r="B82">
        <v>56.93</v>
      </c>
      <c r="C82">
        <f t="shared" si="8"/>
        <v>0.21000000000000085</v>
      </c>
      <c r="D82">
        <f t="shared" si="9"/>
        <v>10.920000000000044</v>
      </c>
      <c r="E82">
        <f t="shared" si="11"/>
        <v>0.60199999999999965</v>
      </c>
      <c r="F82" s="3">
        <f t="shared" si="13"/>
        <v>31.303999999999981</v>
      </c>
      <c r="G82">
        <f t="shared" si="10"/>
        <v>1.2800000000000011</v>
      </c>
      <c r="H82">
        <f t="shared" si="14"/>
        <v>2.3000898472596605</v>
      </c>
      <c r="I82">
        <f t="shared" si="12"/>
        <v>13.346666666666721</v>
      </c>
    </row>
    <row r="83" spans="1:9" x14ac:dyDescent="0.2">
      <c r="A83">
        <v>1935</v>
      </c>
      <c r="B83">
        <v>57.48</v>
      </c>
      <c r="C83">
        <f t="shared" si="8"/>
        <v>0.54999999999999716</v>
      </c>
      <c r="D83">
        <f t="shared" si="9"/>
        <v>28.599999999999852</v>
      </c>
      <c r="E83">
        <f t="shared" si="11"/>
        <v>0.36599999999999966</v>
      </c>
      <c r="F83" s="3">
        <f t="shared" si="13"/>
        <v>19.031999999999982</v>
      </c>
      <c r="G83">
        <f t="shared" si="10"/>
        <v>1.3200000000000003</v>
      </c>
      <c r="H83">
        <f t="shared" si="14"/>
        <v>2.350427350427351</v>
      </c>
      <c r="I83">
        <f t="shared" si="12"/>
        <v>26.173333333333296</v>
      </c>
    </row>
    <row r="84" spans="1:9" x14ac:dyDescent="0.2">
      <c r="A84">
        <v>1936</v>
      </c>
      <c r="B84">
        <v>56.79</v>
      </c>
      <c r="C84">
        <f t="shared" si="8"/>
        <v>-0.68999999999999773</v>
      </c>
      <c r="D84">
        <f t="shared" si="9"/>
        <v>-35.879999999999882</v>
      </c>
      <c r="E84">
        <f t="shared" si="11"/>
        <v>0.1260000000000005</v>
      </c>
      <c r="F84" s="3">
        <f t="shared" si="13"/>
        <v>6.5520000000000262</v>
      </c>
      <c r="G84">
        <f t="shared" si="10"/>
        <v>0.82000000000000028</v>
      </c>
      <c r="H84">
        <f t="shared" si="14"/>
        <v>1.4650705735215299</v>
      </c>
      <c r="I84">
        <f t="shared" si="12"/>
        <v>1.2133333333333383</v>
      </c>
    </row>
    <row r="85" spans="1:9" x14ac:dyDescent="0.2">
      <c r="A85">
        <v>1937</v>
      </c>
      <c r="B85">
        <v>56.73</v>
      </c>
      <c r="C85">
        <f t="shared" si="8"/>
        <v>-6.0000000000002274E-2</v>
      </c>
      <c r="D85">
        <f t="shared" si="9"/>
        <v>-3.1200000000001182</v>
      </c>
      <c r="E85">
        <f t="shared" si="11"/>
        <v>0.15199999999999961</v>
      </c>
      <c r="F85" s="3">
        <f t="shared" si="13"/>
        <v>7.9039999999999795</v>
      </c>
      <c r="G85">
        <f t="shared" si="10"/>
        <v>9.9999999999980105E-3</v>
      </c>
      <c r="H85">
        <f t="shared" si="14"/>
        <v>1.7630465444284222E-2</v>
      </c>
      <c r="I85">
        <f t="shared" si="12"/>
        <v>-3.4666666666667156</v>
      </c>
    </row>
    <row r="86" spans="1:9" x14ac:dyDescent="0.2">
      <c r="A86">
        <v>1938</v>
      </c>
      <c r="B86">
        <v>58.83</v>
      </c>
      <c r="C86">
        <f t="shared" si="8"/>
        <v>2.1000000000000014</v>
      </c>
      <c r="D86">
        <f t="shared" si="9"/>
        <v>109.20000000000007</v>
      </c>
      <c r="E86">
        <f t="shared" si="11"/>
        <v>0.42199999999999988</v>
      </c>
      <c r="F86" s="3">
        <f t="shared" si="13"/>
        <v>21.943999999999992</v>
      </c>
      <c r="G86">
        <f t="shared" si="10"/>
        <v>1.8999999999999986</v>
      </c>
      <c r="H86">
        <f t="shared" si="14"/>
        <v>3.3374319339539764</v>
      </c>
      <c r="I86">
        <f t="shared" si="12"/>
        <v>23.400000000000023</v>
      </c>
    </row>
    <row r="87" spans="1:9" x14ac:dyDescent="0.2">
      <c r="A87">
        <v>1939</v>
      </c>
      <c r="B87">
        <v>58.89</v>
      </c>
      <c r="C87">
        <f t="shared" si="8"/>
        <v>6.0000000000002274E-2</v>
      </c>
      <c r="D87">
        <f t="shared" si="9"/>
        <v>3.1200000000001182</v>
      </c>
      <c r="E87">
        <f t="shared" si="11"/>
        <v>0.39200000000000018</v>
      </c>
      <c r="F87" s="3">
        <f t="shared" si="13"/>
        <v>20.384000000000011</v>
      </c>
      <c r="G87">
        <f t="shared" si="10"/>
        <v>1.4100000000000037</v>
      </c>
      <c r="H87">
        <f t="shared" si="14"/>
        <v>2.4530271398747456</v>
      </c>
      <c r="I87">
        <f t="shared" si="12"/>
        <v>36.400000000000027</v>
      </c>
    </row>
    <row r="88" spans="1:9" x14ac:dyDescent="0.2">
      <c r="A88">
        <v>1940</v>
      </c>
      <c r="B88">
        <v>55.48</v>
      </c>
      <c r="C88">
        <f t="shared" si="8"/>
        <v>-3.4100000000000037</v>
      </c>
      <c r="D88">
        <f t="shared" si="9"/>
        <v>-177.32000000000019</v>
      </c>
      <c r="E88">
        <f t="shared" si="11"/>
        <v>-0.4</v>
      </c>
      <c r="F88" s="3">
        <f t="shared" si="13"/>
        <v>-20.8</v>
      </c>
      <c r="G88">
        <f t="shared" si="10"/>
        <v>-1.3100000000000023</v>
      </c>
      <c r="H88">
        <f t="shared" si="14"/>
        <v>-2.3067441450959714</v>
      </c>
      <c r="I88">
        <f t="shared" si="12"/>
        <v>-21.666666666666668</v>
      </c>
    </row>
    <row r="89" spans="1:9" x14ac:dyDescent="0.2">
      <c r="A89">
        <v>1941</v>
      </c>
      <c r="B89">
        <v>53.61</v>
      </c>
      <c r="C89">
        <f t="shared" si="8"/>
        <v>-1.8699999999999974</v>
      </c>
      <c r="D89">
        <f t="shared" si="9"/>
        <v>-97.239999999999867</v>
      </c>
      <c r="E89">
        <f t="shared" si="11"/>
        <v>-0.6359999999999999</v>
      </c>
      <c r="F89" s="3">
        <f t="shared" si="13"/>
        <v>-33.071999999999996</v>
      </c>
      <c r="G89">
        <f t="shared" si="10"/>
        <v>-3.1199999999999974</v>
      </c>
      <c r="H89">
        <f t="shared" si="14"/>
        <v>-5.4997355896351099</v>
      </c>
      <c r="I89">
        <f t="shared" si="12"/>
        <v>-90.479999999999976</v>
      </c>
    </row>
    <row r="90" spans="1:9" x14ac:dyDescent="0.2">
      <c r="A90">
        <v>1942</v>
      </c>
      <c r="B90">
        <v>55.85</v>
      </c>
      <c r="C90">
        <f t="shared" si="8"/>
        <v>2.240000000000002</v>
      </c>
      <c r="D90">
        <f t="shared" si="9"/>
        <v>116.4800000000001</v>
      </c>
      <c r="E90">
        <f t="shared" si="11"/>
        <v>-0.1759999999999991</v>
      </c>
      <c r="F90" s="3">
        <f t="shared" si="13"/>
        <v>-9.1519999999999531</v>
      </c>
      <c r="G90">
        <f t="shared" si="10"/>
        <v>-2.9799999999999969</v>
      </c>
      <c r="H90">
        <f t="shared" si="14"/>
        <v>-5.0654428012918533</v>
      </c>
      <c r="I90">
        <f t="shared" si="12"/>
        <v>-52.693333333333314</v>
      </c>
    </row>
    <row r="91" spans="1:9" x14ac:dyDescent="0.2">
      <c r="A91">
        <v>1943</v>
      </c>
      <c r="B91">
        <v>55.63</v>
      </c>
      <c r="C91">
        <f t="shared" si="8"/>
        <v>-0.21999999999999886</v>
      </c>
      <c r="D91">
        <f t="shared" si="9"/>
        <v>-11.439999999999941</v>
      </c>
      <c r="E91">
        <f t="shared" si="11"/>
        <v>-0.63999999999999913</v>
      </c>
      <c r="F91" s="3">
        <f t="shared" si="13"/>
        <v>-33.279999999999951</v>
      </c>
      <c r="G91">
        <f t="shared" si="10"/>
        <v>-3.259999999999998</v>
      </c>
      <c r="H91">
        <f t="shared" si="14"/>
        <v>-5.535744608592287</v>
      </c>
      <c r="I91">
        <f t="shared" si="12"/>
        <v>2.6000000000000987</v>
      </c>
    </row>
    <row r="92" spans="1:9" x14ac:dyDescent="0.2">
      <c r="A92">
        <v>1944</v>
      </c>
      <c r="B92">
        <v>56.65</v>
      </c>
      <c r="C92">
        <f t="shared" si="8"/>
        <v>1.019999999999996</v>
      </c>
      <c r="D92">
        <f t="shared" si="9"/>
        <v>53.039999999999793</v>
      </c>
      <c r="E92">
        <f t="shared" si="11"/>
        <v>-0.4480000000000004</v>
      </c>
      <c r="F92" s="3">
        <f t="shared" si="13"/>
        <v>-23.296000000000021</v>
      </c>
      <c r="G92">
        <f t="shared" si="10"/>
        <v>1.1700000000000017</v>
      </c>
      <c r="H92">
        <f t="shared" si="14"/>
        <v>2.1088680605623682</v>
      </c>
      <c r="I92">
        <f t="shared" si="12"/>
        <v>52.693333333333314</v>
      </c>
    </row>
    <row r="93" spans="1:9" s="2" customFormat="1" x14ac:dyDescent="0.2">
      <c r="A93" s="2">
        <v>1945</v>
      </c>
      <c r="B93" s="2">
        <v>59.68</v>
      </c>
      <c r="C93" s="2">
        <f t="shared" si="8"/>
        <v>3.0300000000000011</v>
      </c>
      <c r="D93">
        <f t="shared" si="9"/>
        <v>157.56000000000006</v>
      </c>
      <c r="E93" s="2">
        <f t="shared" si="11"/>
        <v>0.84000000000000052</v>
      </c>
      <c r="F93" s="3">
        <f t="shared" si="13"/>
        <v>43.680000000000028</v>
      </c>
      <c r="G93" s="2">
        <f t="shared" si="10"/>
        <v>6.07</v>
      </c>
      <c r="H93" s="2">
        <f t="shared" si="14"/>
        <v>11.322514456258162</v>
      </c>
      <c r="I93">
        <f t="shared" si="12"/>
        <v>66.386666666666642</v>
      </c>
    </row>
    <row r="94" spans="1:9" x14ac:dyDescent="0.2">
      <c r="A94">
        <v>1946</v>
      </c>
      <c r="B94">
        <v>60.65</v>
      </c>
      <c r="C94">
        <f t="shared" si="8"/>
        <v>0.96999999999999886</v>
      </c>
      <c r="D94">
        <f t="shared" si="9"/>
        <v>50.439999999999941</v>
      </c>
      <c r="E94">
        <f t="shared" si="11"/>
        <v>1.4079999999999999</v>
      </c>
      <c r="F94" s="3">
        <f t="shared" si="13"/>
        <v>73.215999999999994</v>
      </c>
      <c r="G94">
        <f t="shared" si="10"/>
        <v>4.7999999999999972</v>
      </c>
      <c r="H94">
        <f t="shared" si="14"/>
        <v>8.5944494180841495</v>
      </c>
      <c r="I94">
        <f t="shared" si="12"/>
        <v>87.013333333333264</v>
      </c>
    </row>
    <row r="95" spans="1:9" x14ac:dyDescent="0.2">
      <c r="A95">
        <v>1947</v>
      </c>
      <c r="B95">
        <v>61.19</v>
      </c>
      <c r="C95">
        <f t="shared" si="8"/>
        <v>0.53999999999999915</v>
      </c>
      <c r="D95">
        <f t="shared" si="9"/>
        <v>28.079999999999956</v>
      </c>
      <c r="E95">
        <f t="shared" si="11"/>
        <v>1.0679999999999992</v>
      </c>
      <c r="F95" s="3">
        <f t="shared" si="13"/>
        <v>55.535999999999959</v>
      </c>
      <c r="G95">
        <f t="shared" si="10"/>
        <v>5.5599999999999952</v>
      </c>
      <c r="H95">
        <f t="shared" si="14"/>
        <v>9.9946072263167256</v>
      </c>
      <c r="I95">
        <f t="shared" si="12"/>
        <v>78.693333333333314</v>
      </c>
    </row>
    <row r="96" spans="1:9" x14ac:dyDescent="0.2">
      <c r="A96">
        <v>1948</v>
      </c>
      <c r="B96">
        <v>63.46</v>
      </c>
      <c r="C96">
        <f t="shared" si="8"/>
        <v>2.2700000000000031</v>
      </c>
      <c r="D96">
        <f t="shared" si="9"/>
        <v>118.04000000000016</v>
      </c>
      <c r="E96">
        <f t="shared" si="11"/>
        <v>1.5659999999999996</v>
      </c>
      <c r="F96" s="3">
        <f t="shared" si="13"/>
        <v>81.431999999999974</v>
      </c>
      <c r="G96">
        <f t="shared" si="10"/>
        <v>6.8100000000000023</v>
      </c>
      <c r="H96">
        <f t="shared" si="14"/>
        <v>12.021182700794355</v>
      </c>
      <c r="I96">
        <f t="shared" si="12"/>
        <v>65.520000000000024</v>
      </c>
    </row>
    <row r="97" spans="1:9" x14ac:dyDescent="0.2">
      <c r="A97">
        <v>1949</v>
      </c>
      <c r="B97">
        <v>63.69</v>
      </c>
      <c r="C97">
        <f t="shared" si="8"/>
        <v>0.22999999999999687</v>
      </c>
      <c r="D97">
        <f t="shared" si="9"/>
        <v>11.959999999999837</v>
      </c>
      <c r="E97">
        <f t="shared" si="11"/>
        <v>1.4079999999999999</v>
      </c>
      <c r="F97" s="3">
        <f t="shared" si="13"/>
        <v>73.215999999999994</v>
      </c>
      <c r="G97">
        <f t="shared" si="10"/>
        <v>4.009999999999998</v>
      </c>
      <c r="H97">
        <f t="shared" si="14"/>
        <v>6.7191689008042861</v>
      </c>
      <c r="I97">
        <f t="shared" si="12"/>
        <v>52.693333333333314</v>
      </c>
    </row>
    <row r="98" spans="1:9" s="2" customFormat="1" x14ac:dyDescent="0.2">
      <c r="A98" s="2">
        <v>1950</v>
      </c>
      <c r="B98" s="2">
        <v>64.150000000000006</v>
      </c>
      <c r="C98" s="2">
        <f t="shared" si="8"/>
        <v>0.46000000000000796</v>
      </c>
      <c r="D98">
        <f t="shared" si="9"/>
        <v>23.920000000000414</v>
      </c>
      <c r="E98" s="2">
        <f t="shared" si="11"/>
        <v>0.89400000000000124</v>
      </c>
      <c r="F98" s="3">
        <f t="shared" si="13"/>
        <v>46.488000000000063</v>
      </c>
      <c r="G98" s="2">
        <f t="shared" si="10"/>
        <v>3.5000000000000071</v>
      </c>
      <c r="H98" s="2">
        <f t="shared" si="14"/>
        <v>5.7708161582852551</v>
      </c>
      <c r="I98">
        <f t="shared" si="12"/>
        <v>51.306666666666807</v>
      </c>
    </row>
    <row r="99" spans="1:9" x14ac:dyDescent="0.2">
      <c r="A99">
        <v>1951</v>
      </c>
      <c r="B99">
        <v>64.14</v>
      </c>
      <c r="C99">
        <f t="shared" si="8"/>
        <v>-1.0000000000005116E-2</v>
      </c>
      <c r="D99">
        <f t="shared" si="9"/>
        <v>-0.52000000000026603</v>
      </c>
      <c r="E99">
        <f t="shared" si="11"/>
        <v>0.6980000000000004</v>
      </c>
      <c r="F99" s="3">
        <f t="shared" si="13"/>
        <v>36.296000000000021</v>
      </c>
      <c r="G99">
        <f t="shared" si="10"/>
        <v>2.9500000000000028</v>
      </c>
      <c r="H99">
        <f t="shared" si="14"/>
        <v>4.8210491910442927</v>
      </c>
      <c r="I99">
        <f t="shared" si="12"/>
        <v>11.786666666666662</v>
      </c>
    </row>
    <row r="100" spans="1:9" x14ac:dyDescent="0.2">
      <c r="A100">
        <v>1952</v>
      </c>
      <c r="B100">
        <v>65.040000000000006</v>
      </c>
      <c r="C100">
        <f t="shared" si="8"/>
        <v>0.90000000000000568</v>
      </c>
      <c r="D100">
        <f t="shared" si="9"/>
        <v>46.800000000000296</v>
      </c>
      <c r="E100">
        <f t="shared" si="11"/>
        <v>0.77000000000000168</v>
      </c>
      <c r="F100" s="3">
        <f t="shared" si="13"/>
        <v>40.040000000000084</v>
      </c>
      <c r="G100">
        <f t="shared" si="10"/>
        <v>1.5800000000000054</v>
      </c>
      <c r="H100">
        <f t="shared" si="14"/>
        <v>2.4897573274503713</v>
      </c>
      <c r="I100">
        <f t="shared" si="12"/>
        <v>23.400000000000148</v>
      </c>
    </row>
    <row r="101" spans="1:9" x14ac:dyDescent="0.2">
      <c r="A101">
        <v>1953</v>
      </c>
      <c r="B101">
        <v>65.59</v>
      </c>
      <c r="C101">
        <f t="shared" si="8"/>
        <v>0.54999999999999716</v>
      </c>
      <c r="D101">
        <f t="shared" si="9"/>
        <v>28.599999999999852</v>
      </c>
      <c r="E101">
        <f t="shared" si="11"/>
        <v>0.42600000000000049</v>
      </c>
      <c r="F101" s="3">
        <f t="shared" si="13"/>
        <v>22.152000000000026</v>
      </c>
      <c r="G101">
        <f t="shared" si="10"/>
        <v>1.9000000000000057</v>
      </c>
      <c r="H101">
        <f t="shared" si="14"/>
        <v>2.9831998743915933</v>
      </c>
      <c r="I101">
        <f t="shared" si="12"/>
        <v>24.959999999999962</v>
      </c>
    </row>
    <row r="102" spans="1:9" x14ac:dyDescent="0.2">
      <c r="A102">
        <v>1954</v>
      </c>
      <c r="B102">
        <v>65.510000000000005</v>
      </c>
      <c r="C102">
        <f t="shared" si="8"/>
        <v>-7.9999999999998295E-2</v>
      </c>
      <c r="D102">
        <f t="shared" si="9"/>
        <v>-4.1599999999999113</v>
      </c>
      <c r="E102">
        <f t="shared" si="11"/>
        <v>0.36400000000000149</v>
      </c>
      <c r="F102" s="3">
        <f t="shared" si="13"/>
        <v>18.928000000000079</v>
      </c>
      <c r="G102">
        <f t="shared" si="10"/>
        <v>1.3599999999999994</v>
      </c>
      <c r="H102">
        <f t="shared" si="14"/>
        <v>2.1200311769290714</v>
      </c>
      <c r="I102">
        <f t="shared" si="12"/>
        <v>23.746666666666744</v>
      </c>
    </row>
    <row r="103" spans="1:9" s="2" customFormat="1" x14ac:dyDescent="0.2">
      <c r="A103" s="2">
        <v>1955</v>
      </c>
      <c r="B103" s="2">
        <v>65.739999999999995</v>
      </c>
      <c r="C103" s="2">
        <f t="shared" si="8"/>
        <v>0.22999999999998977</v>
      </c>
      <c r="D103">
        <f t="shared" si="9"/>
        <v>11.959999999999468</v>
      </c>
      <c r="E103" s="2">
        <f t="shared" si="11"/>
        <v>0.31799999999999784</v>
      </c>
      <c r="F103" s="3">
        <f t="shared" si="13"/>
        <v>16.535999999999888</v>
      </c>
      <c r="G103" s="2">
        <f t="shared" si="10"/>
        <v>1.5999999999999943</v>
      </c>
      <c r="H103" s="2">
        <f t="shared" si="14"/>
        <v>2.4945431867789121</v>
      </c>
      <c r="I103">
        <f t="shared" si="12"/>
        <v>12.133333333333136</v>
      </c>
    </row>
    <row r="104" spans="1:9" x14ac:dyDescent="0.2">
      <c r="A104">
        <v>1956</v>
      </c>
      <c r="B104">
        <v>65.94</v>
      </c>
      <c r="C104">
        <f t="shared" si="8"/>
        <v>0.20000000000000284</v>
      </c>
      <c r="D104">
        <f t="shared" si="9"/>
        <v>10.400000000000148</v>
      </c>
      <c r="E104">
        <f t="shared" si="11"/>
        <v>0.35999999999999943</v>
      </c>
      <c r="F104" s="3">
        <f t="shared" si="13"/>
        <v>18.71999999999997</v>
      </c>
      <c r="G104">
        <f t="shared" si="10"/>
        <v>0.89999999999999147</v>
      </c>
      <c r="H104">
        <f t="shared" si="14"/>
        <v>1.3837638376383632</v>
      </c>
      <c r="I104">
        <f t="shared" si="12"/>
        <v>6.0666666666665678</v>
      </c>
    </row>
    <row r="105" spans="1:9" x14ac:dyDescent="0.2">
      <c r="A105">
        <v>1957</v>
      </c>
      <c r="B105">
        <v>65.84</v>
      </c>
      <c r="C105">
        <f t="shared" si="8"/>
        <v>-9.9999999999994316E-2</v>
      </c>
      <c r="D105">
        <f t="shared" si="9"/>
        <v>-5.1999999999997044</v>
      </c>
      <c r="E105">
        <f t="shared" si="11"/>
        <v>0.15999999999999942</v>
      </c>
      <c r="F105" s="3">
        <f t="shared" si="13"/>
        <v>8.3199999999999701</v>
      </c>
      <c r="G105">
        <f t="shared" si="10"/>
        <v>0.25</v>
      </c>
      <c r="H105">
        <f t="shared" si="14"/>
        <v>0.38115566397316664</v>
      </c>
      <c r="I105">
        <f t="shared" si="12"/>
        <v>5.7199999999999704</v>
      </c>
    </row>
    <row r="106" spans="1:9" x14ac:dyDescent="0.2">
      <c r="A106">
        <v>1958</v>
      </c>
      <c r="B106">
        <v>66.150000000000006</v>
      </c>
      <c r="C106">
        <f t="shared" si="8"/>
        <v>0.31000000000000227</v>
      </c>
      <c r="D106">
        <f t="shared" si="9"/>
        <v>16.120000000000118</v>
      </c>
      <c r="E106">
        <f t="shared" si="11"/>
        <v>0.11200000000000046</v>
      </c>
      <c r="F106" s="3">
        <f t="shared" si="13"/>
        <v>5.8240000000000238</v>
      </c>
      <c r="G106">
        <f t="shared" si="10"/>
        <v>0.64000000000000057</v>
      </c>
      <c r="H106">
        <f t="shared" si="14"/>
        <v>0.97695008395664862</v>
      </c>
      <c r="I106">
        <f t="shared" si="12"/>
        <v>7.1066666666668539</v>
      </c>
    </row>
    <row r="107" spans="1:9" x14ac:dyDescent="0.2">
      <c r="A107">
        <v>1959</v>
      </c>
      <c r="B107">
        <v>65.97</v>
      </c>
      <c r="C107">
        <f t="shared" si="8"/>
        <v>-0.18000000000000682</v>
      </c>
      <c r="D107">
        <f t="shared" si="9"/>
        <v>-9.3600000000003547</v>
      </c>
      <c r="E107">
        <f t="shared" si="11"/>
        <v>9.1999999999998749E-2</v>
      </c>
      <c r="F107" s="3">
        <f t="shared" si="13"/>
        <v>4.783999999999935</v>
      </c>
      <c r="G107">
        <f t="shared" si="10"/>
        <v>0.23000000000000398</v>
      </c>
      <c r="H107">
        <f t="shared" si="14"/>
        <v>0.34986309704898688</v>
      </c>
      <c r="I107">
        <f t="shared" si="12"/>
        <v>0.52000000000001967</v>
      </c>
    </row>
    <row r="108" spans="1:9" s="2" customFormat="1" x14ac:dyDescent="0.2">
      <c r="A108" s="2">
        <v>1960</v>
      </c>
      <c r="B108" s="2">
        <v>66.319999999999993</v>
      </c>
      <c r="C108" s="2">
        <f t="shared" si="8"/>
        <v>0.34999999999999432</v>
      </c>
      <c r="D108">
        <f t="shared" si="9"/>
        <v>18.199999999999704</v>
      </c>
      <c r="E108" s="2">
        <f t="shared" si="11"/>
        <v>0.11599999999999966</v>
      </c>
      <c r="F108" s="3">
        <f t="shared" si="13"/>
        <v>6.0319999999999823</v>
      </c>
      <c r="G108" s="2">
        <f t="shared" si="10"/>
        <v>0.37999999999999545</v>
      </c>
      <c r="H108" s="2">
        <f t="shared" si="14"/>
        <v>0.57628146800120639</v>
      </c>
      <c r="I108">
        <f t="shared" si="12"/>
        <v>8.3199999999998226</v>
      </c>
    </row>
    <row r="109" spans="1:9" x14ac:dyDescent="0.2">
      <c r="A109">
        <v>1961</v>
      </c>
      <c r="B109">
        <v>66.16</v>
      </c>
      <c r="C109">
        <f t="shared" si="8"/>
        <v>-0.15999999999999659</v>
      </c>
      <c r="D109">
        <f t="shared" si="9"/>
        <v>-8.3199999999998226</v>
      </c>
      <c r="E109">
        <f t="shared" si="11"/>
        <v>4.3999999999999775E-2</v>
      </c>
      <c r="F109" s="3">
        <f t="shared" si="13"/>
        <v>2.2879999999999883</v>
      </c>
      <c r="G109">
        <f t="shared" si="10"/>
        <v>0.31999999999999318</v>
      </c>
      <c r="H109">
        <f t="shared" si="14"/>
        <v>0.48602673147022052</v>
      </c>
      <c r="I109">
        <f t="shared" si="12"/>
        <v>0.17333333333317569</v>
      </c>
    </row>
    <row r="110" spans="1:9" x14ac:dyDescent="0.2">
      <c r="A110">
        <v>1962</v>
      </c>
      <c r="B110">
        <v>66.099999999999994</v>
      </c>
      <c r="C110">
        <f t="shared" si="8"/>
        <v>-6.0000000000002274E-2</v>
      </c>
      <c r="D110">
        <f t="shared" si="9"/>
        <v>-3.1200000000001182</v>
      </c>
      <c r="E110">
        <f t="shared" si="11"/>
        <v>5.199999999999818E-2</v>
      </c>
      <c r="F110" s="3">
        <f t="shared" si="13"/>
        <v>2.7039999999999051</v>
      </c>
      <c r="G110">
        <f t="shared" si="10"/>
        <v>-5.0000000000011369E-2</v>
      </c>
      <c r="H110">
        <f t="shared" si="14"/>
        <v>-7.5585789871521328E-2</v>
      </c>
      <c r="I110">
        <f t="shared" si="12"/>
        <v>2.2533333333332544</v>
      </c>
    </row>
    <row r="111" spans="1:9" x14ac:dyDescent="0.2">
      <c r="A111">
        <v>1963</v>
      </c>
      <c r="B111">
        <v>65.87</v>
      </c>
      <c r="C111">
        <f t="shared" si="8"/>
        <v>-0.22999999999998977</v>
      </c>
      <c r="D111">
        <f t="shared" si="9"/>
        <v>-11.959999999999468</v>
      </c>
      <c r="E111">
        <f t="shared" si="11"/>
        <v>-5.600000000000023E-2</v>
      </c>
      <c r="F111" s="3">
        <f t="shared" si="13"/>
        <v>-2.9120000000000119</v>
      </c>
      <c r="G111">
        <f t="shared" si="10"/>
        <v>-9.9999999999994316E-2</v>
      </c>
      <c r="H111">
        <f t="shared" si="14"/>
        <v>-0.15158405335757819</v>
      </c>
      <c r="I111">
        <f t="shared" si="12"/>
        <v>-7.7999999999998035</v>
      </c>
    </row>
    <row r="112" spans="1:9" x14ac:dyDescent="0.2">
      <c r="A112">
        <v>1964</v>
      </c>
      <c r="B112">
        <v>66.709999999999994</v>
      </c>
      <c r="C112">
        <f t="shared" si="8"/>
        <v>0.8399999999999892</v>
      </c>
      <c r="D112">
        <f t="shared" si="9"/>
        <v>43.679999999999438</v>
      </c>
      <c r="E112">
        <f t="shared" si="11"/>
        <v>0.14799999999999897</v>
      </c>
      <c r="F112" s="3">
        <f t="shared" si="13"/>
        <v>7.6959999999999464</v>
      </c>
      <c r="G112">
        <f t="shared" si="10"/>
        <v>0.39000000000000057</v>
      </c>
      <c r="H112">
        <f t="shared" si="14"/>
        <v>0.58805790108564626</v>
      </c>
      <c r="I112">
        <f t="shared" si="12"/>
        <v>9.5333333333332835</v>
      </c>
    </row>
    <row r="113" spans="1:9" s="2" customFormat="1" x14ac:dyDescent="0.2">
      <c r="A113" s="2">
        <v>1965</v>
      </c>
      <c r="B113" s="2">
        <v>66.599999999999994</v>
      </c>
      <c r="C113" s="2">
        <f t="shared" si="8"/>
        <v>-0.10999999999999943</v>
      </c>
      <c r="D113">
        <f t="shared" si="9"/>
        <v>-5.7199999999999704</v>
      </c>
      <c r="E113" s="2">
        <f t="shared" si="11"/>
        <v>5.600000000000023E-2</v>
      </c>
      <c r="F113" s="3">
        <f t="shared" si="13"/>
        <v>2.9120000000000119</v>
      </c>
      <c r="G113" s="2">
        <f t="shared" si="10"/>
        <v>0.43999999999999773</v>
      </c>
      <c r="H113" s="2">
        <f t="shared" si="14"/>
        <v>0.66505441354292283</v>
      </c>
      <c r="I113">
        <f t="shared" si="12"/>
        <v>8.6666666666666661</v>
      </c>
    </row>
    <row r="114" spans="1:9" x14ac:dyDescent="0.2">
      <c r="A114">
        <v>1966</v>
      </c>
      <c r="B114">
        <v>66.69</v>
      </c>
      <c r="C114">
        <f t="shared" si="8"/>
        <v>9.0000000000003411E-2</v>
      </c>
      <c r="D114">
        <f t="shared" si="9"/>
        <v>4.6800000000001774</v>
      </c>
      <c r="E114">
        <f t="shared" si="11"/>
        <v>0.10600000000000023</v>
      </c>
      <c r="F114" s="3">
        <f t="shared" si="13"/>
        <v>5.512000000000012</v>
      </c>
      <c r="G114">
        <f t="shared" si="10"/>
        <v>0.59000000000000341</v>
      </c>
      <c r="H114">
        <f t="shared" si="14"/>
        <v>0.89258698940999015</v>
      </c>
      <c r="I114">
        <f t="shared" si="12"/>
        <v>14.213333333333214</v>
      </c>
    </row>
    <row r="115" spans="1:9" x14ac:dyDescent="0.2">
      <c r="A115">
        <v>1967</v>
      </c>
      <c r="B115">
        <v>67.47</v>
      </c>
      <c r="C115">
        <f t="shared" si="8"/>
        <v>0.78000000000000114</v>
      </c>
      <c r="D115">
        <f t="shared" si="9"/>
        <v>40.560000000000059</v>
      </c>
      <c r="E115">
        <f t="shared" si="11"/>
        <v>0.27400000000000091</v>
      </c>
      <c r="F115" s="3">
        <f t="shared" si="13"/>
        <v>14.248000000000047</v>
      </c>
      <c r="G115">
        <f t="shared" si="10"/>
        <v>1.5999999999999943</v>
      </c>
      <c r="H115">
        <f t="shared" si="14"/>
        <v>2.4290268711097527</v>
      </c>
      <c r="I115">
        <f t="shared" si="12"/>
        <v>13.173333333333421</v>
      </c>
    </row>
    <row r="116" spans="1:9" x14ac:dyDescent="0.2">
      <c r="A116">
        <v>1968</v>
      </c>
      <c r="B116">
        <v>67.010000000000005</v>
      </c>
      <c r="C116">
        <f t="shared" si="8"/>
        <v>-0.45999999999999375</v>
      </c>
      <c r="D116">
        <f t="shared" si="9"/>
        <v>-23.919999999999675</v>
      </c>
      <c r="E116">
        <f t="shared" si="11"/>
        <v>0.22800000000000012</v>
      </c>
      <c r="F116" s="3">
        <f t="shared" si="13"/>
        <v>11.856000000000007</v>
      </c>
      <c r="G116">
        <f t="shared" si="10"/>
        <v>0.30000000000001137</v>
      </c>
      <c r="H116">
        <f t="shared" si="14"/>
        <v>0.44970769000151611</v>
      </c>
      <c r="I116">
        <f t="shared" si="12"/>
        <v>7.1066666666668539</v>
      </c>
    </row>
    <row r="117" spans="1:9" x14ac:dyDescent="0.2">
      <c r="A117">
        <v>1969</v>
      </c>
      <c r="B117">
        <v>67.02</v>
      </c>
      <c r="C117">
        <f t="shared" si="8"/>
        <v>9.9999999999909051E-3</v>
      </c>
      <c r="D117">
        <f t="shared" si="9"/>
        <v>0.51999999999952706</v>
      </c>
      <c r="E117">
        <f t="shared" si="11"/>
        <v>6.2000000000000458E-2</v>
      </c>
      <c r="F117" s="3">
        <f t="shared" si="13"/>
        <v>3.2240000000000237</v>
      </c>
      <c r="G117">
        <f t="shared" si="10"/>
        <v>0.42000000000000171</v>
      </c>
      <c r="H117">
        <f t="shared" si="14"/>
        <v>0.63063063063063318</v>
      </c>
      <c r="I117">
        <f t="shared" si="12"/>
        <v>5.7199999999999704</v>
      </c>
    </row>
    <row r="118" spans="1:9" s="2" customFormat="1" x14ac:dyDescent="0.2">
      <c r="A118" s="2">
        <v>1970</v>
      </c>
      <c r="B118" s="2">
        <v>67.13</v>
      </c>
      <c r="C118" s="2">
        <f t="shared" si="8"/>
        <v>0.10999999999999943</v>
      </c>
      <c r="D118">
        <f t="shared" si="9"/>
        <v>5.7199999999999704</v>
      </c>
      <c r="E118" s="2">
        <f t="shared" si="11"/>
        <v>0.10600000000000023</v>
      </c>
      <c r="F118" s="3">
        <f t="shared" si="13"/>
        <v>5.512000000000012</v>
      </c>
      <c r="G118" s="2">
        <f t="shared" si="10"/>
        <v>0.43999999999999773</v>
      </c>
      <c r="H118" s="2">
        <f t="shared" si="14"/>
        <v>0.65976908082170904</v>
      </c>
      <c r="I118">
        <f t="shared" si="12"/>
        <v>-5.8933333333333922</v>
      </c>
    </row>
    <row r="119" spans="1:9" x14ac:dyDescent="0.2">
      <c r="A119">
        <v>1971</v>
      </c>
      <c r="B119">
        <v>67.55</v>
      </c>
      <c r="C119">
        <f t="shared" si="8"/>
        <v>0.42000000000000171</v>
      </c>
      <c r="D119">
        <f t="shared" si="9"/>
        <v>21.840000000000089</v>
      </c>
      <c r="E119">
        <f t="shared" si="11"/>
        <v>0.17199999999999988</v>
      </c>
      <c r="F119" s="3">
        <f t="shared" si="13"/>
        <v>8.9439999999999937</v>
      </c>
      <c r="G119">
        <f t="shared" si="10"/>
        <v>7.9999999999998295E-2</v>
      </c>
      <c r="H119">
        <f t="shared" si="14"/>
        <v>0.11857121683711026</v>
      </c>
      <c r="I119">
        <f t="shared" si="12"/>
        <v>9.3599999999998627</v>
      </c>
    </row>
    <row r="120" spans="1:9" x14ac:dyDescent="0.2">
      <c r="A120">
        <v>1972</v>
      </c>
      <c r="B120">
        <v>67.319999999999993</v>
      </c>
      <c r="C120">
        <f t="shared" si="8"/>
        <v>-0.23000000000000398</v>
      </c>
      <c r="D120">
        <f t="shared" si="9"/>
        <v>-11.960000000000207</v>
      </c>
      <c r="E120">
        <f t="shared" si="11"/>
        <v>-3.0000000000001137E-2</v>
      </c>
      <c r="F120" s="3">
        <f t="shared" si="13"/>
        <v>-1.5600000000000591</v>
      </c>
      <c r="G120">
        <f t="shared" si="10"/>
        <v>0.30999999999998806</v>
      </c>
      <c r="H120">
        <f t="shared" si="14"/>
        <v>0.46261751977315035</v>
      </c>
      <c r="I120">
        <f t="shared" si="12"/>
        <v>5.1999999999999504</v>
      </c>
    </row>
    <row r="121" spans="1:9" x14ac:dyDescent="0.2">
      <c r="A121">
        <v>1973</v>
      </c>
      <c r="B121">
        <v>67.34</v>
      </c>
      <c r="C121">
        <f t="shared" si="8"/>
        <v>2.0000000000010232E-2</v>
      </c>
      <c r="D121">
        <f t="shared" si="9"/>
        <v>1.0400000000005321</v>
      </c>
      <c r="E121">
        <f t="shared" si="11"/>
        <v>6.5999999999999656E-2</v>
      </c>
      <c r="F121" s="3">
        <f t="shared" si="13"/>
        <v>3.4319999999999822</v>
      </c>
      <c r="G121">
        <f t="shared" si="10"/>
        <v>0.32000000000000739</v>
      </c>
      <c r="H121">
        <f t="shared" si="14"/>
        <v>0.47746941211579735</v>
      </c>
      <c r="I121">
        <f t="shared" si="12"/>
        <v>3.6400000000001382</v>
      </c>
    </row>
    <row r="122" spans="1:9" x14ac:dyDescent="0.2">
      <c r="A122">
        <v>1974</v>
      </c>
      <c r="B122">
        <v>67.540000000000006</v>
      </c>
      <c r="C122">
        <f t="shared" si="8"/>
        <v>0.20000000000000284</v>
      </c>
      <c r="D122">
        <f t="shared" si="9"/>
        <v>10.400000000000148</v>
      </c>
      <c r="E122">
        <f t="shared" si="11"/>
        <v>0.10400000000000205</v>
      </c>
      <c r="F122" s="3">
        <f t="shared" si="13"/>
        <v>5.4080000000001069</v>
      </c>
      <c r="G122">
        <f t="shared" si="10"/>
        <v>0.4100000000000108</v>
      </c>
      <c r="H122">
        <f t="shared" si="14"/>
        <v>0.61075525100552785</v>
      </c>
      <c r="I122">
        <f t="shared" si="12"/>
        <v>-0.17333333333317569</v>
      </c>
    </row>
    <row r="123" spans="1:9" s="2" customFormat="1" x14ac:dyDescent="0.2">
      <c r="A123" s="2">
        <v>1975</v>
      </c>
      <c r="B123" s="2">
        <v>67.91</v>
      </c>
      <c r="C123" s="2">
        <f t="shared" si="8"/>
        <v>0.36999999999999034</v>
      </c>
      <c r="D123">
        <f t="shared" si="9"/>
        <v>19.239999999999498</v>
      </c>
      <c r="E123" s="2">
        <f t="shared" si="11"/>
        <v>0.15600000000000022</v>
      </c>
      <c r="F123" s="3">
        <f t="shared" si="13"/>
        <v>8.1120000000000108</v>
      </c>
      <c r="G123" s="2">
        <f t="shared" si="10"/>
        <v>0.35999999999999943</v>
      </c>
      <c r="H123" s="2">
        <f t="shared" si="14"/>
        <v>0.53293856402664608</v>
      </c>
      <c r="I123">
        <f t="shared" si="12"/>
        <v>10.226666666666725</v>
      </c>
    </row>
    <row r="124" spans="1:9" x14ac:dyDescent="0.2">
      <c r="A124">
        <v>1976</v>
      </c>
      <c r="B124">
        <v>67.95</v>
      </c>
      <c r="C124">
        <f t="shared" si="8"/>
        <v>4.0000000000006253E-2</v>
      </c>
      <c r="D124">
        <f t="shared" si="9"/>
        <v>2.0800000000003251</v>
      </c>
      <c r="E124">
        <f t="shared" si="11"/>
        <v>8.000000000000114E-2</v>
      </c>
      <c r="F124" s="3">
        <f t="shared" si="13"/>
        <v>4.1600000000000597</v>
      </c>
      <c r="G124">
        <f t="shared" si="10"/>
        <v>0.63000000000000966</v>
      </c>
      <c r="H124">
        <f t="shared" si="14"/>
        <v>0.9358288770053621</v>
      </c>
      <c r="I124">
        <f t="shared" si="12"/>
        <v>10.573333333333323</v>
      </c>
    </row>
    <row r="125" spans="1:9" x14ac:dyDescent="0.2">
      <c r="A125">
        <v>1977</v>
      </c>
      <c r="B125">
        <v>68.42</v>
      </c>
      <c r="C125">
        <f t="shared" si="8"/>
        <v>0.46999999999999886</v>
      </c>
      <c r="D125">
        <f t="shared" si="9"/>
        <v>24.439999999999941</v>
      </c>
      <c r="E125">
        <f t="shared" si="11"/>
        <v>0.22000000000000169</v>
      </c>
      <c r="F125" s="3">
        <f t="shared" si="13"/>
        <v>11.440000000000088</v>
      </c>
      <c r="G125">
        <f t="shared" si="10"/>
        <v>1.0799999999999983</v>
      </c>
      <c r="H125">
        <f t="shared" si="14"/>
        <v>1.6038016038016012</v>
      </c>
      <c r="I125">
        <f t="shared" si="12"/>
        <v>15.253333333333256</v>
      </c>
    </row>
    <row r="126" spans="1:9" x14ac:dyDescent="0.2">
      <c r="A126">
        <v>1978</v>
      </c>
      <c r="B126">
        <v>68.36</v>
      </c>
      <c r="C126">
        <f t="shared" si="8"/>
        <v>-6.0000000000002274E-2</v>
      </c>
      <c r="D126">
        <f t="shared" si="9"/>
        <v>-3.1200000000001182</v>
      </c>
      <c r="E126">
        <f t="shared" si="11"/>
        <v>0.20399999999999921</v>
      </c>
      <c r="F126" s="3">
        <f t="shared" si="13"/>
        <v>10.60799999999996</v>
      </c>
      <c r="G126">
        <f t="shared" si="10"/>
        <v>0.81999999999999318</v>
      </c>
      <c r="H126">
        <f t="shared" si="14"/>
        <v>1.2140953509031582</v>
      </c>
      <c r="I126">
        <f t="shared" si="12"/>
        <v>7.8000000000000487</v>
      </c>
    </row>
    <row r="127" spans="1:9" x14ac:dyDescent="0.2">
      <c r="A127">
        <v>1979</v>
      </c>
      <c r="B127">
        <v>68.37</v>
      </c>
      <c r="C127">
        <f t="shared" si="8"/>
        <v>1.0000000000005116E-2</v>
      </c>
      <c r="D127">
        <f t="shared" si="9"/>
        <v>0.52000000000026603</v>
      </c>
      <c r="E127">
        <f t="shared" si="11"/>
        <v>0.16599999999999965</v>
      </c>
      <c r="F127" s="3">
        <f t="shared" si="13"/>
        <v>8.6319999999999819</v>
      </c>
      <c r="G127">
        <f t="shared" si="10"/>
        <v>0.46000000000000796</v>
      </c>
      <c r="H127">
        <f t="shared" si="14"/>
        <v>0.67736710351937557</v>
      </c>
      <c r="I127">
        <f t="shared" si="12"/>
        <v>7.2800000000000296</v>
      </c>
    </row>
    <row r="128" spans="1:9" s="2" customFormat="1" x14ac:dyDescent="0.2">
      <c r="A128" s="2">
        <v>1980</v>
      </c>
      <c r="B128" s="2">
        <v>68.94</v>
      </c>
      <c r="C128" s="2">
        <f t="shared" si="8"/>
        <v>0.56999999999999318</v>
      </c>
      <c r="D128">
        <f t="shared" si="9"/>
        <v>29.639999999999645</v>
      </c>
      <c r="E128" s="2">
        <f t="shared" si="11"/>
        <v>0.20600000000000024</v>
      </c>
      <c r="F128" s="3">
        <f t="shared" si="13"/>
        <v>10.712000000000012</v>
      </c>
      <c r="G128" s="2">
        <f t="shared" si="10"/>
        <v>0.98999999999999488</v>
      </c>
      <c r="H128" s="2">
        <f t="shared" si="14"/>
        <v>1.4569536423840983</v>
      </c>
      <c r="I128">
        <f t="shared" si="12"/>
        <v>9.0133333333332644</v>
      </c>
    </row>
    <row r="129" spans="1:9" x14ac:dyDescent="0.2">
      <c r="A129">
        <v>1981</v>
      </c>
      <c r="B129">
        <v>69.11</v>
      </c>
      <c r="C129">
        <f t="shared" si="8"/>
        <v>0.17000000000000171</v>
      </c>
      <c r="D129">
        <f t="shared" si="9"/>
        <v>8.8400000000000887</v>
      </c>
      <c r="E129">
        <f t="shared" si="11"/>
        <v>0.23199999999999932</v>
      </c>
      <c r="F129" s="3">
        <f t="shared" si="13"/>
        <v>12.063999999999965</v>
      </c>
      <c r="G129">
        <f t="shared" si="10"/>
        <v>0.68999999999999773</v>
      </c>
      <c r="H129">
        <f t="shared" si="14"/>
        <v>1.0084770534931273</v>
      </c>
      <c r="I129">
        <f t="shared" si="12"/>
        <v>13</v>
      </c>
    </row>
    <row r="130" spans="1:9" x14ac:dyDescent="0.2">
      <c r="A130">
        <v>1982</v>
      </c>
      <c r="B130">
        <v>69.25</v>
      </c>
      <c r="C130">
        <f t="shared" si="8"/>
        <v>0.14000000000000057</v>
      </c>
      <c r="D130">
        <f t="shared" si="9"/>
        <v>7.2800000000000296</v>
      </c>
      <c r="E130">
        <f t="shared" si="11"/>
        <v>0.16599999999999965</v>
      </c>
      <c r="F130" s="3">
        <f t="shared" si="13"/>
        <v>8.6319999999999819</v>
      </c>
      <c r="G130">
        <f t="shared" si="10"/>
        <v>0.89000000000000057</v>
      </c>
      <c r="H130">
        <f t="shared" si="14"/>
        <v>1.3019309537741377</v>
      </c>
      <c r="I130">
        <f t="shared" si="12"/>
        <v>15.253333333333256</v>
      </c>
    </row>
    <row r="131" spans="1:9" x14ac:dyDescent="0.2">
      <c r="A131">
        <v>1983</v>
      </c>
      <c r="B131">
        <v>69.650000000000006</v>
      </c>
      <c r="C131">
        <f t="shared" si="8"/>
        <v>0.40000000000000568</v>
      </c>
      <c r="D131">
        <f t="shared" si="9"/>
        <v>20.800000000000296</v>
      </c>
      <c r="E131">
        <f t="shared" si="11"/>
        <v>0.25800000000000123</v>
      </c>
      <c r="F131" s="3">
        <f t="shared" si="13"/>
        <v>13.416000000000064</v>
      </c>
      <c r="G131">
        <f t="shared" si="10"/>
        <v>1.2800000000000011</v>
      </c>
      <c r="H131">
        <f t="shared" si="14"/>
        <v>1.8721661547462354</v>
      </c>
      <c r="I131">
        <f t="shared" si="12"/>
        <v>12.306666666666805</v>
      </c>
    </row>
    <row r="132" spans="1:9" x14ac:dyDescent="0.2">
      <c r="A132">
        <v>1984</v>
      </c>
      <c r="B132">
        <v>69.900000000000006</v>
      </c>
      <c r="C132">
        <f t="shared" si="8"/>
        <v>0.25</v>
      </c>
      <c r="D132">
        <f t="shared" si="9"/>
        <v>13</v>
      </c>
      <c r="E132">
        <f t="shared" si="11"/>
        <v>0.30600000000000022</v>
      </c>
      <c r="F132" s="3">
        <f t="shared" si="13"/>
        <v>15.912000000000011</v>
      </c>
      <c r="G132">
        <f t="shared" si="10"/>
        <v>0.96000000000000796</v>
      </c>
      <c r="H132">
        <f t="shared" si="14"/>
        <v>1.3925152306353468</v>
      </c>
      <c r="I132">
        <f t="shared" si="12"/>
        <v>13.693333333333442</v>
      </c>
    </row>
    <row r="133" spans="1:9" s="2" customFormat="1" x14ac:dyDescent="0.2">
      <c r="A133" s="2">
        <v>1985</v>
      </c>
      <c r="B133" s="2">
        <v>70.05</v>
      </c>
      <c r="C133" s="2">
        <f t="shared" ref="C133:C164" si="15">B133-B132</f>
        <v>0.14999999999999147</v>
      </c>
      <c r="D133">
        <f t="shared" ref="D133:D164" si="16">C133*52</f>
        <v>7.7999999999995566</v>
      </c>
      <c r="E133" s="2">
        <f t="shared" si="11"/>
        <v>0.22199999999999989</v>
      </c>
      <c r="F133" s="3">
        <f t="shared" si="13"/>
        <v>11.543999999999995</v>
      </c>
      <c r="G133" s="2">
        <f t="shared" si="10"/>
        <v>0.93999999999999773</v>
      </c>
      <c r="H133" s="2">
        <f t="shared" si="14"/>
        <v>1.3601504847344781</v>
      </c>
      <c r="I133">
        <f t="shared" si="12"/>
        <v>13.866666666666617</v>
      </c>
    </row>
    <row r="134" spans="1:9" x14ac:dyDescent="0.2">
      <c r="A134">
        <v>1986</v>
      </c>
      <c r="B134">
        <v>70.09</v>
      </c>
      <c r="C134">
        <f t="shared" si="15"/>
        <v>4.0000000000006253E-2</v>
      </c>
      <c r="D134">
        <f t="shared" si="16"/>
        <v>2.0800000000003251</v>
      </c>
      <c r="E134">
        <f t="shared" si="11"/>
        <v>0.19600000000000078</v>
      </c>
      <c r="F134" s="3">
        <f t="shared" si="13"/>
        <v>10.192000000000041</v>
      </c>
      <c r="G134">
        <f t="shared" ref="G134:G163" si="17">B134-B130</f>
        <v>0.84000000000000341</v>
      </c>
      <c r="H134">
        <f t="shared" si="14"/>
        <v>1.2129963898917016</v>
      </c>
      <c r="I134">
        <f t="shared" si="12"/>
        <v>7.6266666666666278</v>
      </c>
    </row>
    <row r="135" spans="1:9" x14ac:dyDescent="0.2">
      <c r="A135">
        <v>1987</v>
      </c>
      <c r="B135">
        <v>70.48</v>
      </c>
      <c r="C135">
        <f t="shared" si="15"/>
        <v>0.39000000000000057</v>
      </c>
      <c r="D135">
        <f t="shared" si="16"/>
        <v>20.28000000000003</v>
      </c>
      <c r="E135">
        <f t="shared" ref="E135:E163" si="18">AVERAGE(C131:C135)</f>
        <v>0.2460000000000008</v>
      </c>
      <c r="F135" s="3">
        <f t="shared" si="13"/>
        <v>12.792000000000042</v>
      </c>
      <c r="G135">
        <f t="shared" si="17"/>
        <v>0.82999999999999829</v>
      </c>
      <c r="H135">
        <f t="shared" si="14"/>
        <v>1.1916726489590785</v>
      </c>
      <c r="I135">
        <f t="shared" ref="I135:I164" si="19">AVERAGE(C133:C135)*52</f>
        <v>10.053333333333304</v>
      </c>
    </row>
    <row r="136" spans="1:9" x14ac:dyDescent="0.2">
      <c r="A136">
        <v>1988</v>
      </c>
      <c r="B136">
        <v>70.489999999999995</v>
      </c>
      <c r="C136">
        <f t="shared" si="15"/>
        <v>9.9999999999909051E-3</v>
      </c>
      <c r="D136">
        <f t="shared" si="16"/>
        <v>0.51999999999952706</v>
      </c>
      <c r="E136">
        <f t="shared" si="18"/>
        <v>0.16799999999999785</v>
      </c>
      <c r="F136" s="3">
        <f t="shared" ref="F136:F164" si="20">52*E136</f>
        <v>8.7359999999998887</v>
      </c>
      <c r="G136">
        <f t="shared" si="17"/>
        <v>0.5899999999999892</v>
      </c>
      <c r="H136">
        <f t="shared" ref="H136:H164" si="21">G136/B132*100</f>
        <v>0.8440629470672234</v>
      </c>
      <c r="I136">
        <f t="shared" si="19"/>
        <v>7.6266666666666278</v>
      </c>
    </row>
    <row r="137" spans="1:9" x14ac:dyDescent="0.2">
      <c r="A137">
        <v>1989</v>
      </c>
      <c r="B137">
        <v>70.66</v>
      </c>
      <c r="C137">
        <f t="shared" si="15"/>
        <v>0.17000000000000171</v>
      </c>
      <c r="D137">
        <f t="shared" si="16"/>
        <v>8.8400000000000887</v>
      </c>
      <c r="E137">
        <f t="shared" si="18"/>
        <v>0.15199999999999819</v>
      </c>
      <c r="F137" s="3">
        <f t="shared" si="20"/>
        <v>7.9039999999999058</v>
      </c>
      <c r="G137">
        <f t="shared" si="17"/>
        <v>0.60999999999999943</v>
      </c>
      <c r="H137">
        <f t="shared" si="21"/>
        <v>0.87080656673804346</v>
      </c>
      <c r="I137">
        <f t="shared" si="19"/>
        <v>9.8799999999998818</v>
      </c>
    </row>
    <row r="138" spans="1:9" s="2" customFormat="1" x14ac:dyDescent="0.2">
      <c r="A138" s="2">
        <v>1990</v>
      </c>
      <c r="B138" s="2">
        <v>71.12</v>
      </c>
      <c r="C138" s="2">
        <f t="shared" si="15"/>
        <v>0.46000000000000796</v>
      </c>
      <c r="D138">
        <f t="shared" si="16"/>
        <v>23.920000000000414</v>
      </c>
      <c r="E138" s="2">
        <f t="shared" si="18"/>
        <v>0.21400000000000147</v>
      </c>
      <c r="F138" s="3">
        <f t="shared" si="20"/>
        <v>11.128000000000076</v>
      </c>
      <c r="G138" s="2">
        <f t="shared" si="17"/>
        <v>1.0300000000000011</v>
      </c>
      <c r="H138" s="2">
        <f t="shared" si="21"/>
        <v>1.4695391639320887</v>
      </c>
      <c r="I138">
        <f t="shared" si="19"/>
        <v>11.093333333333343</v>
      </c>
    </row>
    <row r="139" spans="1:9" x14ac:dyDescent="0.2">
      <c r="A139">
        <v>1991</v>
      </c>
      <c r="B139">
        <v>71.38</v>
      </c>
      <c r="C139">
        <f t="shared" si="15"/>
        <v>0.25999999999999091</v>
      </c>
      <c r="D139">
        <f t="shared" si="16"/>
        <v>13.519999999999527</v>
      </c>
      <c r="E139">
        <f t="shared" si="18"/>
        <v>0.2579999999999984</v>
      </c>
      <c r="F139" s="3">
        <f t="shared" si="20"/>
        <v>13.415999999999917</v>
      </c>
      <c r="G139">
        <f t="shared" si="17"/>
        <v>0.89999999999999147</v>
      </c>
      <c r="H139">
        <f t="shared" si="21"/>
        <v>1.2769580022701355</v>
      </c>
      <c r="I139">
        <f t="shared" si="19"/>
        <v>15.426666666666677</v>
      </c>
    </row>
    <row r="140" spans="1:9" x14ac:dyDescent="0.2">
      <c r="A140">
        <v>1992</v>
      </c>
      <c r="B140">
        <v>71.599999999999994</v>
      </c>
      <c r="C140">
        <f t="shared" si="15"/>
        <v>0.21999999999999886</v>
      </c>
      <c r="D140">
        <f t="shared" si="16"/>
        <v>11.439999999999941</v>
      </c>
      <c r="E140">
        <f t="shared" si="18"/>
        <v>0.22399999999999806</v>
      </c>
      <c r="F140" s="3">
        <f t="shared" si="20"/>
        <v>11.647999999999898</v>
      </c>
      <c r="G140">
        <f t="shared" si="17"/>
        <v>1.1099999999999994</v>
      </c>
      <c r="H140">
        <f t="shared" si="21"/>
        <v>1.5746914455951191</v>
      </c>
      <c r="I140">
        <f t="shared" si="19"/>
        <v>16.293333333333294</v>
      </c>
    </row>
    <row r="141" spans="1:9" x14ac:dyDescent="0.2">
      <c r="A141">
        <v>1993</v>
      </c>
      <c r="B141">
        <v>71.400000000000006</v>
      </c>
      <c r="C141">
        <f t="shared" si="15"/>
        <v>-0.19999999999998863</v>
      </c>
      <c r="D141">
        <f t="shared" si="16"/>
        <v>-10.399999999999409</v>
      </c>
      <c r="E141">
        <f t="shared" si="18"/>
        <v>0.18200000000000216</v>
      </c>
      <c r="F141" s="3">
        <f t="shared" si="20"/>
        <v>9.4640000000001123</v>
      </c>
      <c r="G141">
        <f t="shared" si="17"/>
        <v>0.74000000000000909</v>
      </c>
      <c r="H141">
        <f t="shared" si="21"/>
        <v>1.0472686102462625</v>
      </c>
      <c r="I141">
        <f t="shared" si="19"/>
        <v>4.853333333333353</v>
      </c>
    </row>
    <row r="142" spans="1:9" x14ac:dyDescent="0.2">
      <c r="A142">
        <v>1994</v>
      </c>
      <c r="B142">
        <v>72.11</v>
      </c>
      <c r="C142">
        <f t="shared" si="15"/>
        <v>0.70999999999999375</v>
      </c>
      <c r="D142">
        <f t="shared" si="16"/>
        <v>36.919999999999675</v>
      </c>
      <c r="E142">
        <f t="shared" si="18"/>
        <v>0.29000000000000059</v>
      </c>
      <c r="F142" s="3">
        <f t="shared" si="20"/>
        <v>15.08000000000003</v>
      </c>
      <c r="G142">
        <f t="shared" si="17"/>
        <v>0.98999999999999488</v>
      </c>
      <c r="H142">
        <f t="shared" si="21"/>
        <v>1.3920134983127037</v>
      </c>
      <c r="I142">
        <f t="shared" si="19"/>
        <v>12.653333333333402</v>
      </c>
    </row>
    <row r="143" spans="1:9" s="2" customFormat="1" x14ac:dyDescent="0.2">
      <c r="A143" s="2">
        <v>1995</v>
      </c>
      <c r="B143" s="2">
        <v>72.11</v>
      </c>
      <c r="C143" s="2">
        <f t="shared" si="15"/>
        <v>0</v>
      </c>
      <c r="D143">
        <f t="shared" si="16"/>
        <v>0</v>
      </c>
      <c r="E143" s="2">
        <f t="shared" si="18"/>
        <v>0.19799999999999898</v>
      </c>
      <c r="F143" s="3">
        <f t="shared" si="20"/>
        <v>10.295999999999948</v>
      </c>
      <c r="G143" s="2">
        <f t="shared" si="17"/>
        <v>0.73000000000000398</v>
      </c>
      <c r="H143" s="2">
        <f t="shared" si="21"/>
        <v>1.0226954328943738</v>
      </c>
      <c r="I143">
        <f t="shared" si="19"/>
        <v>8.8400000000000887</v>
      </c>
    </row>
    <row r="144" spans="1:9" x14ac:dyDescent="0.2">
      <c r="A144">
        <v>1996</v>
      </c>
      <c r="B144">
        <v>72.010000000000005</v>
      </c>
      <c r="C144">
        <f t="shared" si="15"/>
        <v>-9.9999999999994316E-2</v>
      </c>
      <c r="D144" s="7">
        <f t="shared" si="16"/>
        <v>-5.1999999999997044</v>
      </c>
      <c r="E144">
        <f t="shared" si="18"/>
        <v>0.12600000000000194</v>
      </c>
      <c r="F144" s="3">
        <f t="shared" si="20"/>
        <v>6.5520000000001009</v>
      </c>
      <c r="G144">
        <f t="shared" si="17"/>
        <v>0.4100000000000108</v>
      </c>
      <c r="H144">
        <f t="shared" si="21"/>
        <v>0.57262569832403742</v>
      </c>
      <c r="I144">
        <f t="shared" si="19"/>
        <v>10.573333333333323</v>
      </c>
    </row>
    <row r="145" spans="1:9" x14ac:dyDescent="0.2">
      <c r="A145">
        <v>1997</v>
      </c>
      <c r="B145">
        <v>72.56</v>
      </c>
      <c r="C145">
        <f t="shared" si="15"/>
        <v>0.54999999999999716</v>
      </c>
      <c r="D145">
        <f t="shared" si="16"/>
        <v>28.599999999999852</v>
      </c>
      <c r="E145">
        <f t="shared" si="18"/>
        <v>0.19200000000000159</v>
      </c>
      <c r="F145" s="3">
        <f t="shared" si="20"/>
        <v>9.9840000000000817</v>
      </c>
      <c r="G145">
        <f t="shared" si="17"/>
        <v>1.1599999999999966</v>
      </c>
      <c r="H145">
        <f t="shared" si="21"/>
        <v>1.6246498599439725</v>
      </c>
      <c r="I145">
        <f t="shared" si="19"/>
        <v>7.8000000000000487</v>
      </c>
    </row>
    <row r="146" spans="1:9" x14ac:dyDescent="0.2">
      <c r="A146">
        <v>1998</v>
      </c>
      <c r="B146">
        <v>72.63</v>
      </c>
      <c r="C146">
        <f t="shared" si="15"/>
        <v>6.9999999999993179E-2</v>
      </c>
      <c r="D146">
        <f t="shared" si="16"/>
        <v>3.6399999999996453</v>
      </c>
      <c r="E146">
        <f t="shared" si="18"/>
        <v>0.24599999999999794</v>
      </c>
      <c r="F146" s="3">
        <f t="shared" si="20"/>
        <v>12.791999999999893</v>
      </c>
      <c r="G146">
        <f t="shared" si="17"/>
        <v>0.51999999999999602</v>
      </c>
      <c r="H146">
        <f t="shared" si="21"/>
        <v>0.72112051033143254</v>
      </c>
      <c r="I146">
        <f t="shared" si="19"/>
        <v>9.0133333333332644</v>
      </c>
    </row>
    <row r="147" spans="1:9" x14ac:dyDescent="0.2">
      <c r="A147">
        <v>1999</v>
      </c>
      <c r="B147">
        <v>72.7</v>
      </c>
      <c r="C147">
        <f t="shared" si="15"/>
        <v>7.000000000000739E-2</v>
      </c>
      <c r="D147">
        <f t="shared" si="16"/>
        <v>3.6400000000003843</v>
      </c>
      <c r="E147">
        <f t="shared" si="18"/>
        <v>0.11800000000000069</v>
      </c>
      <c r="F147" s="3">
        <f t="shared" si="20"/>
        <v>6.1360000000000356</v>
      </c>
      <c r="G147">
        <f t="shared" si="17"/>
        <v>0.59000000000000341</v>
      </c>
      <c r="H147">
        <f t="shared" si="21"/>
        <v>0.81819442518375174</v>
      </c>
      <c r="I147">
        <f t="shared" si="19"/>
        <v>11.95999999999996</v>
      </c>
    </row>
    <row r="148" spans="1:9" s="2" customFormat="1" x14ac:dyDescent="0.2">
      <c r="A148" s="2">
        <v>2000</v>
      </c>
      <c r="B148" s="2">
        <v>73.180000000000007</v>
      </c>
      <c r="C148" s="2">
        <f t="shared" si="15"/>
        <v>0.48000000000000398</v>
      </c>
      <c r="D148">
        <f t="shared" si="16"/>
        <v>24.960000000000207</v>
      </c>
      <c r="E148" s="2">
        <f t="shared" si="18"/>
        <v>0.21400000000000147</v>
      </c>
      <c r="F148" s="3">
        <f t="shared" si="20"/>
        <v>11.128000000000076</v>
      </c>
      <c r="G148" s="2">
        <f t="shared" si="17"/>
        <v>1.1700000000000017</v>
      </c>
      <c r="H148" s="2">
        <f t="shared" si="21"/>
        <v>1.6247743368976553</v>
      </c>
      <c r="I148">
        <f t="shared" si="19"/>
        <v>10.746666666666746</v>
      </c>
    </row>
    <row r="149" spans="1:9" x14ac:dyDescent="0.2">
      <c r="A149">
        <v>2001</v>
      </c>
      <c r="B149">
        <v>73.37</v>
      </c>
      <c r="C149">
        <f t="shared" si="15"/>
        <v>0.18999999999999773</v>
      </c>
      <c r="D149">
        <f t="shared" si="16"/>
        <v>9.8799999999998818</v>
      </c>
      <c r="E149">
        <f t="shared" si="18"/>
        <v>0.27199999999999991</v>
      </c>
      <c r="F149" s="3">
        <f t="shared" si="20"/>
        <v>14.143999999999995</v>
      </c>
      <c r="G149">
        <f t="shared" si="17"/>
        <v>0.81000000000000227</v>
      </c>
      <c r="H149">
        <f t="shared" si="21"/>
        <v>1.1163175303197386</v>
      </c>
      <c r="I149">
        <f t="shared" si="19"/>
        <v>12.826666666666824</v>
      </c>
    </row>
    <row r="150" spans="1:9" x14ac:dyDescent="0.2">
      <c r="A150">
        <v>2002</v>
      </c>
      <c r="B150">
        <v>73.33</v>
      </c>
      <c r="C150">
        <f t="shared" si="15"/>
        <v>-4.0000000000006253E-2</v>
      </c>
      <c r="D150" s="7">
        <f t="shared" si="16"/>
        <v>-2.0800000000003251</v>
      </c>
      <c r="E150">
        <f t="shared" si="18"/>
        <v>0.15399999999999919</v>
      </c>
      <c r="F150" s="3">
        <f t="shared" si="20"/>
        <v>8.0079999999999583</v>
      </c>
      <c r="G150">
        <f t="shared" si="17"/>
        <v>0.70000000000000284</v>
      </c>
      <c r="H150">
        <f t="shared" si="21"/>
        <v>0.96378906787829111</v>
      </c>
      <c r="I150">
        <f t="shared" si="19"/>
        <v>10.919999999999922</v>
      </c>
    </row>
    <row r="151" spans="1:9" x14ac:dyDescent="0.2">
      <c r="A151">
        <v>2003</v>
      </c>
      <c r="B151">
        <v>73.73</v>
      </c>
      <c r="C151">
        <f t="shared" si="15"/>
        <v>0.40000000000000568</v>
      </c>
      <c r="D151">
        <f t="shared" si="16"/>
        <v>20.800000000000296</v>
      </c>
      <c r="E151">
        <f t="shared" si="18"/>
        <v>0.22000000000000169</v>
      </c>
      <c r="F151" s="3">
        <f t="shared" si="20"/>
        <v>11.440000000000088</v>
      </c>
      <c r="G151">
        <f t="shared" si="17"/>
        <v>1.0300000000000011</v>
      </c>
      <c r="H151">
        <f t="shared" si="21"/>
        <v>1.4167812929848709</v>
      </c>
      <c r="I151">
        <f t="shared" si="19"/>
        <v>9.5333333333332835</v>
      </c>
    </row>
    <row r="152" spans="1:9" x14ac:dyDescent="0.2">
      <c r="A152">
        <v>2004</v>
      </c>
      <c r="B152">
        <v>74.239999999999995</v>
      </c>
      <c r="C152">
        <f t="shared" si="15"/>
        <v>0.50999999999999091</v>
      </c>
      <c r="D152">
        <f t="shared" si="16"/>
        <v>26.519999999999527</v>
      </c>
      <c r="E152">
        <f t="shared" si="18"/>
        <v>0.30799999999999839</v>
      </c>
      <c r="F152" s="3">
        <f t="shared" si="20"/>
        <v>16.015999999999917</v>
      </c>
      <c r="G152">
        <f t="shared" si="17"/>
        <v>1.0599999999999881</v>
      </c>
      <c r="H152">
        <f t="shared" si="21"/>
        <v>1.4484831921289805</v>
      </c>
      <c r="I152">
        <f t="shared" si="19"/>
        <v>15.079999999999831</v>
      </c>
    </row>
    <row r="153" spans="1:9" s="2" customFormat="1" x14ac:dyDescent="0.2">
      <c r="A153" s="2">
        <v>2005</v>
      </c>
      <c r="B153" s="2">
        <v>74.67</v>
      </c>
      <c r="C153" s="2">
        <f t="shared" si="15"/>
        <v>0.43000000000000682</v>
      </c>
      <c r="D153">
        <f t="shared" si="16"/>
        <v>22.360000000000355</v>
      </c>
      <c r="E153" s="2">
        <f t="shared" si="18"/>
        <v>0.29799999999999899</v>
      </c>
      <c r="F153" s="3">
        <f t="shared" si="20"/>
        <v>15.495999999999947</v>
      </c>
      <c r="G153" s="2">
        <f t="shared" si="17"/>
        <v>1.2999999999999972</v>
      </c>
      <c r="H153" s="2">
        <f t="shared" si="21"/>
        <v>1.771841352051243</v>
      </c>
      <c r="I153">
        <f t="shared" si="19"/>
        <v>23.226666666666727</v>
      </c>
    </row>
    <row r="154" spans="1:9" x14ac:dyDescent="0.2">
      <c r="A154">
        <v>2006</v>
      </c>
      <c r="B154">
        <v>74.84</v>
      </c>
      <c r="C154">
        <f t="shared" si="15"/>
        <v>0.17000000000000171</v>
      </c>
      <c r="D154">
        <f t="shared" si="16"/>
        <v>8.8400000000000887</v>
      </c>
      <c r="E154">
        <f t="shared" si="18"/>
        <v>0.29399999999999976</v>
      </c>
      <c r="F154" s="3">
        <f t="shared" si="20"/>
        <v>15.287999999999988</v>
      </c>
      <c r="G154">
        <f t="shared" si="17"/>
        <v>1.5100000000000051</v>
      </c>
      <c r="H154">
        <f t="shared" si="21"/>
        <v>2.0591845083867519</v>
      </c>
      <c r="I154">
        <f t="shared" si="19"/>
        <v>19.239999999999991</v>
      </c>
    </row>
    <row r="155" spans="1:9" x14ac:dyDescent="0.2">
      <c r="A155">
        <v>2007</v>
      </c>
      <c r="B155">
        <v>74.86</v>
      </c>
      <c r="C155">
        <f t="shared" si="15"/>
        <v>1.9999999999996021E-2</v>
      </c>
      <c r="D155">
        <f t="shared" si="16"/>
        <v>1.0399999999997931</v>
      </c>
      <c r="E155">
        <f t="shared" si="18"/>
        <v>0.30600000000000022</v>
      </c>
      <c r="F155" s="3">
        <f t="shared" si="20"/>
        <v>15.912000000000011</v>
      </c>
      <c r="G155">
        <f t="shared" si="17"/>
        <v>1.1299999999999955</v>
      </c>
      <c r="H155">
        <f t="shared" si="21"/>
        <v>1.5326190153261838</v>
      </c>
      <c r="I155">
        <f t="shared" si="19"/>
        <v>10.746666666666746</v>
      </c>
    </row>
    <row r="156" spans="1:9" x14ac:dyDescent="0.2">
      <c r="A156">
        <v>2008</v>
      </c>
      <c r="B156">
        <v>75.27</v>
      </c>
      <c r="C156">
        <f t="shared" si="15"/>
        <v>0.40999999999999659</v>
      </c>
      <c r="D156">
        <f t="shared" si="16"/>
        <v>21.319999999999823</v>
      </c>
      <c r="E156">
        <f t="shared" si="18"/>
        <v>0.30799999999999839</v>
      </c>
      <c r="F156" s="3">
        <f t="shared" si="20"/>
        <v>16.015999999999917</v>
      </c>
      <c r="G156">
        <f t="shared" si="17"/>
        <v>1.0300000000000011</v>
      </c>
      <c r="H156">
        <f t="shared" si="21"/>
        <v>1.3873922413793121</v>
      </c>
      <c r="I156">
        <f t="shared" si="19"/>
        <v>10.399999999999901</v>
      </c>
    </row>
    <row r="157" spans="1:9" x14ac:dyDescent="0.2">
      <c r="A157">
        <v>2009</v>
      </c>
      <c r="B157">
        <v>75.91</v>
      </c>
      <c r="C157">
        <f t="shared" si="15"/>
        <v>0.64000000000000057</v>
      </c>
      <c r="D157">
        <f t="shared" si="16"/>
        <v>33.28000000000003</v>
      </c>
      <c r="E157">
        <f t="shared" si="18"/>
        <v>0.33400000000000035</v>
      </c>
      <c r="F157" s="3">
        <f t="shared" si="20"/>
        <v>17.36800000000002</v>
      </c>
      <c r="G157">
        <f t="shared" si="17"/>
        <v>1.2399999999999949</v>
      </c>
      <c r="H157">
        <f t="shared" si="21"/>
        <v>1.660640149993297</v>
      </c>
      <c r="I157">
        <f t="shared" si="19"/>
        <v>18.54666666666655</v>
      </c>
    </row>
    <row r="158" spans="1:9" s="2" customFormat="1" x14ac:dyDescent="0.2">
      <c r="A158" s="2">
        <v>2010</v>
      </c>
      <c r="B158" s="2">
        <v>76.23</v>
      </c>
      <c r="C158" s="2">
        <f t="shared" si="15"/>
        <v>0.32000000000000739</v>
      </c>
      <c r="D158">
        <f t="shared" si="16"/>
        <v>16.640000000000384</v>
      </c>
      <c r="E158" s="2">
        <f t="shared" si="18"/>
        <v>0.31200000000000044</v>
      </c>
      <c r="F158" s="3">
        <f t="shared" si="20"/>
        <v>16.224000000000022</v>
      </c>
      <c r="G158" s="2">
        <f t="shared" si="17"/>
        <v>1.3900000000000006</v>
      </c>
      <c r="H158" s="2">
        <f t="shared" si="21"/>
        <v>1.8572955638695889</v>
      </c>
      <c r="I158">
        <f t="shared" si="19"/>
        <v>23.746666666666744</v>
      </c>
    </row>
    <row r="159" spans="1:9" x14ac:dyDescent="0.2">
      <c r="A159">
        <v>2011</v>
      </c>
      <c r="B159">
        <v>76.5</v>
      </c>
      <c r="C159">
        <f t="shared" si="15"/>
        <v>0.26999999999999602</v>
      </c>
      <c r="D159">
        <f t="shared" si="16"/>
        <v>14.039999999999793</v>
      </c>
      <c r="E159">
        <f t="shared" si="18"/>
        <v>0.3319999999999993</v>
      </c>
      <c r="F159" s="3">
        <f t="shared" si="20"/>
        <v>17.263999999999964</v>
      </c>
      <c r="G159">
        <f t="shared" si="17"/>
        <v>1.6400000000000006</v>
      </c>
      <c r="H159">
        <f t="shared" si="21"/>
        <v>2.1907560780122903</v>
      </c>
      <c r="I159">
        <f t="shared" si="19"/>
        <v>21.320000000000068</v>
      </c>
    </row>
    <row r="160" spans="1:9" x14ac:dyDescent="0.2">
      <c r="A160">
        <v>2012</v>
      </c>
      <c r="B160">
        <v>76.8</v>
      </c>
      <c r="C160">
        <f t="shared" si="15"/>
        <v>0.29999999999999716</v>
      </c>
      <c r="D160">
        <f t="shared" si="16"/>
        <v>15.599999999999852</v>
      </c>
      <c r="E160">
        <f t="shared" si="18"/>
        <v>0.38799999999999957</v>
      </c>
      <c r="F160" s="3">
        <f t="shared" si="20"/>
        <v>20.175999999999977</v>
      </c>
      <c r="G160">
        <f t="shared" si="17"/>
        <v>1.5300000000000011</v>
      </c>
      <c r="H160">
        <f t="shared" si="21"/>
        <v>2.0326823435631742</v>
      </c>
      <c r="I160">
        <f t="shared" si="19"/>
        <v>15.426666666666677</v>
      </c>
    </row>
    <row r="161" spans="1:9" x14ac:dyDescent="0.2">
      <c r="A161">
        <v>2013</v>
      </c>
      <c r="B161">
        <v>77.03</v>
      </c>
      <c r="C161">
        <f t="shared" si="15"/>
        <v>0.23000000000000398</v>
      </c>
      <c r="D161">
        <f t="shared" si="16"/>
        <v>11.960000000000207</v>
      </c>
      <c r="E161">
        <f t="shared" si="18"/>
        <v>0.35200000000000103</v>
      </c>
      <c r="F161" s="3">
        <f t="shared" si="20"/>
        <v>18.304000000000055</v>
      </c>
      <c r="G161">
        <f t="shared" si="17"/>
        <v>1.1200000000000045</v>
      </c>
      <c r="H161">
        <f t="shared" si="21"/>
        <v>1.4754314319589048</v>
      </c>
      <c r="I161">
        <f t="shared" si="19"/>
        <v>13.866666666666617</v>
      </c>
    </row>
    <row r="162" spans="1:9" x14ac:dyDescent="0.2">
      <c r="A162">
        <v>2014</v>
      </c>
      <c r="B162">
        <v>77.319999999999993</v>
      </c>
      <c r="C162">
        <f t="shared" si="15"/>
        <v>0.28999999999999204</v>
      </c>
      <c r="D162">
        <f t="shared" si="16"/>
        <v>15.079999999999586</v>
      </c>
      <c r="E162">
        <f t="shared" si="18"/>
        <v>0.28199999999999931</v>
      </c>
      <c r="F162" s="3">
        <f t="shared" si="20"/>
        <v>14.663999999999964</v>
      </c>
      <c r="G162">
        <f t="shared" si="17"/>
        <v>1.0899999999999892</v>
      </c>
      <c r="H162">
        <f t="shared" si="21"/>
        <v>1.4298832480650521</v>
      </c>
      <c r="I162">
        <f t="shared" si="19"/>
        <v>14.213333333333214</v>
      </c>
    </row>
    <row r="163" spans="1:9" s="2" customFormat="1" x14ac:dyDescent="0.2">
      <c r="A163" s="2">
        <v>2015</v>
      </c>
      <c r="B163" s="2">
        <v>76.95</v>
      </c>
      <c r="C163" s="2">
        <f t="shared" si="15"/>
        <v>-0.36999999999999034</v>
      </c>
      <c r="D163" s="7">
        <f t="shared" si="16"/>
        <v>-19.239999999999498</v>
      </c>
      <c r="E163" s="2">
        <f t="shared" si="18"/>
        <v>0.14399999999999977</v>
      </c>
      <c r="F163" s="3">
        <f t="shared" si="20"/>
        <v>7.487999999999988</v>
      </c>
      <c r="G163" s="2">
        <f t="shared" si="17"/>
        <v>0.45000000000000284</v>
      </c>
      <c r="H163" s="2">
        <f t="shared" si="21"/>
        <v>0.58823529411765074</v>
      </c>
      <c r="I163">
        <f t="shared" si="19"/>
        <v>2.6000000000000987</v>
      </c>
    </row>
    <row r="164" spans="1:9" x14ac:dyDescent="0.2">
      <c r="A164">
        <v>2016</v>
      </c>
      <c r="B164">
        <v>76.930000000000007</v>
      </c>
      <c r="C164">
        <f t="shared" si="15"/>
        <v>-1.9999999999996021E-2</v>
      </c>
      <c r="D164" s="7">
        <f t="shared" si="16"/>
        <v>-1.0399999999997931</v>
      </c>
      <c r="E164">
        <f>AVERAGE(C160:C164)</f>
        <v>8.6000000000001367E-2</v>
      </c>
      <c r="F164" s="3">
        <f t="shared" si="20"/>
        <v>4.4720000000000715</v>
      </c>
      <c r="G164">
        <f>B164-B160</f>
        <v>0.13000000000000966</v>
      </c>
      <c r="H164">
        <f t="shared" si="21"/>
        <v>0.16927083333334592</v>
      </c>
      <c r="I164">
        <f t="shared" si="19"/>
        <v>-1.7333333333332348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workbookViewId="0">
      <selection activeCell="H31" sqref="H31"/>
    </sheetView>
  </sheetViews>
  <sheetFormatPr defaultRowHeight="15" x14ac:dyDescent="0.2"/>
  <sheetData>
    <row r="1" spans="1:5" x14ac:dyDescent="0.2">
      <c r="A1" t="s">
        <v>11</v>
      </c>
      <c r="C1" t="s">
        <v>16</v>
      </c>
      <c r="D1" t="s">
        <v>18</v>
      </c>
      <c r="E1" t="s">
        <v>17</v>
      </c>
    </row>
    <row r="2" spans="1:5" x14ac:dyDescent="0.2">
      <c r="A2">
        <v>1855</v>
      </c>
      <c r="B2">
        <v>42.98</v>
      </c>
    </row>
    <row r="3" spans="1:5" x14ac:dyDescent="0.2">
      <c r="A3">
        <v>1856</v>
      </c>
      <c r="B3">
        <v>44.32</v>
      </c>
      <c r="C3">
        <f>B3-B2</f>
        <v>1.3400000000000034</v>
      </c>
    </row>
    <row r="4" spans="1:5" x14ac:dyDescent="0.2">
      <c r="A4">
        <v>1857</v>
      </c>
      <c r="B4">
        <v>43.51</v>
      </c>
      <c r="C4">
        <f t="shared" ref="C4:C67" si="0">B4-B3</f>
        <v>-0.81000000000000227</v>
      </c>
    </row>
    <row r="5" spans="1:5" x14ac:dyDescent="0.2">
      <c r="A5">
        <v>1858</v>
      </c>
      <c r="B5">
        <v>43.05</v>
      </c>
      <c r="C5">
        <f t="shared" si="0"/>
        <v>-0.46000000000000085</v>
      </c>
    </row>
    <row r="6" spans="1:5" x14ac:dyDescent="0.2">
      <c r="A6">
        <v>1859</v>
      </c>
      <c r="B6">
        <v>43.87</v>
      </c>
      <c r="C6">
        <f t="shared" si="0"/>
        <v>0.82000000000000028</v>
      </c>
      <c r="D6">
        <f t="shared" ref="D6:D69" si="1">AVERAGE(C2:C6)</f>
        <v>0.22250000000000014</v>
      </c>
      <c r="E6">
        <f t="shared" ref="E6:E37" si="2">B6-B2</f>
        <v>0.89000000000000057</v>
      </c>
    </row>
    <row r="7" spans="1:5" x14ac:dyDescent="0.2">
      <c r="A7">
        <v>1860</v>
      </c>
      <c r="B7">
        <v>41.49</v>
      </c>
      <c r="C7">
        <f t="shared" si="0"/>
        <v>-2.3799999999999955</v>
      </c>
      <c r="D7">
        <f t="shared" si="1"/>
        <v>-0.29799999999999899</v>
      </c>
      <c r="E7">
        <f t="shared" si="2"/>
        <v>-2.8299999999999983</v>
      </c>
    </row>
    <row r="8" spans="1:5" x14ac:dyDescent="0.2">
      <c r="A8">
        <v>1861</v>
      </c>
      <c r="B8">
        <v>44.03</v>
      </c>
      <c r="C8">
        <f t="shared" si="0"/>
        <v>2.5399999999999991</v>
      </c>
      <c r="D8">
        <f t="shared" si="1"/>
        <v>-5.7999999999999829E-2</v>
      </c>
      <c r="E8">
        <f t="shared" si="2"/>
        <v>0.52000000000000313</v>
      </c>
    </row>
    <row r="9" spans="1:5" x14ac:dyDescent="0.2">
      <c r="A9">
        <v>1862</v>
      </c>
      <c r="B9">
        <v>42.58</v>
      </c>
      <c r="C9">
        <f t="shared" si="0"/>
        <v>-1.4500000000000028</v>
      </c>
      <c r="D9">
        <f t="shared" si="1"/>
        <v>-0.18599999999999994</v>
      </c>
      <c r="E9">
        <f t="shared" si="2"/>
        <v>-0.46999999999999886</v>
      </c>
    </row>
    <row r="10" spans="1:5" x14ac:dyDescent="0.2">
      <c r="A10">
        <v>1863</v>
      </c>
      <c r="B10">
        <v>40.67</v>
      </c>
      <c r="C10">
        <f t="shared" si="0"/>
        <v>-1.9099999999999966</v>
      </c>
      <c r="D10">
        <f t="shared" si="1"/>
        <v>-0.47599999999999909</v>
      </c>
      <c r="E10">
        <f t="shared" si="2"/>
        <v>-3.1999999999999957</v>
      </c>
    </row>
    <row r="11" spans="1:5" x14ac:dyDescent="0.2">
      <c r="A11">
        <v>1864</v>
      </c>
      <c r="B11">
        <v>40.18</v>
      </c>
      <c r="C11">
        <f t="shared" si="0"/>
        <v>-0.49000000000000199</v>
      </c>
      <c r="D11">
        <f t="shared" si="1"/>
        <v>-0.73799999999999955</v>
      </c>
      <c r="E11">
        <f t="shared" si="2"/>
        <v>-1.3100000000000023</v>
      </c>
    </row>
    <row r="12" spans="1:5" x14ac:dyDescent="0.2">
      <c r="A12">
        <v>1865</v>
      </c>
      <c r="B12">
        <v>41.96</v>
      </c>
      <c r="C12">
        <f t="shared" si="0"/>
        <v>1.7800000000000011</v>
      </c>
      <c r="D12">
        <f t="shared" si="1"/>
        <v>9.3999999999999778E-2</v>
      </c>
      <c r="E12">
        <f t="shared" si="2"/>
        <v>-2.0700000000000003</v>
      </c>
    </row>
    <row r="13" spans="1:5" x14ac:dyDescent="0.2">
      <c r="A13">
        <v>1866</v>
      </c>
      <c r="B13">
        <v>42.29</v>
      </c>
      <c r="C13">
        <f t="shared" si="0"/>
        <v>0.32999999999999829</v>
      </c>
      <c r="D13">
        <f t="shared" si="1"/>
        <v>-0.34800000000000042</v>
      </c>
      <c r="E13">
        <f t="shared" si="2"/>
        <v>-0.28999999999999915</v>
      </c>
    </row>
    <row r="14" spans="1:5" x14ac:dyDescent="0.2">
      <c r="A14">
        <v>1867</v>
      </c>
      <c r="B14">
        <v>43.57</v>
      </c>
      <c r="C14">
        <f t="shared" si="0"/>
        <v>1.2800000000000011</v>
      </c>
      <c r="D14">
        <f t="shared" si="1"/>
        <v>0.1980000000000004</v>
      </c>
      <c r="E14">
        <f t="shared" si="2"/>
        <v>2.8999999999999986</v>
      </c>
    </row>
    <row r="15" spans="1:5" x14ac:dyDescent="0.2">
      <c r="A15">
        <v>1868</v>
      </c>
      <c r="B15">
        <v>43.41</v>
      </c>
      <c r="C15">
        <f t="shared" si="0"/>
        <v>-0.16000000000000369</v>
      </c>
      <c r="D15">
        <f t="shared" si="1"/>
        <v>0.54799999999999893</v>
      </c>
      <c r="E15">
        <f t="shared" si="2"/>
        <v>3.2299999999999969</v>
      </c>
    </row>
    <row r="16" spans="1:5" x14ac:dyDescent="0.2">
      <c r="A16">
        <v>1869</v>
      </c>
      <c r="B16">
        <v>41.18</v>
      </c>
      <c r="C16">
        <f t="shared" si="0"/>
        <v>-2.2299999999999969</v>
      </c>
      <c r="D16">
        <f t="shared" si="1"/>
        <v>0.2</v>
      </c>
      <c r="E16">
        <f t="shared" si="2"/>
        <v>-0.78000000000000114</v>
      </c>
    </row>
    <row r="17" spans="1:5" x14ac:dyDescent="0.2">
      <c r="A17">
        <v>1870</v>
      </c>
      <c r="B17">
        <v>41.84</v>
      </c>
      <c r="C17">
        <f t="shared" si="0"/>
        <v>0.66000000000000369</v>
      </c>
      <c r="D17">
        <f t="shared" si="1"/>
        <v>-2.3999999999999487E-2</v>
      </c>
      <c r="E17">
        <f t="shared" si="2"/>
        <v>-0.44999999999999574</v>
      </c>
    </row>
    <row r="18" spans="1:5" x14ac:dyDescent="0.2">
      <c r="A18">
        <v>1871</v>
      </c>
      <c r="B18">
        <v>41.47</v>
      </c>
      <c r="C18">
        <f t="shared" si="0"/>
        <v>-0.37000000000000455</v>
      </c>
      <c r="D18">
        <f t="shared" si="1"/>
        <v>-0.16400000000000006</v>
      </c>
      <c r="E18">
        <f t="shared" si="2"/>
        <v>-2.1000000000000014</v>
      </c>
    </row>
    <row r="19" spans="1:5" x14ac:dyDescent="0.2">
      <c r="A19">
        <v>1872</v>
      </c>
      <c r="B19">
        <v>41.75</v>
      </c>
      <c r="C19">
        <f t="shared" si="0"/>
        <v>0.28000000000000114</v>
      </c>
      <c r="D19">
        <f t="shared" si="1"/>
        <v>-0.36400000000000005</v>
      </c>
      <c r="E19">
        <f t="shared" si="2"/>
        <v>-1.6599999999999966</v>
      </c>
    </row>
    <row r="20" spans="1:5" x14ac:dyDescent="0.2">
      <c r="A20">
        <v>1873</v>
      </c>
      <c r="B20">
        <v>42.11</v>
      </c>
      <c r="C20">
        <f t="shared" si="0"/>
        <v>0.35999999999999943</v>
      </c>
      <c r="D20">
        <f t="shared" si="1"/>
        <v>-0.25999999999999945</v>
      </c>
      <c r="E20">
        <f t="shared" si="2"/>
        <v>0.92999999999999972</v>
      </c>
    </row>
    <row r="21" spans="1:5" x14ac:dyDescent="0.2">
      <c r="A21">
        <v>1874</v>
      </c>
      <c r="B21">
        <v>40.590000000000003</v>
      </c>
      <c r="C21">
        <f t="shared" si="0"/>
        <v>-1.519999999999996</v>
      </c>
      <c r="D21">
        <f t="shared" si="1"/>
        <v>-0.11799999999999926</v>
      </c>
      <c r="E21">
        <f t="shared" si="2"/>
        <v>-1.25</v>
      </c>
    </row>
    <row r="22" spans="1:5" x14ac:dyDescent="0.2">
      <c r="A22">
        <v>1875</v>
      </c>
      <c r="B22">
        <v>40.93</v>
      </c>
      <c r="C22">
        <f t="shared" si="0"/>
        <v>0.33999999999999631</v>
      </c>
      <c r="D22">
        <f t="shared" si="1"/>
        <v>-0.18200000000000074</v>
      </c>
      <c r="E22">
        <f t="shared" si="2"/>
        <v>-0.53999999999999915</v>
      </c>
    </row>
    <row r="23" spans="1:5" x14ac:dyDescent="0.2">
      <c r="A23">
        <v>1876</v>
      </c>
      <c r="B23">
        <v>43.74</v>
      </c>
      <c r="C23">
        <f t="shared" si="0"/>
        <v>2.8100000000000023</v>
      </c>
      <c r="D23">
        <f t="shared" si="1"/>
        <v>0.45400000000000063</v>
      </c>
      <c r="E23">
        <f t="shared" si="2"/>
        <v>1.990000000000002</v>
      </c>
    </row>
    <row r="24" spans="1:5" x14ac:dyDescent="0.2">
      <c r="A24">
        <v>1877</v>
      </c>
      <c r="B24">
        <v>44.52</v>
      </c>
      <c r="C24">
        <f t="shared" si="0"/>
        <v>0.78000000000000114</v>
      </c>
      <c r="D24">
        <f t="shared" si="1"/>
        <v>0.5540000000000006</v>
      </c>
      <c r="E24">
        <f t="shared" si="2"/>
        <v>2.4100000000000037</v>
      </c>
    </row>
    <row r="25" spans="1:5" x14ac:dyDescent="0.2">
      <c r="A25">
        <v>1878</v>
      </c>
      <c r="B25">
        <v>43.57</v>
      </c>
      <c r="C25">
        <f t="shared" si="0"/>
        <v>-0.95000000000000284</v>
      </c>
      <c r="D25">
        <f t="shared" si="1"/>
        <v>0.29200000000000015</v>
      </c>
      <c r="E25">
        <f t="shared" si="2"/>
        <v>2.9799999999999969</v>
      </c>
    </row>
    <row r="26" spans="1:5" x14ac:dyDescent="0.2">
      <c r="A26">
        <v>1879</v>
      </c>
      <c r="B26">
        <v>45.28</v>
      </c>
      <c r="C26">
        <f t="shared" si="0"/>
        <v>1.7100000000000009</v>
      </c>
      <c r="D26">
        <f t="shared" si="1"/>
        <v>0.9379999999999995</v>
      </c>
      <c r="E26">
        <f t="shared" si="2"/>
        <v>4.3500000000000014</v>
      </c>
    </row>
    <row r="27" spans="1:5" x14ac:dyDescent="0.2">
      <c r="A27">
        <v>1880</v>
      </c>
      <c r="B27">
        <v>43.89</v>
      </c>
      <c r="C27">
        <f t="shared" si="0"/>
        <v>-1.3900000000000006</v>
      </c>
      <c r="D27">
        <f t="shared" si="1"/>
        <v>0.59200000000000019</v>
      </c>
      <c r="E27">
        <f t="shared" si="2"/>
        <v>0.14999999999999858</v>
      </c>
    </row>
    <row r="28" spans="1:5" x14ac:dyDescent="0.2">
      <c r="A28">
        <v>1881</v>
      </c>
      <c r="B28">
        <v>45.46</v>
      </c>
      <c r="C28">
        <f t="shared" si="0"/>
        <v>1.5700000000000003</v>
      </c>
      <c r="D28">
        <f t="shared" si="1"/>
        <v>0.34399999999999975</v>
      </c>
      <c r="E28">
        <f t="shared" si="2"/>
        <v>0.93999999999999773</v>
      </c>
    </row>
    <row r="29" spans="1:5" x14ac:dyDescent="0.2">
      <c r="A29">
        <v>1882</v>
      </c>
      <c r="B29">
        <v>45.23</v>
      </c>
      <c r="C29">
        <f t="shared" si="0"/>
        <v>-0.23000000000000398</v>
      </c>
      <c r="D29">
        <f t="shared" si="1"/>
        <v>0.14199999999999874</v>
      </c>
      <c r="E29">
        <f t="shared" si="2"/>
        <v>1.6599999999999966</v>
      </c>
    </row>
    <row r="30" spans="1:5" x14ac:dyDescent="0.2">
      <c r="A30">
        <v>1883</v>
      </c>
      <c r="B30">
        <v>44.42</v>
      </c>
      <c r="C30">
        <f t="shared" si="0"/>
        <v>-0.80999999999999517</v>
      </c>
      <c r="D30">
        <f t="shared" si="1"/>
        <v>0.17000000000000029</v>
      </c>
      <c r="E30">
        <f t="shared" si="2"/>
        <v>-0.85999999999999943</v>
      </c>
    </row>
    <row r="31" spans="1:5" x14ac:dyDescent="0.2">
      <c r="A31">
        <v>1884</v>
      </c>
      <c r="B31">
        <v>45.06</v>
      </c>
      <c r="C31">
        <f t="shared" si="0"/>
        <v>0.64000000000000057</v>
      </c>
      <c r="D31">
        <f t="shared" si="1"/>
        <v>-4.3999999999999775E-2</v>
      </c>
      <c r="E31">
        <f t="shared" si="2"/>
        <v>1.1700000000000017</v>
      </c>
    </row>
    <row r="32" spans="1:5" x14ac:dyDescent="0.2">
      <c r="A32">
        <v>1885</v>
      </c>
      <c r="B32">
        <v>45.66</v>
      </c>
      <c r="C32">
        <f t="shared" si="0"/>
        <v>0.59999999999999432</v>
      </c>
      <c r="D32">
        <f t="shared" si="1"/>
        <v>0.3539999999999992</v>
      </c>
      <c r="E32">
        <f t="shared" si="2"/>
        <v>0.19999999999999574</v>
      </c>
    </row>
    <row r="33" spans="1:5" x14ac:dyDescent="0.2">
      <c r="A33">
        <v>1886</v>
      </c>
      <c r="B33">
        <v>46.33</v>
      </c>
      <c r="C33">
        <f t="shared" si="0"/>
        <v>0.67000000000000171</v>
      </c>
      <c r="D33">
        <f t="shared" si="1"/>
        <v>0.17399999999999949</v>
      </c>
      <c r="E33">
        <f t="shared" si="2"/>
        <v>1.1000000000000014</v>
      </c>
    </row>
    <row r="34" spans="1:5" x14ac:dyDescent="0.2">
      <c r="A34">
        <v>1887</v>
      </c>
      <c r="B34">
        <v>45.89</v>
      </c>
      <c r="C34">
        <f t="shared" si="0"/>
        <v>-0.43999999999999773</v>
      </c>
      <c r="D34">
        <f t="shared" si="1"/>
        <v>0.13200000000000073</v>
      </c>
      <c r="E34">
        <f t="shared" si="2"/>
        <v>1.4699999999999989</v>
      </c>
    </row>
    <row r="35" spans="1:5" x14ac:dyDescent="0.2">
      <c r="A35">
        <v>1888</v>
      </c>
      <c r="B35">
        <v>47.43</v>
      </c>
      <c r="C35">
        <f t="shared" si="0"/>
        <v>1.5399999999999991</v>
      </c>
      <c r="D35">
        <f t="shared" si="1"/>
        <v>0.60199999999999965</v>
      </c>
      <c r="E35">
        <f t="shared" si="2"/>
        <v>2.3699999999999974</v>
      </c>
    </row>
    <row r="36" spans="1:5" x14ac:dyDescent="0.2">
      <c r="A36">
        <v>1889</v>
      </c>
      <c r="B36">
        <v>46.52</v>
      </c>
      <c r="C36">
        <f t="shared" si="0"/>
        <v>-0.90999999999999659</v>
      </c>
      <c r="D36">
        <f t="shared" si="1"/>
        <v>0.29200000000000015</v>
      </c>
      <c r="E36">
        <f t="shared" si="2"/>
        <v>0.86000000000000654</v>
      </c>
    </row>
    <row r="37" spans="1:5" x14ac:dyDescent="0.2">
      <c r="A37">
        <v>1890</v>
      </c>
      <c r="B37">
        <v>44.48</v>
      </c>
      <c r="C37">
        <f t="shared" si="0"/>
        <v>-2.0400000000000063</v>
      </c>
      <c r="D37">
        <f t="shared" si="1"/>
        <v>-0.23599999999999993</v>
      </c>
      <c r="E37">
        <f t="shared" si="2"/>
        <v>-1.8500000000000014</v>
      </c>
    </row>
    <row r="38" spans="1:5" x14ac:dyDescent="0.2">
      <c r="A38">
        <v>1891</v>
      </c>
      <c r="B38">
        <v>43.95</v>
      </c>
      <c r="C38">
        <f t="shared" si="0"/>
        <v>-0.52999999999999403</v>
      </c>
      <c r="D38">
        <f t="shared" si="1"/>
        <v>-0.47599999999999909</v>
      </c>
      <c r="E38">
        <f t="shared" ref="E38:E68" si="3">B38-B34</f>
        <v>-1.9399999999999977</v>
      </c>
    </row>
    <row r="39" spans="1:5" x14ac:dyDescent="0.2">
      <c r="A39">
        <v>1892</v>
      </c>
      <c r="B39">
        <v>46.31</v>
      </c>
      <c r="C39">
        <f t="shared" si="0"/>
        <v>2.3599999999999994</v>
      </c>
      <c r="D39">
        <f t="shared" si="1"/>
        <v>8.4000000000000338E-2</v>
      </c>
      <c r="E39">
        <f t="shared" si="3"/>
        <v>-1.1199999999999974</v>
      </c>
    </row>
    <row r="40" spans="1:5" x14ac:dyDescent="0.2">
      <c r="A40">
        <v>1893</v>
      </c>
      <c r="B40">
        <v>44.83</v>
      </c>
      <c r="C40">
        <f t="shared" si="0"/>
        <v>-1.480000000000004</v>
      </c>
      <c r="D40">
        <f t="shared" si="1"/>
        <v>-0.52000000000000024</v>
      </c>
      <c r="E40">
        <f t="shared" si="3"/>
        <v>-1.6900000000000048</v>
      </c>
    </row>
    <row r="41" spans="1:5" x14ac:dyDescent="0.2">
      <c r="A41">
        <v>1894</v>
      </c>
      <c r="B41">
        <v>48.08</v>
      </c>
      <c r="C41">
        <f t="shared" si="0"/>
        <v>3.25</v>
      </c>
      <c r="D41">
        <f t="shared" si="1"/>
        <v>0.31199999999999906</v>
      </c>
      <c r="E41">
        <f t="shared" si="3"/>
        <v>3.6000000000000014</v>
      </c>
    </row>
    <row r="42" spans="1:5" x14ac:dyDescent="0.2">
      <c r="A42">
        <v>1895</v>
      </c>
      <c r="B42">
        <v>45.1</v>
      </c>
      <c r="C42">
        <f t="shared" si="0"/>
        <v>-2.9799999999999969</v>
      </c>
      <c r="D42">
        <f t="shared" si="1"/>
        <v>0.12400000000000092</v>
      </c>
      <c r="E42">
        <f t="shared" si="3"/>
        <v>1.1499999999999986</v>
      </c>
    </row>
    <row r="43" spans="1:5" x14ac:dyDescent="0.2">
      <c r="A43">
        <v>1896</v>
      </c>
      <c r="B43">
        <v>48.7</v>
      </c>
      <c r="C43">
        <f t="shared" si="0"/>
        <v>3.6000000000000014</v>
      </c>
      <c r="D43">
        <f t="shared" si="1"/>
        <v>0.95</v>
      </c>
      <c r="E43">
        <f t="shared" si="3"/>
        <v>2.3900000000000006</v>
      </c>
    </row>
    <row r="44" spans="1:5" x14ac:dyDescent="0.2">
      <c r="A44">
        <v>1897</v>
      </c>
      <c r="B44">
        <v>46.33</v>
      </c>
      <c r="C44">
        <f t="shared" si="0"/>
        <v>-2.3700000000000045</v>
      </c>
      <c r="D44">
        <f t="shared" si="1"/>
        <v>3.9999999999992038E-3</v>
      </c>
      <c r="E44">
        <f t="shared" si="3"/>
        <v>1.5</v>
      </c>
    </row>
    <row r="45" spans="1:5" x14ac:dyDescent="0.2">
      <c r="A45">
        <v>1898</v>
      </c>
      <c r="B45">
        <v>46.66</v>
      </c>
      <c r="C45">
        <f t="shared" si="0"/>
        <v>0.32999999999999829</v>
      </c>
      <c r="D45">
        <f t="shared" si="1"/>
        <v>0.36599999999999966</v>
      </c>
      <c r="E45">
        <f t="shared" si="3"/>
        <v>-1.4200000000000017</v>
      </c>
    </row>
    <row r="46" spans="1:5" x14ac:dyDescent="0.2">
      <c r="A46">
        <v>1899</v>
      </c>
      <c r="B46">
        <v>46.86</v>
      </c>
      <c r="C46">
        <f t="shared" si="0"/>
        <v>0.20000000000000284</v>
      </c>
      <c r="D46">
        <f t="shared" si="1"/>
        <v>-0.24399999999999977</v>
      </c>
      <c r="E46">
        <f t="shared" si="3"/>
        <v>1.759999999999998</v>
      </c>
    </row>
    <row r="47" spans="1:5" x14ac:dyDescent="0.2">
      <c r="A47">
        <v>1900</v>
      </c>
      <c r="B47">
        <v>46.43</v>
      </c>
      <c r="C47">
        <f t="shared" si="0"/>
        <v>-0.42999999999999972</v>
      </c>
      <c r="D47">
        <f t="shared" si="1"/>
        <v>0.26599999999999968</v>
      </c>
      <c r="E47">
        <f t="shared" si="3"/>
        <v>-2.2700000000000031</v>
      </c>
    </row>
    <row r="48" spans="1:5" x14ac:dyDescent="0.2">
      <c r="A48">
        <v>1901</v>
      </c>
      <c r="B48">
        <v>46.73</v>
      </c>
      <c r="C48">
        <f t="shared" si="0"/>
        <v>0.29999999999999716</v>
      </c>
      <c r="D48">
        <f t="shared" si="1"/>
        <v>-0.39400000000000118</v>
      </c>
      <c r="E48">
        <f t="shared" si="3"/>
        <v>0.39999999999999858</v>
      </c>
    </row>
    <row r="49" spans="1:5" x14ac:dyDescent="0.2">
      <c r="A49">
        <v>1902</v>
      </c>
      <c r="B49">
        <v>48.23</v>
      </c>
      <c r="C49">
        <f t="shared" si="0"/>
        <v>1.5</v>
      </c>
      <c r="D49">
        <f t="shared" si="1"/>
        <v>0.37999999999999973</v>
      </c>
      <c r="E49">
        <f t="shared" si="3"/>
        <v>1.5700000000000003</v>
      </c>
    </row>
    <row r="50" spans="1:5" x14ac:dyDescent="0.2">
      <c r="A50">
        <v>1903</v>
      </c>
      <c r="B50">
        <v>48.99</v>
      </c>
      <c r="C50">
        <f t="shared" si="0"/>
        <v>0.76000000000000512</v>
      </c>
      <c r="D50">
        <f t="shared" si="1"/>
        <v>0.46600000000000108</v>
      </c>
      <c r="E50">
        <f t="shared" si="3"/>
        <v>2.1300000000000026</v>
      </c>
    </row>
    <row r="51" spans="1:5" x14ac:dyDescent="0.2">
      <c r="A51">
        <v>1904</v>
      </c>
      <c r="B51">
        <v>48.48</v>
      </c>
      <c r="C51">
        <f t="shared" si="0"/>
        <v>-0.51000000000000512</v>
      </c>
      <c r="D51">
        <f t="shared" si="1"/>
        <v>0.32399999999999951</v>
      </c>
      <c r="E51">
        <f t="shared" si="3"/>
        <v>2.0499999999999972</v>
      </c>
    </row>
    <row r="52" spans="1:5" x14ac:dyDescent="0.2">
      <c r="A52">
        <v>1905</v>
      </c>
      <c r="B52">
        <v>49.71</v>
      </c>
      <c r="C52">
        <f t="shared" si="0"/>
        <v>1.230000000000004</v>
      </c>
      <c r="D52">
        <f t="shared" si="1"/>
        <v>0.65600000000000025</v>
      </c>
      <c r="E52">
        <f t="shared" si="3"/>
        <v>2.980000000000004</v>
      </c>
    </row>
    <row r="53" spans="1:5" x14ac:dyDescent="0.2">
      <c r="A53">
        <v>1906</v>
      </c>
      <c r="B53">
        <v>49.75</v>
      </c>
      <c r="C53">
        <f t="shared" si="0"/>
        <v>3.9999999999999147E-2</v>
      </c>
      <c r="D53">
        <f t="shared" si="1"/>
        <v>0.60400000000000065</v>
      </c>
      <c r="E53">
        <f t="shared" si="3"/>
        <v>1.5200000000000031</v>
      </c>
    </row>
    <row r="54" spans="1:5" x14ac:dyDescent="0.2">
      <c r="A54">
        <v>1907</v>
      </c>
      <c r="B54">
        <v>49.46</v>
      </c>
      <c r="C54">
        <f t="shared" si="0"/>
        <v>-0.28999999999999915</v>
      </c>
      <c r="D54">
        <f t="shared" si="1"/>
        <v>0.2460000000000008</v>
      </c>
      <c r="E54">
        <f t="shared" si="3"/>
        <v>0.46999999999999886</v>
      </c>
    </row>
    <row r="55" spans="1:5" x14ac:dyDescent="0.2">
      <c r="A55">
        <v>1908</v>
      </c>
      <c r="B55">
        <v>49.18</v>
      </c>
      <c r="C55">
        <f t="shared" si="0"/>
        <v>-0.28000000000000114</v>
      </c>
      <c r="D55">
        <f t="shared" si="1"/>
        <v>3.7999999999999548E-2</v>
      </c>
      <c r="E55">
        <f t="shared" si="3"/>
        <v>0.70000000000000284</v>
      </c>
    </row>
    <row r="56" spans="1:5" x14ac:dyDescent="0.2">
      <c r="A56">
        <v>1909</v>
      </c>
      <c r="B56">
        <v>50.69</v>
      </c>
      <c r="C56">
        <f t="shared" si="0"/>
        <v>1.509999999999998</v>
      </c>
      <c r="D56">
        <f t="shared" si="1"/>
        <v>0.44200000000000017</v>
      </c>
      <c r="E56">
        <f t="shared" si="3"/>
        <v>0.97999999999999687</v>
      </c>
    </row>
    <row r="57" spans="1:5" x14ac:dyDescent="0.2">
      <c r="A57">
        <v>1910</v>
      </c>
      <c r="B57">
        <v>51.29</v>
      </c>
      <c r="C57">
        <f t="shared" si="0"/>
        <v>0.60000000000000142</v>
      </c>
      <c r="D57">
        <f t="shared" si="1"/>
        <v>0.31599999999999967</v>
      </c>
      <c r="E57">
        <f t="shared" si="3"/>
        <v>1.5399999999999991</v>
      </c>
    </row>
    <row r="58" spans="1:5" x14ac:dyDescent="0.2">
      <c r="A58">
        <v>1911</v>
      </c>
      <c r="B58">
        <v>51.5</v>
      </c>
      <c r="C58">
        <f t="shared" si="0"/>
        <v>0.21000000000000085</v>
      </c>
      <c r="D58">
        <f t="shared" si="1"/>
        <v>0.35</v>
      </c>
      <c r="E58">
        <f t="shared" si="3"/>
        <v>2.0399999999999991</v>
      </c>
    </row>
    <row r="59" spans="1:5" x14ac:dyDescent="0.2">
      <c r="A59">
        <v>1912</v>
      </c>
      <c r="B59">
        <v>51.65</v>
      </c>
      <c r="C59">
        <f t="shared" si="0"/>
        <v>0.14999999999999858</v>
      </c>
      <c r="D59">
        <f t="shared" si="1"/>
        <v>0.43799999999999956</v>
      </c>
      <c r="E59">
        <f t="shared" si="3"/>
        <v>2.4699999999999989</v>
      </c>
    </row>
    <row r="60" spans="1:5" x14ac:dyDescent="0.2">
      <c r="A60">
        <v>1913</v>
      </c>
      <c r="B60">
        <v>51.5</v>
      </c>
      <c r="C60">
        <f t="shared" si="0"/>
        <v>-0.14999999999999858</v>
      </c>
      <c r="D60">
        <f t="shared" si="1"/>
        <v>0.46400000000000008</v>
      </c>
      <c r="E60">
        <f t="shared" si="3"/>
        <v>0.81000000000000227</v>
      </c>
    </row>
    <row r="61" spans="1:5" x14ac:dyDescent="0.2">
      <c r="A61">
        <v>1914</v>
      </c>
      <c r="B61">
        <v>51.35</v>
      </c>
      <c r="C61">
        <f t="shared" si="0"/>
        <v>-0.14999999999999858</v>
      </c>
      <c r="D61">
        <f t="shared" si="1"/>
        <v>0.13200000000000073</v>
      </c>
      <c r="E61">
        <f t="shared" si="3"/>
        <v>6.0000000000002274E-2</v>
      </c>
    </row>
    <row r="62" spans="1:5" x14ac:dyDescent="0.2">
      <c r="A62">
        <v>1915</v>
      </c>
      <c r="B62">
        <v>48.92</v>
      </c>
      <c r="C62">
        <f t="shared" si="0"/>
        <v>-2.4299999999999997</v>
      </c>
      <c r="D62">
        <f t="shared" si="1"/>
        <v>-0.47399999999999948</v>
      </c>
      <c r="E62">
        <f t="shared" si="3"/>
        <v>-2.5799999999999983</v>
      </c>
    </row>
    <row r="63" spans="1:5" x14ac:dyDescent="0.2">
      <c r="A63">
        <v>1916</v>
      </c>
      <c r="B63">
        <v>52.73</v>
      </c>
      <c r="C63">
        <f t="shared" si="0"/>
        <v>3.8099999999999952</v>
      </c>
      <c r="D63">
        <f t="shared" si="1"/>
        <v>0.24599999999999939</v>
      </c>
      <c r="E63">
        <f t="shared" si="3"/>
        <v>1.0799999999999983</v>
      </c>
    </row>
    <row r="64" spans="1:5" x14ac:dyDescent="0.2">
      <c r="A64">
        <v>1917</v>
      </c>
      <c r="B64">
        <v>52.62</v>
      </c>
      <c r="C64">
        <f t="shared" si="0"/>
        <v>-0.10999999999999943</v>
      </c>
      <c r="D64">
        <f t="shared" si="1"/>
        <v>0.19399999999999978</v>
      </c>
      <c r="E64">
        <f t="shared" si="3"/>
        <v>1.1199999999999974</v>
      </c>
    </row>
    <row r="65" spans="1:5" x14ac:dyDescent="0.2">
      <c r="A65">
        <v>1918</v>
      </c>
      <c r="B65">
        <v>48.87</v>
      </c>
      <c r="C65">
        <f t="shared" si="0"/>
        <v>-3.75</v>
      </c>
      <c r="D65">
        <f t="shared" si="1"/>
        <v>-0.52600000000000047</v>
      </c>
      <c r="E65">
        <f t="shared" si="3"/>
        <v>-2.480000000000004</v>
      </c>
    </row>
    <row r="66" spans="1:5" x14ac:dyDescent="0.2">
      <c r="A66">
        <v>1919</v>
      </c>
      <c r="B66">
        <v>50.8</v>
      </c>
      <c r="C66">
        <f t="shared" si="0"/>
        <v>1.9299999999999997</v>
      </c>
      <c r="D66">
        <f t="shared" si="1"/>
        <v>-0.11000000000000085</v>
      </c>
      <c r="E66">
        <f t="shared" si="3"/>
        <v>1.8799999999999955</v>
      </c>
    </row>
    <row r="67" spans="1:5" x14ac:dyDescent="0.2">
      <c r="A67">
        <v>1920</v>
      </c>
      <c r="B67">
        <v>53.96</v>
      </c>
      <c r="C67">
        <f t="shared" si="0"/>
        <v>3.1600000000000037</v>
      </c>
      <c r="D67">
        <f t="shared" si="1"/>
        <v>1.0079999999999998</v>
      </c>
      <c r="E67">
        <f t="shared" si="3"/>
        <v>1.230000000000004</v>
      </c>
    </row>
    <row r="68" spans="1:5" x14ac:dyDescent="0.2">
      <c r="A68">
        <v>1921</v>
      </c>
      <c r="B68">
        <v>55.92</v>
      </c>
      <c r="C68">
        <f t="shared" ref="C68:C131" si="4">B68-B67</f>
        <v>1.9600000000000009</v>
      </c>
      <c r="D68">
        <f t="shared" si="1"/>
        <v>0.63800000000000101</v>
      </c>
      <c r="E68">
        <f t="shared" si="3"/>
        <v>3.3000000000000043</v>
      </c>
    </row>
    <row r="69" spans="1:5" x14ac:dyDescent="0.2">
      <c r="A69">
        <v>1922</v>
      </c>
      <c r="B69">
        <v>53.66</v>
      </c>
      <c r="C69">
        <f t="shared" si="4"/>
        <v>-2.2600000000000051</v>
      </c>
      <c r="D69">
        <f t="shared" si="1"/>
        <v>0.20799999999999982</v>
      </c>
      <c r="E69">
        <f t="shared" ref="E69:E132" si="5">B69-B65</f>
        <v>4.7899999999999991</v>
      </c>
    </row>
    <row r="70" spans="1:5" x14ac:dyDescent="0.2">
      <c r="A70">
        <v>1923</v>
      </c>
      <c r="B70">
        <v>57.33</v>
      </c>
      <c r="C70">
        <f t="shared" si="4"/>
        <v>3.6700000000000017</v>
      </c>
      <c r="D70">
        <f t="shared" ref="D70:D133" si="6">AVERAGE(C66:C70)</f>
        <v>1.6920000000000002</v>
      </c>
      <c r="E70">
        <f t="shared" si="5"/>
        <v>6.5300000000000011</v>
      </c>
    </row>
    <row r="71" spans="1:5" x14ac:dyDescent="0.2">
      <c r="A71">
        <v>1924</v>
      </c>
      <c r="B71">
        <v>54.66</v>
      </c>
      <c r="C71">
        <f t="shared" si="4"/>
        <v>-2.6700000000000017</v>
      </c>
      <c r="D71">
        <f t="shared" si="6"/>
        <v>0.77199999999999991</v>
      </c>
      <c r="E71">
        <f t="shared" si="5"/>
        <v>0.69999999999999574</v>
      </c>
    </row>
    <row r="72" spans="1:5" x14ac:dyDescent="0.2">
      <c r="A72">
        <v>1925</v>
      </c>
      <c r="B72">
        <v>56.32</v>
      </c>
      <c r="C72">
        <f t="shared" si="4"/>
        <v>1.6600000000000037</v>
      </c>
      <c r="D72">
        <f t="shared" si="6"/>
        <v>0.47199999999999986</v>
      </c>
      <c r="E72">
        <f t="shared" si="5"/>
        <v>0.39999999999999858</v>
      </c>
    </row>
    <row r="73" spans="1:5" x14ac:dyDescent="0.2">
      <c r="A73">
        <v>1926</v>
      </c>
      <c r="B73">
        <v>57.19</v>
      </c>
      <c r="C73">
        <f t="shared" si="4"/>
        <v>0.86999999999999744</v>
      </c>
      <c r="D73">
        <f t="shared" si="6"/>
        <v>0.25399999999999923</v>
      </c>
      <c r="E73">
        <f t="shared" si="5"/>
        <v>3.5300000000000011</v>
      </c>
    </row>
    <row r="74" spans="1:5" x14ac:dyDescent="0.2">
      <c r="A74">
        <v>1927</v>
      </c>
      <c r="B74">
        <v>56.78</v>
      </c>
      <c r="C74">
        <f t="shared" si="4"/>
        <v>-0.40999999999999659</v>
      </c>
      <c r="D74">
        <f t="shared" si="6"/>
        <v>0.62400000000000089</v>
      </c>
      <c r="E74">
        <f t="shared" si="5"/>
        <v>-0.54999999999999716</v>
      </c>
    </row>
    <row r="75" spans="1:5" x14ac:dyDescent="0.2">
      <c r="A75">
        <v>1928</v>
      </c>
      <c r="B75">
        <v>56.86</v>
      </c>
      <c r="C75">
        <f t="shared" si="4"/>
        <v>7.9999999999998295E-2</v>
      </c>
      <c r="D75">
        <f t="shared" si="6"/>
        <v>-9.3999999999999778E-2</v>
      </c>
      <c r="E75">
        <f t="shared" si="5"/>
        <v>2.2000000000000028</v>
      </c>
    </row>
    <row r="76" spans="1:5" x14ac:dyDescent="0.2">
      <c r="A76">
        <v>1929</v>
      </c>
      <c r="B76">
        <v>55.84</v>
      </c>
      <c r="C76">
        <f t="shared" si="4"/>
        <v>-1.019999999999996</v>
      </c>
      <c r="D76">
        <f t="shared" si="6"/>
        <v>0.23600000000000138</v>
      </c>
      <c r="E76">
        <f t="shared" si="5"/>
        <v>-0.47999999999999687</v>
      </c>
    </row>
    <row r="77" spans="1:5" x14ac:dyDescent="0.2">
      <c r="A77">
        <v>1930</v>
      </c>
      <c r="B77">
        <v>57.54</v>
      </c>
      <c r="C77">
        <f t="shared" si="4"/>
        <v>1.6999999999999957</v>
      </c>
      <c r="D77">
        <f t="shared" si="6"/>
        <v>0.24399999999999977</v>
      </c>
      <c r="E77">
        <f t="shared" si="5"/>
        <v>0.35000000000000142</v>
      </c>
    </row>
    <row r="78" spans="1:5" x14ac:dyDescent="0.2">
      <c r="A78">
        <v>1931</v>
      </c>
      <c r="B78">
        <v>58.04</v>
      </c>
      <c r="C78">
        <f t="shared" si="4"/>
        <v>0.5</v>
      </c>
      <c r="D78">
        <f t="shared" si="6"/>
        <v>0.17000000000000029</v>
      </c>
      <c r="E78">
        <f t="shared" si="5"/>
        <v>1.259999999999998</v>
      </c>
    </row>
    <row r="79" spans="1:5" x14ac:dyDescent="0.2">
      <c r="A79">
        <v>1932</v>
      </c>
      <c r="B79">
        <v>57.56</v>
      </c>
      <c r="C79">
        <f t="shared" si="4"/>
        <v>-0.47999999999999687</v>
      </c>
      <c r="D79">
        <f t="shared" si="6"/>
        <v>0.15600000000000022</v>
      </c>
      <c r="E79">
        <f t="shared" si="5"/>
        <v>0.70000000000000284</v>
      </c>
    </row>
    <row r="80" spans="1:5" x14ac:dyDescent="0.2">
      <c r="A80">
        <v>1933</v>
      </c>
      <c r="B80">
        <v>58.61</v>
      </c>
      <c r="C80">
        <f t="shared" si="4"/>
        <v>1.0499999999999972</v>
      </c>
      <c r="D80">
        <f t="shared" si="6"/>
        <v>0.35</v>
      </c>
      <c r="E80">
        <f t="shared" si="5"/>
        <v>2.769999999999996</v>
      </c>
    </row>
    <row r="81" spans="1:5" x14ac:dyDescent="0.2">
      <c r="A81">
        <v>1934</v>
      </c>
      <c r="B81">
        <v>58.78</v>
      </c>
      <c r="C81">
        <f t="shared" si="4"/>
        <v>0.17000000000000171</v>
      </c>
      <c r="D81">
        <f t="shared" si="6"/>
        <v>0.58799999999999952</v>
      </c>
      <c r="E81">
        <f t="shared" si="5"/>
        <v>1.240000000000002</v>
      </c>
    </row>
    <row r="82" spans="1:5" x14ac:dyDescent="0.2">
      <c r="A82">
        <v>1935</v>
      </c>
      <c r="B82">
        <v>59.34</v>
      </c>
      <c r="C82">
        <f t="shared" si="4"/>
        <v>0.56000000000000227</v>
      </c>
      <c r="D82">
        <f t="shared" si="6"/>
        <v>0.36000000000000087</v>
      </c>
      <c r="E82">
        <f t="shared" si="5"/>
        <v>1.3000000000000043</v>
      </c>
    </row>
    <row r="83" spans="1:5" x14ac:dyDescent="0.2">
      <c r="A83">
        <v>1936</v>
      </c>
      <c r="B83">
        <v>58.84</v>
      </c>
      <c r="C83">
        <f t="shared" si="4"/>
        <v>-0.5</v>
      </c>
      <c r="D83">
        <f t="shared" si="6"/>
        <v>0.16000000000000086</v>
      </c>
      <c r="E83">
        <f t="shared" si="5"/>
        <v>1.2800000000000011</v>
      </c>
    </row>
    <row r="84" spans="1:5" x14ac:dyDescent="0.2">
      <c r="A84">
        <v>1937</v>
      </c>
      <c r="B84">
        <v>58.82</v>
      </c>
      <c r="C84">
        <f t="shared" si="4"/>
        <v>-2.0000000000003126E-2</v>
      </c>
      <c r="D84">
        <f t="shared" si="6"/>
        <v>0.25199999999999961</v>
      </c>
      <c r="E84">
        <f t="shared" si="5"/>
        <v>0.21000000000000085</v>
      </c>
    </row>
    <row r="85" spans="1:5" x14ac:dyDescent="0.2">
      <c r="A85">
        <v>1938</v>
      </c>
      <c r="B85">
        <v>60.69</v>
      </c>
      <c r="C85">
        <f t="shared" si="4"/>
        <v>1.8699999999999974</v>
      </c>
      <c r="D85">
        <f t="shared" si="6"/>
        <v>0.41599999999999965</v>
      </c>
      <c r="E85">
        <f t="shared" si="5"/>
        <v>1.9099999999999966</v>
      </c>
    </row>
    <row r="86" spans="1:5" x14ac:dyDescent="0.2">
      <c r="A86">
        <v>1939</v>
      </c>
      <c r="B86">
        <v>61.17</v>
      </c>
      <c r="C86">
        <f t="shared" si="4"/>
        <v>0.48000000000000398</v>
      </c>
      <c r="D86">
        <f t="shared" si="6"/>
        <v>0.47800000000000009</v>
      </c>
      <c r="E86">
        <f t="shared" si="5"/>
        <v>1.8299999999999983</v>
      </c>
    </row>
    <row r="87" spans="1:5" x14ac:dyDescent="0.2">
      <c r="A87">
        <v>1940</v>
      </c>
      <c r="B87">
        <v>58.52</v>
      </c>
      <c r="C87">
        <f t="shared" si="4"/>
        <v>-2.6499999999999986</v>
      </c>
      <c r="D87">
        <f t="shared" si="6"/>
        <v>-0.16400000000000006</v>
      </c>
      <c r="E87">
        <f t="shared" si="5"/>
        <v>-0.32000000000000028</v>
      </c>
    </row>
    <row r="88" spans="1:5" x14ac:dyDescent="0.2">
      <c r="A88">
        <v>1941</v>
      </c>
      <c r="B88">
        <v>57.64</v>
      </c>
      <c r="C88">
        <f t="shared" si="4"/>
        <v>-0.88000000000000256</v>
      </c>
      <c r="D88">
        <f t="shared" si="6"/>
        <v>-0.24000000000000057</v>
      </c>
      <c r="E88">
        <f t="shared" si="5"/>
        <v>-1.1799999999999997</v>
      </c>
    </row>
    <row r="89" spans="1:5" x14ac:dyDescent="0.2">
      <c r="A89">
        <v>1942</v>
      </c>
      <c r="B89">
        <v>60.37</v>
      </c>
      <c r="C89">
        <f t="shared" si="4"/>
        <v>2.7299999999999969</v>
      </c>
      <c r="D89">
        <f t="shared" si="6"/>
        <v>0.30999999999999944</v>
      </c>
      <c r="E89">
        <f t="shared" si="5"/>
        <v>-0.32000000000000028</v>
      </c>
    </row>
    <row r="90" spans="1:5" x14ac:dyDescent="0.2">
      <c r="A90">
        <v>1943</v>
      </c>
      <c r="B90">
        <v>60.25</v>
      </c>
      <c r="C90">
        <f t="shared" si="4"/>
        <v>-0.11999999999999744</v>
      </c>
      <c r="D90">
        <f t="shared" si="6"/>
        <v>-8.7999999999999551E-2</v>
      </c>
      <c r="E90">
        <f t="shared" si="5"/>
        <v>-0.92000000000000171</v>
      </c>
    </row>
    <row r="91" spans="1:5" x14ac:dyDescent="0.2">
      <c r="A91">
        <v>1944</v>
      </c>
      <c r="B91">
        <v>61.2</v>
      </c>
      <c r="C91">
        <f t="shared" si="4"/>
        <v>0.95000000000000284</v>
      </c>
      <c r="D91">
        <f t="shared" si="6"/>
        <v>6.0000000000002274E-3</v>
      </c>
      <c r="E91">
        <f t="shared" si="5"/>
        <v>2.6799999999999997</v>
      </c>
    </row>
    <row r="92" spans="1:5" x14ac:dyDescent="0.2">
      <c r="A92">
        <v>1945</v>
      </c>
      <c r="B92">
        <v>63.03</v>
      </c>
      <c r="C92">
        <f t="shared" si="4"/>
        <v>1.8299999999999983</v>
      </c>
      <c r="D92">
        <f t="shared" si="6"/>
        <v>0.90199999999999958</v>
      </c>
      <c r="E92">
        <f t="shared" si="5"/>
        <v>5.3900000000000006</v>
      </c>
    </row>
    <row r="93" spans="1:5" x14ac:dyDescent="0.2">
      <c r="A93">
        <v>1946</v>
      </c>
      <c r="B93">
        <v>63.11</v>
      </c>
      <c r="C93">
        <f t="shared" si="4"/>
        <v>7.9999999999998295E-2</v>
      </c>
      <c r="D93">
        <f t="shared" si="6"/>
        <v>1.0939999999999999</v>
      </c>
      <c r="E93">
        <f t="shared" si="5"/>
        <v>2.740000000000002</v>
      </c>
    </row>
    <row r="94" spans="1:5" x14ac:dyDescent="0.2">
      <c r="A94">
        <v>1947</v>
      </c>
      <c r="B94">
        <v>63.39</v>
      </c>
      <c r="C94">
        <f t="shared" si="4"/>
        <v>0.28000000000000114</v>
      </c>
      <c r="D94">
        <f t="shared" si="6"/>
        <v>0.60400000000000065</v>
      </c>
      <c r="E94">
        <f t="shared" si="5"/>
        <v>3.1400000000000006</v>
      </c>
    </row>
    <row r="95" spans="1:5" x14ac:dyDescent="0.2">
      <c r="A95">
        <v>1948</v>
      </c>
      <c r="B95">
        <v>65.55</v>
      </c>
      <c r="C95">
        <f t="shared" si="4"/>
        <v>2.1599999999999966</v>
      </c>
      <c r="D95">
        <f t="shared" si="6"/>
        <v>1.0599999999999994</v>
      </c>
      <c r="E95">
        <f t="shared" si="5"/>
        <v>4.3499999999999943</v>
      </c>
    </row>
    <row r="96" spans="1:5" x14ac:dyDescent="0.2">
      <c r="A96">
        <v>1949</v>
      </c>
      <c r="B96">
        <v>65.66</v>
      </c>
      <c r="C96">
        <f t="shared" si="4"/>
        <v>0.10999999999999943</v>
      </c>
      <c r="D96">
        <f t="shared" si="6"/>
        <v>0.89199999999999879</v>
      </c>
      <c r="E96">
        <f t="shared" si="5"/>
        <v>2.6299999999999955</v>
      </c>
    </row>
    <row r="97" spans="1:5" x14ac:dyDescent="0.2">
      <c r="A97">
        <v>1950</v>
      </c>
      <c r="B97">
        <v>66.209999999999994</v>
      </c>
      <c r="C97">
        <f t="shared" si="4"/>
        <v>0.54999999999999716</v>
      </c>
      <c r="D97">
        <f t="shared" si="6"/>
        <v>0.63599999999999857</v>
      </c>
      <c r="E97">
        <f t="shared" si="5"/>
        <v>3.0999999999999943</v>
      </c>
    </row>
    <row r="98" spans="1:5" x14ac:dyDescent="0.2">
      <c r="A98">
        <v>1951</v>
      </c>
      <c r="B98">
        <v>66.33</v>
      </c>
      <c r="C98">
        <f t="shared" si="4"/>
        <v>0.12000000000000455</v>
      </c>
      <c r="D98">
        <f t="shared" si="6"/>
        <v>0.64399999999999979</v>
      </c>
      <c r="E98">
        <f t="shared" si="5"/>
        <v>2.9399999999999977</v>
      </c>
    </row>
    <row r="99" spans="1:5" x14ac:dyDescent="0.2">
      <c r="A99">
        <v>1952</v>
      </c>
      <c r="B99">
        <v>67.36</v>
      </c>
      <c r="C99">
        <f t="shared" si="4"/>
        <v>1.0300000000000011</v>
      </c>
      <c r="D99">
        <f t="shared" si="6"/>
        <v>0.79399999999999982</v>
      </c>
      <c r="E99">
        <f t="shared" si="5"/>
        <v>1.8100000000000023</v>
      </c>
    </row>
    <row r="100" spans="1:5" x14ac:dyDescent="0.2">
      <c r="A100">
        <v>1953</v>
      </c>
      <c r="B100">
        <v>68.19</v>
      </c>
      <c r="C100">
        <f t="shared" si="4"/>
        <v>0.82999999999999829</v>
      </c>
      <c r="D100">
        <f t="shared" si="6"/>
        <v>0.52800000000000014</v>
      </c>
      <c r="E100">
        <f t="shared" si="5"/>
        <v>2.5300000000000011</v>
      </c>
    </row>
    <row r="101" spans="1:5" x14ac:dyDescent="0.2">
      <c r="A101">
        <v>1954</v>
      </c>
      <c r="B101">
        <v>68.099999999999994</v>
      </c>
      <c r="C101">
        <f t="shared" si="4"/>
        <v>-9.0000000000003411E-2</v>
      </c>
      <c r="D101">
        <f t="shared" si="6"/>
        <v>0.48799999999999955</v>
      </c>
      <c r="E101">
        <f t="shared" si="5"/>
        <v>1.8900000000000006</v>
      </c>
    </row>
    <row r="102" spans="1:5" x14ac:dyDescent="0.2">
      <c r="A102">
        <v>1955</v>
      </c>
      <c r="B102">
        <v>68.260000000000005</v>
      </c>
      <c r="C102">
        <f t="shared" si="4"/>
        <v>0.1600000000000108</v>
      </c>
      <c r="D102">
        <f t="shared" si="6"/>
        <v>0.41000000000000225</v>
      </c>
      <c r="E102">
        <f t="shared" si="5"/>
        <v>1.9300000000000068</v>
      </c>
    </row>
    <row r="103" spans="1:5" x14ac:dyDescent="0.2">
      <c r="A103">
        <v>1956</v>
      </c>
      <c r="B103">
        <v>68.650000000000006</v>
      </c>
      <c r="C103">
        <f t="shared" si="4"/>
        <v>0.39000000000000057</v>
      </c>
      <c r="D103">
        <f t="shared" si="6"/>
        <v>0.46400000000000147</v>
      </c>
      <c r="E103">
        <f t="shared" si="5"/>
        <v>1.2900000000000063</v>
      </c>
    </row>
    <row r="104" spans="1:5" x14ac:dyDescent="0.2">
      <c r="A104">
        <v>1957</v>
      </c>
      <c r="B104">
        <v>68.680000000000007</v>
      </c>
      <c r="C104">
        <f t="shared" si="4"/>
        <v>3.0000000000001137E-2</v>
      </c>
      <c r="D104">
        <f t="shared" si="6"/>
        <v>0.26400000000000146</v>
      </c>
      <c r="E104">
        <f t="shared" si="5"/>
        <v>0.49000000000000909</v>
      </c>
    </row>
    <row r="105" spans="1:5" x14ac:dyDescent="0.2">
      <c r="A105">
        <v>1958</v>
      </c>
      <c r="B105">
        <v>68.84</v>
      </c>
      <c r="C105">
        <f t="shared" si="4"/>
        <v>0.15999999999999659</v>
      </c>
      <c r="D105">
        <f t="shared" si="6"/>
        <v>0.13000000000000114</v>
      </c>
      <c r="E105">
        <f t="shared" si="5"/>
        <v>0.74000000000000909</v>
      </c>
    </row>
    <row r="106" spans="1:5" x14ac:dyDescent="0.2">
      <c r="A106">
        <v>1959</v>
      </c>
      <c r="B106">
        <v>68.83</v>
      </c>
      <c r="C106">
        <f t="shared" si="4"/>
        <v>-1.0000000000005116E-2</v>
      </c>
      <c r="D106">
        <f t="shared" si="6"/>
        <v>0.1460000000000008</v>
      </c>
      <c r="E106">
        <f t="shared" si="5"/>
        <v>0.56999999999999318</v>
      </c>
    </row>
    <row r="107" spans="1:5" x14ac:dyDescent="0.2">
      <c r="A107">
        <v>1960</v>
      </c>
      <c r="B107">
        <v>69.19</v>
      </c>
      <c r="C107">
        <f t="shared" si="4"/>
        <v>0.35999999999999943</v>
      </c>
      <c r="D107">
        <f t="shared" si="6"/>
        <v>0.18599999999999853</v>
      </c>
      <c r="E107">
        <f t="shared" si="5"/>
        <v>0.53999999999999204</v>
      </c>
    </row>
    <row r="108" spans="1:5" x14ac:dyDescent="0.2">
      <c r="A108">
        <v>1961</v>
      </c>
      <c r="B108">
        <v>69.08</v>
      </c>
      <c r="C108">
        <f t="shared" si="4"/>
        <v>-0.10999999999999943</v>
      </c>
      <c r="D108">
        <f t="shared" si="6"/>
        <v>8.5999999999998522E-2</v>
      </c>
      <c r="E108">
        <f t="shared" si="5"/>
        <v>0.39999999999999147</v>
      </c>
    </row>
    <row r="109" spans="1:5" x14ac:dyDescent="0.2">
      <c r="A109">
        <v>1962</v>
      </c>
      <c r="B109">
        <v>69.150000000000006</v>
      </c>
      <c r="C109">
        <f t="shared" si="4"/>
        <v>7.000000000000739E-2</v>
      </c>
      <c r="D109">
        <f t="shared" si="6"/>
        <v>9.3999999999999778E-2</v>
      </c>
      <c r="E109">
        <f t="shared" si="5"/>
        <v>0.31000000000000227</v>
      </c>
    </row>
    <row r="110" spans="1:5" x14ac:dyDescent="0.2">
      <c r="A110">
        <v>1963</v>
      </c>
      <c r="B110">
        <v>68.959999999999994</v>
      </c>
      <c r="C110">
        <f t="shared" si="4"/>
        <v>-0.19000000000001194</v>
      </c>
      <c r="D110">
        <f t="shared" si="6"/>
        <v>2.3999999999998068E-2</v>
      </c>
      <c r="E110">
        <f t="shared" si="5"/>
        <v>0.12999999999999545</v>
      </c>
    </row>
    <row r="111" spans="1:5" x14ac:dyDescent="0.2">
      <c r="A111">
        <v>1964</v>
      </c>
      <c r="B111">
        <v>69.83</v>
      </c>
      <c r="C111">
        <f t="shared" si="4"/>
        <v>0.87000000000000455</v>
      </c>
      <c r="D111">
        <f t="shared" si="6"/>
        <v>0.2</v>
      </c>
      <c r="E111">
        <f t="shared" si="5"/>
        <v>0.64000000000000057</v>
      </c>
    </row>
    <row r="112" spans="1:5" x14ac:dyDescent="0.2">
      <c r="A112">
        <v>1965</v>
      </c>
      <c r="B112">
        <v>69.72</v>
      </c>
      <c r="C112">
        <f t="shared" si="4"/>
        <v>-0.10999999999999943</v>
      </c>
      <c r="D112">
        <f t="shared" si="6"/>
        <v>0.10600000000000023</v>
      </c>
      <c r="E112">
        <f t="shared" si="5"/>
        <v>0.64000000000000057</v>
      </c>
    </row>
    <row r="113" spans="1:5" x14ac:dyDescent="0.2">
      <c r="A113">
        <v>1966</v>
      </c>
      <c r="B113">
        <v>69.73</v>
      </c>
      <c r="C113">
        <f t="shared" si="4"/>
        <v>1.0000000000005116E-2</v>
      </c>
      <c r="D113">
        <f t="shared" si="6"/>
        <v>0.13000000000000114</v>
      </c>
      <c r="E113">
        <f t="shared" si="5"/>
        <v>0.57999999999999829</v>
      </c>
    </row>
    <row r="114" spans="1:5" x14ac:dyDescent="0.2">
      <c r="A114">
        <v>1967</v>
      </c>
      <c r="B114">
        <v>70.650000000000006</v>
      </c>
      <c r="C114">
        <f t="shared" si="4"/>
        <v>0.92000000000000171</v>
      </c>
      <c r="D114">
        <f t="shared" si="6"/>
        <v>0.3</v>
      </c>
      <c r="E114">
        <f t="shared" si="5"/>
        <v>1.6900000000000119</v>
      </c>
    </row>
    <row r="115" spans="1:5" x14ac:dyDescent="0.2">
      <c r="A115">
        <v>1968</v>
      </c>
      <c r="B115">
        <v>70.180000000000007</v>
      </c>
      <c r="C115">
        <f t="shared" si="4"/>
        <v>-0.46999999999999886</v>
      </c>
      <c r="D115">
        <f t="shared" si="6"/>
        <v>0.2440000000000026</v>
      </c>
      <c r="E115">
        <f t="shared" si="5"/>
        <v>0.35000000000000853</v>
      </c>
    </row>
    <row r="116" spans="1:5" x14ac:dyDescent="0.2">
      <c r="A116">
        <v>1969</v>
      </c>
      <c r="B116">
        <v>70.17</v>
      </c>
      <c r="C116">
        <f t="shared" si="4"/>
        <v>-1.0000000000005116E-2</v>
      </c>
      <c r="D116">
        <f t="shared" si="6"/>
        <v>6.8000000000000685E-2</v>
      </c>
      <c r="E116">
        <f t="shared" si="5"/>
        <v>0.45000000000000284</v>
      </c>
    </row>
    <row r="117" spans="1:5" x14ac:dyDescent="0.2">
      <c r="A117">
        <v>1970</v>
      </c>
      <c r="B117">
        <v>70.34</v>
      </c>
      <c r="C117">
        <f t="shared" si="4"/>
        <v>0.17000000000000171</v>
      </c>
      <c r="D117">
        <f t="shared" si="6"/>
        <v>0.12400000000000092</v>
      </c>
      <c r="E117">
        <f t="shared" si="5"/>
        <v>0.60999999999999943</v>
      </c>
    </row>
    <row r="118" spans="1:5" x14ac:dyDescent="0.2">
      <c r="A118">
        <v>1971</v>
      </c>
      <c r="B118">
        <v>70.819999999999993</v>
      </c>
      <c r="C118">
        <f t="shared" si="4"/>
        <v>0.47999999999998977</v>
      </c>
      <c r="D118">
        <f t="shared" si="6"/>
        <v>0.21799999999999783</v>
      </c>
      <c r="E118">
        <f t="shared" si="5"/>
        <v>0.16999999999998749</v>
      </c>
    </row>
    <row r="119" spans="1:5" x14ac:dyDescent="0.2">
      <c r="A119">
        <v>1972</v>
      </c>
      <c r="B119">
        <v>70.55</v>
      </c>
      <c r="C119">
        <f t="shared" si="4"/>
        <v>-0.26999999999999602</v>
      </c>
      <c r="D119">
        <f t="shared" si="6"/>
        <v>-2.0000000000001704E-2</v>
      </c>
      <c r="E119">
        <f t="shared" si="5"/>
        <v>0.36999999999999034</v>
      </c>
    </row>
    <row r="120" spans="1:5" x14ac:dyDescent="0.2">
      <c r="A120">
        <v>1973</v>
      </c>
      <c r="B120">
        <v>70.650000000000006</v>
      </c>
      <c r="C120">
        <f t="shared" si="4"/>
        <v>0.10000000000000853</v>
      </c>
      <c r="D120">
        <f t="shared" si="6"/>
        <v>9.3999999999999778E-2</v>
      </c>
      <c r="E120">
        <f t="shared" si="5"/>
        <v>0.48000000000000398</v>
      </c>
    </row>
    <row r="121" spans="1:5" x14ac:dyDescent="0.2">
      <c r="A121">
        <v>1974</v>
      </c>
      <c r="B121">
        <v>70.739999999999995</v>
      </c>
      <c r="C121">
        <f t="shared" si="4"/>
        <v>8.99999999999892E-2</v>
      </c>
      <c r="D121">
        <f t="shared" si="6"/>
        <v>0.11399999999999863</v>
      </c>
      <c r="E121">
        <f t="shared" si="5"/>
        <v>0.39999999999999147</v>
      </c>
    </row>
    <row r="122" spans="1:5" x14ac:dyDescent="0.2">
      <c r="A122">
        <v>1975</v>
      </c>
      <c r="B122">
        <v>71.22</v>
      </c>
      <c r="C122">
        <f t="shared" si="4"/>
        <v>0.48000000000000398</v>
      </c>
      <c r="D122">
        <f t="shared" si="6"/>
        <v>0.1759999999999991</v>
      </c>
      <c r="E122">
        <f t="shared" si="5"/>
        <v>0.40000000000000568</v>
      </c>
    </row>
    <row r="123" spans="1:5" x14ac:dyDescent="0.2">
      <c r="A123">
        <v>1976</v>
      </c>
      <c r="B123">
        <v>71.209999999999994</v>
      </c>
      <c r="C123">
        <f t="shared" si="4"/>
        <v>-1.0000000000005116E-2</v>
      </c>
      <c r="D123">
        <f t="shared" si="6"/>
        <v>7.8000000000000111E-2</v>
      </c>
      <c r="E123">
        <f t="shared" si="5"/>
        <v>0.65999999999999659</v>
      </c>
    </row>
    <row r="124" spans="1:5" x14ac:dyDescent="0.2">
      <c r="A124">
        <v>1977</v>
      </c>
      <c r="B124">
        <v>71.650000000000006</v>
      </c>
      <c r="C124">
        <f t="shared" si="4"/>
        <v>0.44000000000001194</v>
      </c>
      <c r="D124">
        <f t="shared" si="6"/>
        <v>0.22000000000000169</v>
      </c>
      <c r="E124">
        <f t="shared" si="5"/>
        <v>1</v>
      </c>
    </row>
    <row r="125" spans="1:5" x14ac:dyDescent="0.2">
      <c r="A125">
        <v>1978</v>
      </c>
      <c r="B125">
        <v>71.45</v>
      </c>
      <c r="C125">
        <f t="shared" si="4"/>
        <v>-0.20000000000000284</v>
      </c>
      <c r="D125">
        <f t="shared" si="6"/>
        <v>0.15999999999999942</v>
      </c>
      <c r="E125">
        <f t="shared" si="5"/>
        <v>0.71000000000000796</v>
      </c>
    </row>
    <row r="126" spans="1:5" x14ac:dyDescent="0.2">
      <c r="A126">
        <v>1979</v>
      </c>
      <c r="B126">
        <v>71.52</v>
      </c>
      <c r="C126">
        <f t="shared" si="4"/>
        <v>6.9999999999993179E-2</v>
      </c>
      <c r="D126">
        <f t="shared" si="6"/>
        <v>0.15600000000000022</v>
      </c>
      <c r="E126">
        <f t="shared" si="5"/>
        <v>0.29999999999999716</v>
      </c>
    </row>
    <row r="127" spans="1:5" x14ac:dyDescent="0.2">
      <c r="A127">
        <v>1980</v>
      </c>
      <c r="B127">
        <v>72.150000000000006</v>
      </c>
      <c r="C127">
        <f t="shared" si="4"/>
        <v>0.63000000000000966</v>
      </c>
      <c r="D127">
        <f t="shared" si="6"/>
        <v>0.18600000000000136</v>
      </c>
      <c r="E127">
        <f t="shared" si="5"/>
        <v>0.94000000000001194</v>
      </c>
    </row>
    <row r="128" spans="1:5" x14ac:dyDescent="0.2">
      <c r="A128">
        <v>1981</v>
      </c>
      <c r="B128">
        <v>72.34</v>
      </c>
      <c r="C128">
        <f t="shared" si="4"/>
        <v>0.18999999999999773</v>
      </c>
      <c r="D128">
        <f t="shared" si="6"/>
        <v>0.22600000000000192</v>
      </c>
      <c r="E128">
        <f t="shared" si="5"/>
        <v>0.68999999999999773</v>
      </c>
    </row>
    <row r="129" spans="1:5" x14ac:dyDescent="0.2">
      <c r="A129">
        <v>1982</v>
      </c>
      <c r="B129">
        <v>72.34</v>
      </c>
      <c r="C129">
        <f t="shared" si="4"/>
        <v>0</v>
      </c>
      <c r="D129">
        <f t="shared" si="6"/>
        <v>0.13799999999999954</v>
      </c>
      <c r="E129">
        <f t="shared" si="5"/>
        <v>0.89000000000000057</v>
      </c>
    </row>
    <row r="130" spans="1:5" x14ac:dyDescent="0.2">
      <c r="A130">
        <v>1983</v>
      </c>
      <c r="B130">
        <v>72.77</v>
      </c>
      <c r="C130">
        <f t="shared" si="4"/>
        <v>0.42999999999999261</v>
      </c>
      <c r="D130">
        <f t="shared" si="6"/>
        <v>0.26399999999999862</v>
      </c>
      <c r="E130">
        <f t="shared" si="5"/>
        <v>1.25</v>
      </c>
    </row>
    <row r="131" spans="1:5" x14ac:dyDescent="0.2">
      <c r="A131">
        <v>1984</v>
      </c>
      <c r="B131">
        <v>72.989999999999995</v>
      </c>
      <c r="C131">
        <f t="shared" si="4"/>
        <v>0.21999999999999886</v>
      </c>
      <c r="D131">
        <f t="shared" si="6"/>
        <v>0.29399999999999976</v>
      </c>
      <c r="E131">
        <f t="shared" si="5"/>
        <v>0.8399999999999892</v>
      </c>
    </row>
    <row r="132" spans="1:5" x14ac:dyDescent="0.2">
      <c r="A132">
        <v>1985</v>
      </c>
      <c r="B132">
        <v>73.03</v>
      </c>
      <c r="C132">
        <f t="shared" ref="C132:C163" si="7">B132-B131</f>
        <v>4.0000000000006253E-2</v>
      </c>
      <c r="D132">
        <f t="shared" si="6"/>
        <v>0.1759999999999991</v>
      </c>
      <c r="E132">
        <f t="shared" si="5"/>
        <v>0.68999999999999773</v>
      </c>
    </row>
    <row r="133" spans="1:5" x14ac:dyDescent="0.2">
      <c r="A133">
        <v>1986</v>
      </c>
      <c r="B133">
        <v>73.260000000000005</v>
      </c>
      <c r="C133">
        <f t="shared" si="7"/>
        <v>0.23000000000000398</v>
      </c>
      <c r="D133">
        <f t="shared" si="6"/>
        <v>0.18400000000000033</v>
      </c>
      <c r="E133">
        <f t="shared" ref="E133:E162" si="8">B133-B129</f>
        <v>0.92000000000000171</v>
      </c>
    </row>
    <row r="134" spans="1:5" x14ac:dyDescent="0.2">
      <c r="A134">
        <v>1987</v>
      </c>
      <c r="B134">
        <v>73.599999999999994</v>
      </c>
      <c r="C134">
        <f t="shared" si="7"/>
        <v>0.3399999999999892</v>
      </c>
      <c r="D134">
        <f t="shared" ref="D134:D162" si="9">AVERAGE(C130:C134)</f>
        <v>0.25199999999999817</v>
      </c>
      <c r="E134">
        <f t="shared" si="8"/>
        <v>0.82999999999999829</v>
      </c>
    </row>
    <row r="135" spans="1:5" x14ac:dyDescent="0.2">
      <c r="A135">
        <v>1988</v>
      </c>
      <c r="B135">
        <v>73.69</v>
      </c>
      <c r="C135">
        <f t="shared" si="7"/>
        <v>9.0000000000003411E-2</v>
      </c>
      <c r="D135">
        <f t="shared" si="9"/>
        <v>0.18400000000000033</v>
      </c>
      <c r="E135">
        <f t="shared" si="8"/>
        <v>0.70000000000000284</v>
      </c>
    </row>
    <row r="136" spans="1:5" x14ac:dyDescent="0.2">
      <c r="A136">
        <v>1989</v>
      </c>
      <c r="B136">
        <v>73.5</v>
      </c>
      <c r="C136">
        <f t="shared" si="7"/>
        <v>-0.18999999999999773</v>
      </c>
      <c r="D136">
        <f t="shared" si="9"/>
        <v>0.10200000000000102</v>
      </c>
      <c r="E136">
        <f t="shared" si="8"/>
        <v>0.46999999999999886</v>
      </c>
    </row>
    <row r="137" spans="1:5" x14ac:dyDescent="0.2">
      <c r="A137">
        <v>1990</v>
      </c>
      <c r="B137">
        <v>74.12</v>
      </c>
      <c r="C137">
        <f t="shared" si="7"/>
        <v>0.62000000000000455</v>
      </c>
      <c r="D137">
        <f t="shared" si="9"/>
        <v>0.21800000000000069</v>
      </c>
      <c r="E137">
        <f t="shared" si="8"/>
        <v>0.85999999999999943</v>
      </c>
    </row>
    <row r="138" spans="1:5" x14ac:dyDescent="0.2">
      <c r="A138">
        <v>1991</v>
      </c>
      <c r="B138">
        <v>74.349999999999994</v>
      </c>
      <c r="C138">
        <f t="shared" si="7"/>
        <v>0.22999999999998977</v>
      </c>
      <c r="D138">
        <f t="shared" si="9"/>
        <v>0.21799999999999783</v>
      </c>
      <c r="E138">
        <f t="shared" si="8"/>
        <v>0.75</v>
      </c>
    </row>
    <row r="139" spans="1:5" x14ac:dyDescent="0.2">
      <c r="A139">
        <v>1992</v>
      </c>
      <c r="B139">
        <v>74.540000000000006</v>
      </c>
      <c r="C139">
        <f t="shared" si="7"/>
        <v>0.19000000000001194</v>
      </c>
      <c r="D139">
        <f t="shared" si="9"/>
        <v>0.18800000000000239</v>
      </c>
      <c r="E139">
        <f t="shared" si="8"/>
        <v>0.85000000000000853</v>
      </c>
    </row>
    <row r="140" spans="1:5" x14ac:dyDescent="0.2">
      <c r="A140">
        <v>1993</v>
      </c>
      <c r="B140">
        <v>74.260000000000005</v>
      </c>
      <c r="C140">
        <f t="shared" si="7"/>
        <v>-0.28000000000000114</v>
      </c>
      <c r="D140">
        <f t="shared" si="9"/>
        <v>0.11400000000000148</v>
      </c>
      <c r="E140">
        <f t="shared" si="8"/>
        <v>0.76000000000000512</v>
      </c>
    </row>
    <row r="141" spans="1:5" x14ac:dyDescent="0.2">
      <c r="A141">
        <v>1994</v>
      </c>
      <c r="B141">
        <v>75.02</v>
      </c>
      <c r="C141">
        <f t="shared" si="7"/>
        <v>0.75999999999999091</v>
      </c>
      <c r="D141">
        <f t="shared" si="9"/>
        <v>0.30399999999999922</v>
      </c>
      <c r="E141">
        <f t="shared" si="8"/>
        <v>0.89999999999999147</v>
      </c>
    </row>
    <row r="142" spans="1:5" x14ac:dyDescent="0.2">
      <c r="A142">
        <v>1995</v>
      </c>
      <c r="B142">
        <v>74.98</v>
      </c>
      <c r="C142">
        <f t="shared" si="7"/>
        <v>-3.9999999999992042E-2</v>
      </c>
      <c r="D142">
        <f t="shared" si="9"/>
        <v>0.17199999999999988</v>
      </c>
      <c r="E142">
        <f t="shared" si="8"/>
        <v>0.63000000000000966</v>
      </c>
    </row>
    <row r="143" spans="1:5" x14ac:dyDescent="0.2">
      <c r="A143">
        <v>1996</v>
      </c>
      <c r="B143">
        <v>74.989999999999995</v>
      </c>
      <c r="C143">
        <f t="shared" si="7"/>
        <v>9.9999999999909051E-3</v>
      </c>
      <c r="D143">
        <f t="shared" si="9"/>
        <v>0.12800000000000011</v>
      </c>
      <c r="E143">
        <f t="shared" si="8"/>
        <v>0.44999999999998863</v>
      </c>
    </row>
    <row r="144" spans="1:5" x14ac:dyDescent="0.2">
      <c r="A144">
        <v>1997</v>
      </c>
      <c r="B144">
        <v>75.42</v>
      </c>
      <c r="C144">
        <f t="shared" si="7"/>
        <v>0.43000000000000682</v>
      </c>
      <c r="D144">
        <f t="shared" si="9"/>
        <v>0.1759999999999991</v>
      </c>
      <c r="E144">
        <f t="shared" si="8"/>
        <v>1.1599999999999966</v>
      </c>
    </row>
    <row r="145" spans="1:5" x14ac:dyDescent="0.2">
      <c r="A145">
        <v>1998</v>
      </c>
      <c r="B145">
        <v>75.5</v>
      </c>
      <c r="C145">
        <f t="shared" si="7"/>
        <v>7.9999999999998295E-2</v>
      </c>
      <c r="D145">
        <f t="shared" si="9"/>
        <v>0.24799999999999897</v>
      </c>
      <c r="E145">
        <f t="shared" si="8"/>
        <v>0.48000000000000398</v>
      </c>
    </row>
    <row r="146" spans="1:5" x14ac:dyDescent="0.2">
      <c r="A146">
        <v>1999</v>
      </c>
      <c r="B146">
        <v>75.540000000000006</v>
      </c>
      <c r="C146">
        <f t="shared" si="7"/>
        <v>4.0000000000006253E-2</v>
      </c>
      <c r="D146">
        <f t="shared" si="9"/>
        <v>0.10400000000000205</v>
      </c>
      <c r="E146">
        <f t="shared" si="8"/>
        <v>0.56000000000000227</v>
      </c>
    </row>
    <row r="147" spans="1:5" x14ac:dyDescent="0.2">
      <c r="A147">
        <v>2000</v>
      </c>
      <c r="B147">
        <v>75.98</v>
      </c>
      <c r="C147">
        <f t="shared" si="7"/>
        <v>0.43999999999999773</v>
      </c>
      <c r="D147">
        <f t="shared" si="9"/>
        <v>0.2</v>
      </c>
      <c r="E147">
        <f t="shared" si="8"/>
        <v>0.99000000000000909</v>
      </c>
    </row>
    <row r="148" spans="1:5" x14ac:dyDescent="0.2">
      <c r="A148">
        <v>2001</v>
      </c>
      <c r="B148">
        <v>76.17</v>
      </c>
      <c r="C148">
        <f t="shared" si="7"/>
        <v>0.18999999999999773</v>
      </c>
      <c r="D148">
        <f t="shared" si="9"/>
        <v>0.23600000000000138</v>
      </c>
      <c r="E148">
        <f t="shared" si="8"/>
        <v>0.75</v>
      </c>
    </row>
    <row r="149" spans="1:5" x14ac:dyDescent="0.2">
      <c r="A149">
        <v>2002</v>
      </c>
      <c r="B149">
        <v>76.16</v>
      </c>
      <c r="C149">
        <f t="shared" si="7"/>
        <v>-1.0000000000005116E-2</v>
      </c>
      <c r="D149">
        <f t="shared" si="9"/>
        <v>0.14799999999999897</v>
      </c>
      <c r="E149">
        <f t="shared" si="8"/>
        <v>0.65999999999999659</v>
      </c>
    </row>
    <row r="150" spans="1:5" x14ac:dyDescent="0.2">
      <c r="A150">
        <v>2003</v>
      </c>
      <c r="B150">
        <v>76.37</v>
      </c>
      <c r="C150">
        <f t="shared" si="7"/>
        <v>0.21000000000000796</v>
      </c>
      <c r="D150">
        <f t="shared" si="9"/>
        <v>0.1740000000000009</v>
      </c>
      <c r="E150">
        <f t="shared" si="8"/>
        <v>0.82999999999999829</v>
      </c>
    </row>
    <row r="151" spans="1:5" x14ac:dyDescent="0.2">
      <c r="A151">
        <v>2004</v>
      </c>
      <c r="B151">
        <v>76.89</v>
      </c>
      <c r="C151">
        <f t="shared" si="7"/>
        <v>0.51999999999999602</v>
      </c>
      <c r="D151">
        <f t="shared" si="9"/>
        <v>0.26999999999999885</v>
      </c>
      <c r="E151">
        <f t="shared" si="8"/>
        <v>0.90999999999999659</v>
      </c>
    </row>
    <row r="152" spans="1:5" x14ac:dyDescent="0.2">
      <c r="A152">
        <v>2005</v>
      </c>
      <c r="B152">
        <v>77.14</v>
      </c>
      <c r="C152">
        <f t="shared" si="7"/>
        <v>0.25</v>
      </c>
      <c r="D152">
        <f t="shared" si="9"/>
        <v>0.23199999999999932</v>
      </c>
      <c r="E152">
        <f t="shared" si="8"/>
        <v>0.96999999999999886</v>
      </c>
    </row>
    <row r="153" spans="1:5" x14ac:dyDescent="0.2">
      <c r="A153">
        <v>2006</v>
      </c>
      <c r="B153">
        <v>77.37</v>
      </c>
      <c r="C153">
        <f t="shared" si="7"/>
        <v>0.23000000000000398</v>
      </c>
      <c r="D153">
        <f t="shared" si="9"/>
        <v>0.24000000000000057</v>
      </c>
      <c r="E153">
        <f t="shared" si="8"/>
        <v>1.210000000000008</v>
      </c>
    </row>
    <row r="154" spans="1:5" x14ac:dyDescent="0.2">
      <c r="A154">
        <v>2007</v>
      </c>
      <c r="B154">
        <v>77.39</v>
      </c>
      <c r="C154">
        <f t="shared" si="7"/>
        <v>1.9999999999996021E-2</v>
      </c>
      <c r="D154">
        <f t="shared" si="9"/>
        <v>0.2460000000000008</v>
      </c>
      <c r="E154">
        <f t="shared" si="8"/>
        <v>1.019999999999996</v>
      </c>
    </row>
    <row r="155" spans="1:5" x14ac:dyDescent="0.2">
      <c r="A155">
        <v>2008</v>
      </c>
      <c r="B155">
        <v>77.66</v>
      </c>
      <c r="C155">
        <f t="shared" si="7"/>
        <v>0.26999999999999602</v>
      </c>
      <c r="D155">
        <f t="shared" si="9"/>
        <v>0.2579999999999984</v>
      </c>
      <c r="E155">
        <f t="shared" si="8"/>
        <v>0.76999999999999602</v>
      </c>
    </row>
    <row r="156" spans="1:5" x14ac:dyDescent="0.2">
      <c r="A156">
        <v>2009</v>
      </c>
      <c r="B156">
        <v>78.23</v>
      </c>
      <c r="C156">
        <f t="shared" si="7"/>
        <v>0.57000000000000739</v>
      </c>
      <c r="D156">
        <f t="shared" si="9"/>
        <v>0.26800000000000068</v>
      </c>
      <c r="E156">
        <f t="shared" si="8"/>
        <v>1.0900000000000034</v>
      </c>
    </row>
    <row r="157" spans="1:5" x14ac:dyDescent="0.2">
      <c r="A157">
        <v>2010</v>
      </c>
      <c r="B157">
        <v>78.48</v>
      </c>
      <c r="C157">
        <f t="shared" si="7"/>
        <v>0.25</v>
      </c>
      <c r="D157">
        <f t="shared" si="9"/>
        <v>0.26800000000000068</v>
      </c>
      <c r="E157">
        <f t="shared" si="8"/>
        <v>1.1099999999999994</v>
      </c>
    </row>
    <row r="158" spans="1:5" x14ac:dyDescent="0.2">
      <c r="A158">
        <v>2011</v>
      </c>
      <c r="B158">
        <v>78.72</v>
      </c>
      <c r="C158">
        <f t="shared" si="7"/>
        <v>0.23999999999999488</v>
      </c>
      <c r="D158">
        <f t="shared" si="9"/>
        <v>0.26999999999999885</v>
      </c>
      <c r="E158">
        <f t="shared" si="8"/>
        <v>1.3299999999999983</v>
      </c>
    </row>
    <row r="159" spans="1:5" x14ac:dyDescent="0.2">
      <c r="A159">
        <v>2012</v>
      </c>
      <c r="B159">
        <v>78.86</v>
      </c>
      <c r="C159">
        <f t="shared" si="7"/>
        <v>0.14000000000000057</v>
      </c>
      <c r="D159">
        <f t="shared" si="9"/>
        <v>0.29399999999999976</v>
      </c>
      <c r="E159">
        <f t="shared" si="8"/>
        <v>1.2000000000000028</v>
      </c>
    </row>
    <row r="160" spans="1:5" x14ac:dyDescent="0.2">
      <c r="A160">
        <v>2013</v>
      </c>
      <c r="B160">
        <v>79.099999999999994</v>
      </c>
      <c r="C160">
        <f t="shared" si="7"/>
        <v>0.23999999999999488</v>
      </c>
      <c r="D160">
        <f t="shared" si="9"/>
        <v>0.28799999999999953</v>
      </c>
      <c r="E160">
        <f t="shared" si="8"/>
        <v>0.86999999999999034</v>
      </c>
    </row>
    <row r="161" spans="1:5" x14ac:dyDescent="0.2">
      <c r="A161">
        <v>2014</v>
      </c>
      <c r="B161">
        <v>79.37</v>
      </c>
      <c r="C161">
        <f t="shared" si="7"/>
        <v>0.27000000000001023</v>
      </c>
      <c r="D161">
        <f t="shared" si="9"/>
        <v>0.22800000000000012</v>
      </c>
      <c r="E161">
        <f t="shared" si="8"/>
        <v>0.89000000000000057</v>
      </c>
    </row>
    <row r="162" spans="1:5" x14ac:dyDescent="0.2">
      <c r="A162">
        <v>2015</v>
      </c>
      <c r="B162">
        <v>79.03</v>
      </c>
      <c r="C162">
        <f t="shared" si="7"/>
        <v>-0.34000000000000341</v>
      </c>
      <c r="D162">
        <f t="shared" si="9"/>
        <v>0.10999999999999943</v>
      </c>
      <c r="E162">
        <f t="shared" si="8"/>
        <v>0.31000000000000227</v>
      </c>
    </row>
    <row r="163" spans="1:5" x14ac:dyDescent="0.2">
      <c r="A163">
        <v>2016</v>
      </c>
      <c r="B163">
        <v>79.03</v>
      </c>
      <c r="C163">
        <f t="shared" si="7"/>
        <v>0</v>
      </c>
      <c r="D163">
        <f>AVERAGE(C159:C163)</f>
        <v>6.2000000000000458E-2</v>
      </c>
      <c r="E163">
        <f>B163-B159</f>
        <v>0.17000000000000171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36" workbookViewId="0">
      <selection activeCell="A22" sqref="A22:A35"/>
    </sheetView>
  </sheetViews>
  <sheetFormatPr defaultRowHeight="15" x14ac:dyDescent="0.2"/>
  <cols>
    <col min="7" max="7" width="9.6640625" customWidth="1"/>
    <col min="8" max="8" width="12" customWidth="1"/>
    <col min="10" max="10" width="11.5546875" customWidth="1"/>
  </cols>
  <sheetData>
    <row r="1" spans="1:13" x14ac:dyDescent="0.2">
      <c r="D1" t="s">
        <v>19</v>
      </c>
      <c r="E1" t="s">
        <v>19</v>
      </c>
      <c r="F1" t="s">
        <v>19</v>
      </c>
      <c r="G1" t="s">
        <v>19</v>
      </c>
      <c r="H1" t="s">
        <v>20</v>
      </c>
      <c r="I1" t="s">
        <v>20</v>
      </c>
      <c r="J1" t="s">
        <v>20</v>
      </c>
      <c r="K1" t="s">
        <v>20</v>
      </c>
    </row>
    <row r="2" spans="1:13" x14ac:dyDescent="0.2">
      <c r="B2" t="s">
        <v>12</v>
      </c>
      <c r="C2" t="s">
        <v>13</v>
      </c>
      <c r="D2" t="s">
        <v>12</v>
      </c>
      <c r="E2" t="s">
        <v>12</v>
      </c>
      <c r="F2" t="s">
        <v>13</v>
      </c>
      <c r="G2" t="s">
        <v>13</v>
      </c>
      <c r="H2" t="s">
        <v>12</v>
      </c>
      <c r="I2" t="s">
        <v>12</v>
      </c>
      <c r="J2" t="s">
        <v>13</v>
      </c>
      <c r="K2" t="s">
        <v>13</v>
      </c>
      <c r="L2" t="s">
        <v>23</v>
      </c>
      <c r="M2" t="s">
        <v>24</v>
      </c>
    </row>
    <row r="3" spans="1:13" x14ac:dyDescent="0.2">
      <c r="D3" t="s">
        <v>18</v>
      </c>
      <c r="E3" t="s">
        <v>17</v>
      </c>
      <c r="F3" t="s">
        <v>18</v>
      </c>
      <c r="G3" t="s">
        <v>17</v>
      </c>
      <c r="H3" t="s">
        <v>18</v>
      </c>
      <c r="I3" t="s">
        <v>17</v>
      </c>
      <c r="J3" t="s">
        <v>18</v>
      </c>
      <c r="K3" t="s">
        <v>17</v>
      </c>
    </row>
    <row r="4" spans="1:13" x14ac:dyDescent="0.2">
      <c r="A4" t="s">
        <v>29</v>
      </c>
      <c r="B4">
        <f>Female!B10</f>
        <v>45.32</v>
      </c>
      <c r="C4">
        <f>Male!B9</f>
        <v>42.67</v>
      </c>
      <c r="D4">
        <v>-0.13400000000000034</v>
      </c>
      <c r="E4">
        <v>0.20000000000000284</v>
      </c>
      <c r="F4">
        <v>2.6000000000000512E-2</v>
      </c>
      <c r="G4">
        <v>0.87000000000000455</v>
      </c>
      <c r="H4">
        <f>52*D4</f>
        <v>-6.9680000000000177</v>
      </c>
      <c r="I4">
        <f t="shared" ref="I4:K4" si="0">52*E4</f>
        <v>10.400000000000148</v>
      </c>
      <c r="J4">
        <f t="shared" si="0"/>
        <v>1.3520000000000267</v>
      </c>
      <c r="K4">
        <f t="shared" si="0"/>
        <v>45.240000000000236</v>
      </c>
      <c r="L4">
        <f>Female!J10</f>
        <v>0.44326241134752409</v>
      </c>
      <c r="M4">
        <f>Male!H9</f>
        <v>2.0813397129186715</v>
      </c>
    </row>
    <row r="5" spans="1:13" x14ac:dyDescent="0.2">
      <c r="A5" t="s">
        <v>30</v>
      </c>
      <c r="B5">
        <f>Female!B15</f>
        <v>43.54</v>
      </c>
      <c r="C5">
        <f>Male!B14</f>
        <v>40.98</v>
      </c>
      <c r="D5">
        <v>-0.35600000000000021</v>
      </c>
      <c r="E5">
        <v>-0.24000000000000199</v>
      </c>
      <c r="F5">
        <v>-0.33800000000000097</v>
      </c>
      <c r="G5">
        <v>-0.34000000000000341</v>
      </c>
      <c r="H5">
        <f t="shared" ref="H5:H35" si="1">52*D5</f>
        <v>-18.512000000000011</v>
      </c>
      <c r="I5">
        <f t="shared" ref="I5:I35" si="2">52*E5</f>
        <v>-12.480000000000103</v>
      </c>
      <c r="J5">
        <f t="shared" ref="J5:J35" si="3">52*F5</f>
        <v>-17.57600000000005</v>
      </c>
      <c r="K5">
        <f t="shared" ref="K5:K35" si="4">52*G5</f>
        <v>-17.680000000000177</v>
      </c>
      <c r="L5">
        <f>Female!J15</f>
        <v>-0.54819552306989949</v>
      </c>
      <c r="M5">
        <f>Male!H14</f>
        <v>-0.82284607938045362</v>
      </c>
    </row>
    <row r="6" spans="1:13" x14ac:dyDescent="0.2">
      <c r="A6" t="s">
        <v>31</v>
      </c>
      <c r="B6">
        <f>Female!B20</f>
        <v>42.45</v>
      </c>
      <c r="C6">
        <f>Male!B19</f>
        <v>40.44</v>
      </c>
      <c r="D6">
        <v>-0.21799999999999925</v>
      </c>
      <c r="E6">
        <v>-2.5</v>
      </c>
      <c r="F6">
        <v>-0.10799999999999983</v>
      </c>
      <c r="G6">
        <v>-1.7000000000000028</v>
      </c>
      <c r="H6">
        <f t="shared" si="1"/>
        <v>-11.335999999999961</v>
      </c>
      <c r="I6">
        <f t="shared" si="2"/>
        <v>-130</v>
      </c>
      <c r="J6">
        <f t="shared" si="3"/>
        <v>-5.6159999999999917</v>
      </c>
      <c r="K6">
        <f t="shared" si="4"/>
        <v>-88.400000000000148</v>
      </c>
      <c r="L6">
        <f>Female!J20</f>
        <v>-5.5617352614015569</v>
      </c>
      <c r="M6">
        <f>Male!H19</f>
        <v>-4.0341718082581943</v>
      </c>
    </row>
    <row r="7" spans="1:13" x14ac:dyDescent="0.2">
      <c r="A7" t="s">
        <v>32</v>
      </c>
      <c r="B7">
        <f>Female!B25</f>
        <v>45.33</v>
      </c>
      <c r="C7">
        <f>Male!B24</f>
        <v>42.11</v>
      </c>
      <c r="D7">
        <v>0.57599999999999907</v>
      </c>
      <c r="E7">
        <v>2.1299999999999955</v>
      </c>
      <c r="F7">
        <v>0.33400000000000035</v>
      </c>
      <c r="G7">
        <v>1.8599999999999994</v>
      </c>
      <c r="H7">
        <f t="shared" si="1"/>
        <v>29.951999999999952</v>
      </c>
      <c r="I7">
        <f t="shared" si="2"/>
        <v>110.75999999999976</v>
      </c>
      <c r="J7">
        <f t="shared" si="3"/>
        <v>17.36800000000002</v>
      </c>
      <c r="K7">
        <f t="shared" si="4"/>
        <v>96.71999999999997</v>
      </c>
      <c r="L7">
        <f>Female!J25</f>
        <v>4.9305555555555447</v>
      </c>
      <c r="M7">
        <f>Male!H24</f>
        <v>4.6211180124223583</v>
      </c>
    </row>
    <row r="8" spans="1:13" x14ac:dyDescent="0.2">
      <c r="A8" t="s">
        <v>33</v>
      </c>
      <c r="B8">
        <f>Female!B30</f>
        <v>46.81</v>
      </c>
      <c r="C8">
        <f>Male!B29</f>
        <v>44.05</v>
      </c>
      <c r="D8">
        <v>0.29600000000000082</v>
      </c>
      <c r="E8">
        <v>0.70000000000000284</v>
      </c>
      <c r="F8">
        <v>0.38799999999999957</v>
      </c>
      <c r="G8">
        <v>1.1499999999999986</v>
      </c>
      <c r="H8">
        <f t="shared" si="1"/>
        <v>15.392000000000042</v>
      </c>
      <c r="I8">
        <f t="shared" si="2"/>
        <v>36.400000000000148</v>
      </c>
      <c r="J8">
        <f t="shared" si="3"/>
        <v>20.175999999999977</v>
      </c>
      <c r="K8">
        <f t="shared" si="4"/>
        <v>59.799999999999926</v>
      </c>
      <c r="L8">
        <f>Female!J30</f>
        <v>1.5181088700932615</v>
      </c>
      <c r="M8">
        <f>Male!H29</f>
        <v>2.6806526806526771</v>
      </c>
    </row>
    <row r="9" spans="1:13" x14ac:dyDescent="0.2">
      <c r="A9" t="s">
        <v>34</v>
      </c>
      <c r="B9">
        <f>Female!B35</f>
        <v>47.49</v>
      </c>
      <c r="C9">
        <f>Male!B34</f>
        <v>45.13</v>
      </c>
      <c r="D9">
        <v>0.13599999999999995</v>
      </c>
      <c r="E9">
        <v>1.0600000000000023</v>
      </c>
      <c r="F9">
        <v>0.21600000000000108</v>
      </c>
      <c r="G9">
        <v>1.1700000000000017</v>
      </c>
      <c r="H9">
        <f t="shared" si="1"/>
        <v>7.0719999999999974</v>
      </c>
      <c r="I9">
        <f t="shared" si="2"/>
        <v>55.120000000000118</v>
      </c>
      <c r="J9">
        <f t="shared" si="3"/>
        <v>11.232000000000056</v>
      </c>
      <c r="K9">
        <f t="shared" si="4"/>
        <v>60.840000000000089</v>
      </c>
      <c r="L9">
        <f>Female!J35</f>
        <v>2.2830066767176445</v>
      </c>
      <c r="M9">
        <f>Male!H34</f>
        <v>2.6615104640582388</v>
      </c>
    </row>
    <row r="10" spans="1:13" x14ac:dyDescent="0.2">
      <c r="A10" t="s">
        <v>35</v>
      </c>
      <c r="B10">
        <f>Female!B40</f>
        <v>45.08</v>
      </c>
      <c r="C10">
        <f>Male!B39</f>
        <v>42.78</v>
      </c>
      <c r="D10">
        <v>-0.48200000000000076</v>
      </c>
      <c r="E10">
        <v>-1.8800000000000026</v>
      </c>
      <c r="F10">
        <v>-0.47000000000000031</v>
      </c>
      <c r="G10">
        <v>-1.9799999999999969</v>
      </c>
      <c r="H10">
        <f t="shared" si="1"/>
        <v>-25.064000000000039</v>
      </c>
      <c r="I10">
        <f t="shared" si="2"/>
        <v>-97.760000000000133</v>
      </c>
      <c r="J10">
        <f t="shared" si="3"/>
        <v>-24.440000000000015</v>
      </c>
      <c r="K10">
        <f t="shared" si="4"/>
        <v>-102.95999999999984</v>
      </c>
      <c r="L10">
        <f>Female!J40</f>
        <v>-4.0034071550255588</v>
      </c>
      <c r="M10">
        <f>Male!H39</f>
        <v>-4.4235924932975808</v>
      </c>
    </row>
    <row r="11" spans="1:13" x14ac:dyDescent="0.2">
      <c r="A11" t="s">
        <v>36</v>
      </c>
      <c r="B11">
        <f>Female!B45</f>
        <v>50.05</v>
      </c>
      <c r="C11">
        <f>Male!B44</f>
        <v>47.31</v>
      </c>
      <c r="D11">
        <v>0.99399999999999977</v>
      </c>
      <c r="E11">
        <v>2.519999999999996</v>
      </c>
      <c r="F11">
        <v>0.90600000000000025</v>
      </c>
      <c r="G11">
        <v>2.2700000000000031</v>
      </c>
      <c r="H11">
        <f t="shared" si="1"/>
        <v>51.687999999999988</v>
      </c>
      <c r="I11">
        <f t="shared" si="2"/>
        <v>131.03999999999979</v>
      </c>
      <c r="J11">
        <f t="shared" si="3"/>
        <v>47.112000000000016</v>
      </c>
      <c r="K11">
        <f t="shared" si="4"/>
        <v>118.04000000000016</v>
      </c>
      <c r="L11">
        <f>Female!J45</f>
        <v>5.3019145802650876</v>
      </c>
      <c r="M11">
        <f>Male!H44</f>
        <v>5.0399644760213214</v>
      </c>
    </row>
    <row r="12" spans="1:13" x14ac:dyDescent="0.2">
      <c r="A12" t="s">
        <v>37</v>
      </c>
      <c r="B12">
        <f>Female!B50</f>
        <v>48.15</v>
      </c>
      <c r="C12">
        <f>Male!B49</f>
        <v>45.28</v>
      </c>
      <c r="D12">
        <v>-0.37999999999999973</v>
      </c>
      <c r="E12">
        <v>0.44999999999999574</v>
      </c>
      <c r="F12">
        <v>-0.40600000000000025</v>
      </c>
      <c r="G12">
        <v>0.35999999999999943</v>
      </c>
      <c r="H12">
        <f t="shared" si="1"/>
        <v>-19.759999999999987</v>
      </c>
      <c r="I12">
        <f t="shared" si="2"/>
        <v>23.399999999999778</v>
      </c>
      <c r="J12">
        <f t="shared" si="3"/>
        <v>-21.112000000000013</v>
      </c>
      <c r="K12">
        <f t="shared" si="4"/>
        <v>18.71999999999997</v>
      </c>
      <c r="L12">
        <f>Female!J50</f>
        <v>0.94339622641508525</v>
      </c>
      <c r="M12">
        <f>Male!H49</f>
        <v>0.80142475512021238</v>
      </c>
    </row>
    <row r="13" spans="1:13" x14ac:dyDescent="0.2">
      <c r="A13" t="s">
        <v>38</v>
      </c>
      <c r="B13">
        <f>Female!B55</f>
        <v>51.11</v>
      </c>
      <c r="C13">
        <f>Male!B54</f>
        <v>48.35</v>
      </c>
      <c r="D13">
        <v>0.59200000000000019</v>
      </c>
      <c r="E13">
        <v>1.2199999999999989</v>
      </c>
      <c r="F13">
        <v>0.6140000000000001</v>
      </c>
      <c r="G13">
        <v>1.7899999999999991</v>
      </c>
      <c r="H13">
        <f t="shared" si="1"/>
        <v>30.78400000000001</v>
      </c>
      <c r="I13">
        <f t="shared" si="2"/>
        <v>63.439999999999941</v>
      </c>
      <c r="J13">
        <f t="shared" si="3"/>
        <v>31.928000000000004</v>
      </c>
      <c r="K13">
        <f t="shared" si="4"/>
        <v>93.079999999999956</v>
      </c>
      <c r="L13">
        <f>Female!J55</f>
        <v>2.445379835638402</v>
      </c>
      <c r="M13">
        <f>Male!H54</f>
        <v>3.8445017182130568</v>
      </c>
    </row>
    <row r="14" spans="1:13" x14ac:dyDescent="0.2">
      <c r="A14" t="s">
        <v>39</v>
      </c>
      <c r="B14">
        <f>Female!B60</f>
        <v>53.01</v>
      </c>
      <c r="C14">
        <f>Male!B59</f>
        <v>49.97</v>
      </c>
      <c r="D14">
        <v>0.37999999999999973</v>
      </c>
      <c r="E14">
        <v>2.3099999999999952</v>
      </c>
      <c r="F14">
        <v>0.32399999999999951</v>
      </c>
      <c r="G14">
        <v>1.7899999999999991</v>
      </c>
      <c r="H14">
        <f t="shared" si="1"/>
        <v>19.759999999999987</v>
      </c>
      <c r="I14">
        <f t="shared" si="2"/>
        <v>120.11999999999975</v>
      </c>
      <c r="J14">
        <f t="shared" si="3"/>
        <v>16.847999999999974</v>
      </c>
      <c r="K14">
        <f t="shared" si="4"/>
        <v>93.079999999999956</v>
      </c>
      <c r="L14">
        <f>Female!J60</f>
        <v>4.5562130177514693</v>
      </c>
      <c r="M14">
        <f>Male!H59</f>
        <v>3.7152345371523432</v>
      </c>
    </row>
    <row r="15" spans="1:13" x14ac:dyDescent="0.2">
      <c r="A15" t="s">
        <v>40</v>
      </c>
      <c r="B15">
        <f>Female!B65</f>
        <v>54.49</v>
      </c>
      <c r="C15">
        <f>Male!B64</f>
        <v>50.97</v>
      </c>
      <c r="D15">
        <v>0.29600000000000082</v>
      </c>
      <c r="E15">
        <v>1.3200000000000003</v>
      </c>
      <c r="F15">
        <v>0.2</v>
      </c>
      <c r="G15">
        <v>0.85999999999999943</v>
      </c>
      <c r="H15">
        <f t="shared" si="1"/>
        <v>15.392000000000042</v>
      </c>
      <c r="I15">
        <f t="shared" si="2"/>
        <v>68.640000000000015</v>
      </c>
      <c r="J15">
        <f t="shared" si="3"/>
        <v>10.4</v>
      </c>
      <c r="K15">
        <f t="shared" si="4"/>
        <v>44.71999999999997</v>
      </c>
      <c r="L15">
        <f>Female!J65</f>
        <v>2.4826029716005271</v>
      </c>
      <c r="M15">
        <f>Male!H64</f>
        <v>1.7162243065256426</v>
      </c>
    </row>
    <row r="16" spans="1:13" x14ac:dyDescent="0.2">
      <c r="A16" t="s">
        <v>41</v>
      </c>
      <c r="B16">
        <f>Female!B70</f>
        <v>57.47</v>
      </c>
      <c r="C16">
        <f>Male!B69</f>
        <v>54.36</v>
      </c>
      <c r="D16">
        <v>0.59599999999999942</v>
      </c>
      <c r="E16">
        <v>2.9799999999999969</v>
      </c>
      <c r="F16">
        <v>0.67800000000000016</v>
      </c>
      <c r="G16">
        <v>3.5899999999999963</v>
      </c>
      <c r="H16">
        <f t="shared" si="1"/>
        <v>30.991999999999969</v>
      </c>
      <c r="I16">
        <f t="shared" si="2"/>
        <v>154.95999999999984</v>
      </c>
      <c r="J16">
        <f t="shared" si="3"/>
        <v>35.256000000000007</v>
      </c>
      <c r="K16">
        <f t="shared" si="4"/>
        <v>186.67999999999981</v>
      </c>
      <c r="L16">
        <f>Female!J70</f>
        <v>5.4688933749311737</v>
      </c>
      <c r="M16">
        <f>Male!H69</f>
        <v>7.071104983257821</v>
      </c>
    </row>
    <row r="17" spans="1:13" x14ac:dyDescent="0.2">
      <c r="A17" t="s">
        <v>42</v>
      </c>
      <c r="B17">
        <f>Female!B75</f>
        <v>58.99</v>
      </c>
      <c r="C17">
        <f>Male!B74</f>
        <v>55.4</v>
      </c>
      <c r="D17">
        <v>0.3040000000000006</v>
      </c>
      <c r="E17">
        <v>3.8200000000000003</v>
      </c>
      <c r="F17">
        <v>0.20799999999999982</v>
      </c>
      <c r="G17">
        <v>3.25</v>
      </c>
      <c r="H17">
        <f t="shared" si="1"/>
        <v>15.808000000000032</v>
      </c>
      <c r="I17">
        <f t="shared" si="2"/>
        <v>198.64000000000001</v>
      </c>
      <c r="J17">
        <f t="shared" si="3"/>
        <v>10.81599999999999</v>
      </c>
      <c r="K17">
        <f t="shared" si="4"/>
        <v>169</v>
      </c>
      <c r="L17">
        <f>Female!J74</f>
        <v>1.3746302418653196</v>
      </c>
      <c r="M17">
        <f>Male!H74</f>
        <v>6.2320230105465013</v>
      </c>
    </row>
    <row r="18" spans="1:13" x14ac:dyDescent="0.2">
      <c r="A18" t="s">
        <v>43</v>
      </c>
      <c r="B18">
        <f>Female!B80</f>
        <v>59.9</v>
      </c>
      <c r="C18">
        <f>Male!B79</f>
        <v>56.16</v>
      </c>
      <c r="D18">
        <v>0.18199999999999933</v>
      </c>
      <c r="E18">
        <v>1.240000000000002</v>
      </c>
      <c r="F18">
        <v>0.15199999999999961</v>
      </c>
      <c r="G18">
        <v>1.269999999999996</v>
      </c>
      <c r="H18">
        <f t="shared" si="1"/>
        <v>9.4639999999999649</v>
      </c>
      <c r="I18">
        <f t="shared" si="2"/>
        <v>64.480000000000103</v>
      </c>
      <c r="J18">
        <f t="shared" si="3"/>
        <v>7.9039999999999795</v>
      </c>
      <c r="K18">
        <f t="shared" si="4"/>
        <v>66.039999999999793</v>
      </c>
      <c r="L18">
        <f>Female!J80</f>
        <v>2.1138765768837402</v>
      </c>
      <c r="M18">
        <f>Male!H79</f>
        <v>2.3137183457824668</v>
      </c>
    </row>
    <row r="19" spans="1:13" x14ac:dyDescent="0.2">
      <c r="A19" t="s">
        <v>44</v>
      </c>
      <c r="B19">
        <f>Female!B85</f>
        <v>60.87</v>
      </c>
      <c r="C19">
        <f>Male!B84</f>
        <v>56.79</v>
      </c>
      <c r="D19">
        <v>0.19399999999999978</v>
      </c>
      <c r="E19">
        <v>1.759999999999998</v>
      </c>
      <c r="F19">
        <v>0.1260000000000005</v>
      </c>
      <c r="G19">
        <v>0.82000000000000028</v>
      </c>
      <c r="H19">
        <f t="shared" si="1"/>
        <v>10.087999999999989</v>
      </c>
      <c r="I19">
        <f t="shared" si="2"/>
        <v>91.519999999999897</v>
      </c>
      <c r="J19">
        <f t="shared" si="3"/>
        <v>6.5520000000000262</v>
      </c>
      <c r="K19">
        <f t="shared" si="4"/>
        <v>42.640000000000015</v>
      </c>
      <c r="L19">
        <f>Female!J85</f>
        <v>2.9774995770597159</v>
      </c>
      <c r="M19">
        <f>Male!H84</f>
        <v>1.4650705735215299</v>
      </c>
    </row>
    <row r="20" spans="1:13" x14ac:dyDescent="0.2">
      <c r="A20" t="s">
        <v>45</v>
      </c>
      <c r="B20">
        <f>Female!B90</f>
        <v>60.95</v>
      </c>
      <c r="C20">
        <f>Male!B89</f>
        <v>53.61</v>
      </c>
      <c r="D20">
        <v>1.6000000000001079E-2</v>
      </c>
      <c r="E20">
        <v>5.0000000000004263E-2</v>
      </c>
      <c r="F20">
        <v>-0.6359999999999999</v>
      </c>
      <c r="G20">
        <v>-3.1199999999999974</v>
      </c>
      <c r="H20">
        <f t="shared" si="1"/>
        <v>0.83200000000005614</v>
      </c>
      <c r="I20">
        <f t="shared" si="2"/>
        <v>2.6000000000002217</v>
      </c>
      <c r="J20">
        <f t="shared" si="3"/>
        <v>-33.071999999999996</v>
      </c>
      <c r="K20">
        <f t="shared" si="4"/>
        <v>-162.23999999999987</v>
      </c>
      <c r="L20">
        <f>Female!J90</f>
        <v>8.2101806239744279E-2</v>
      </c>
      <c r="M20">
        <f>Male!H89</f>
        <v>-5.4997355896351099</v>
      </c>
    </row>
    <row r="21" spans="1:13" x14ac:dyDescent="0.2">
      <c r="A21" t="s">
        <v>46</v>
      </c>
      <c r="B21">
        <f>Female!B95</f>
        <v>65.44</v>
      </c>
      <c r="C21">
        <f>Male!B94</f>
        <v>60.65</v>
      </c>
      <c r="D21">
        <v>0.89799999999999902</v>
      </c>
      <c r="E21">
        <v>1.6699999999999946</v>
      </c>
      <c r="F21">
        <v>1.4079999999999999</v>
      </c>
      <c r="G21">
        <v>4.7999999999999972</v>
      </c>
      <c r="H21">
        <f t="shared" si="1"/>
        <v>46.695999999999948</v>
      </c>
      <c r="I21">
        <f t="shared" si="2"/>
        <v>86.839999999999719</v>
      </c>
      <c r="J21">
        <f t="shared" si="3"/>
        <v>73.215999999999994</v>
      </c>
      <c r="K21">
        <f t="shared" si="4"/>
        <v>249.59999999999985</v>
      </c>
      <c r="L21">
        <f>Female!J95</f>
        <v>2.618786263133126</v>
      </c>
      <c r="M21">
        <f>Male!H94</f>
        <v>8.5944494180841495</v>
      </c>
    </row>
    <row r="22" spans="1:13" x14ac:dyDescent="0.2">
      <c r="A22" t="s">
        <v>47</v>
      </c>
      <c r="B22">
        <f>Female!B100</f>
        <v>68.42</v>
      </c>
      <c r="C22">
        <f>Male!B99</f>
        <v>64.14</v>
      </c>
      <c r="D22">
        <v>0.59600000000000075</v>
      </c>
      <c r="E22">
        <v>2.9099999999999966</v>
      </c>
      <c r="F22">
        <v>0.6980000000000004</v>
      </c>
      <c r="G22">
        <v>2.9500000000000028</v>
      </c>
      <c r="H22" s="5">
        <f t="shared" si="1"/>
        <v>30.99200000000004</v>
      </c>
      <c r="I22">
        <f t="shared" si="2"/>
        <v>151.31999999999982</v>
      </c>
      <c r="J22" s="5">
        <f t="shared" si="3"/>
        <v>36.296000000000021</v>
      </c>
      <c r="K22">
        <f t="shared" si="4"/>
        <v>153.40000000000015</v>
      </c>
      <c r="L22">
        <f>Female!J100</f>
        <v>4.4420699129903776</v>
      </c>
      <c r="M22">
        <f>Male!H99</f>
        <v>4.8210491910442927</v>
      </c>
    </row>
    <row r="23" spans="1:13" x14ac:dyDescent="0.2">
      <c r="A23" t="s">
        <v>48</v>
      </c>
      <c r="B23">
        <f>Female!B105</f>
        <v>71.239999999999995</v>
      </c>
      <c r="C23">
        <f>Male!B104</f>
        <v>65.94</v>
      </c>
      <c r="D23">
        <v>0.56399999999999861</v>
      </c>
      <c r="E23">
        <v>1.6700000000000017</v>
      </c>
      <c r="F23">
        <v>0.35999999999999943</v>
      </c>
      <c r="G23">
        <v>0.89999999999999147</v>
      </c>
      <c r="H23" s="5">
        <f t="shared" si="1"/>
        <v>29.327999999999928</v>
      </c>
      <c r="I23">
        <f t="shared" si="2"/>
        <v>86.840000000000089</v>
      </c>
      <c r="J23" s="5">
        <f t="shared" si="3"/>
        <v>18.71999999999997</v>
      </c>
      <c r="K23">
        <f t="shared" si="4"/>
        <v>46.799999999999557</v>
      </c>
      <c r="L23">
        <f>Female!J105</f>
        <v>2.4004599683771768</v>
      </c>
      <c r="M23">
        <f>Male!H104</f>
        <v>1.3837638376383632</v>
      </c>
    </row>
    <row r="24" spans="1:13" x14ac:dyDescent="0.2">
      <c r="A24" t="s">
        <v>49</v>
      </c>
      <c r="B24">
        <f>Female!B110</f>
        <v>71.89</v>
      </c>
      <c r="C24">
        <f>Male!B109</f>
        <v>66.16</v>
      </c>
      <c r="D24">
        <v>0.13000000000000114</v>
      </c>
      <c r="E24">
        <v>0.46999999999999886</v>
      </c>
      <c r="F24">
        <v>4.3999999999999775E-2</v>
      </c>
      <c r="G24">
        <v>0.31999999999999318</v>
      </c>
      <c r="H24" s="5">
        <f t="shared" si="1"/>
        <v>6.7600000000000593</v>
      </c>
      <c r="I24">
        <f t="shared" si="2"/>
        <v>24.439999999999941</v>
      </c>
      <c r="J24" s="6">
        <f t="shared" si="3"/>
        <v>2.2879999999999883</v>
      </c>
      <c r="K24">
        <f t="shared" si="4"/>
        <v>16.639999999999645</v>
      </c>
      <c r="L24">
        <f>Female!J110</f>
        <v>0.6580789694763356</v>
      </c>
      <c r="M24">
        <f>Male!H109</f>
        <v>0.48602673147022052</v>
      </c>
    </row>
    <row r="25" spans="1:13" x14ac:dyDescent="0.2">
      <c r="A25" t="s">
        <v>50</v>
      </c>
      <c r="B25">
        <f>Female!B115</f>
        <v>72.650000000000006</v>
      </c>
      <c r="C25">
        <f>Male!B114</f>
        <v>66.69</v>
      </c>
      <c r="D25">
        <v>0.15200000000000102</v>
      </c>
      <c r="E25">
        <v>0.53000000000000114</v>
      </c>
      <c r="F25">
        <v>0.10600000000000023</v>
      </c>
      <c r="G25">
        <v>0.59000000000000341</v>
      </c>
      <c r="H25" s="5">
        <f t="shared" si="1"/>
        <v>7.9040000000000532</v>
      </c>
      <c r="I25">
        <f t="shared" si="2"/>
        <v>27.560000000000059</v>
      </c>
      <c r="J25" s="5">
        <f t="shared" si="3"/>
        <v>5.512000000000012</v>
      </c>
      <c r="K25">
        <f t="shared" si="4"/>
        <v>30.680000000000177</v>
      </c>
      <c r="L25">
        <f>Female!J115</f>
        <v>0.73488630061009586</v>
      </c>
      <c r="M25">
        <f>Male!H114</f>
        <v>0.89258698940999015</v>
      </c>
    </row>
    <row r="26" spans="1:13" x14ac:dyDescent="0.2">
      <c r="A26" t="s">
        <v>51</v>
      </c>
      <c r="B26">
        <f>Female!B120</f>
        <v>73.959999999999994</v>
      </c>
      <c r="C26">
        <f>Male!B119</f>
        <v>67.55</v>
      </c>
      <c r="D26">
        <v>0.26199999999999762</v>
      </c>
      <c r="E26">
        <v>0.26999999999999602</v>
      </c>
      <c r="F26">
        <v>0.17199999999999988</v>
      </c>
      <c r="G26">
        <v>7.9999999999998295E-2</v>
      </c>
      <c r="H26" s="5">
        <f t="shared" si="1"/>
        <v>13.623999999999876</v>
      </c>
      <c r="I26">
        <f t="shared" si="2"/>
        <v>14.039999999999793</v>
      </c>
      <c r="J26" s="5">
        <f t="shared" si="3"/>
        <v>8.9439999999999937</v>
      </c>
      <c r="K26">
        <f t="shared" si="4"/>
        <v>4.1599999999999113</v>
      </c>
      <c r="L26">
        <f>Female!J120</f>
        <v>0.36639978287419733</v>
      </c>
      <c r="M26">
        <f>Male!H119</f>
        <v>0.11857121683711026</v>
      </c>
    </row>
    <row r="27" spans="1:13" x14ac:dyDescent="0.2">
      <c r="A27" t="s">
        <v>52</v>
      </c>
      <c r="B27">
        <f>Female!B125</f>
        <v>74.349999999999994</v>
      </c>
      <c r="C27">
        <f>Male!B124</f>
        <v>67.95</v>
      </c>
      <c r="D27">
        <v>7.8000000000000111E-2</v>
      </c>
      <c r="E27">
        <v>0.66999999999998749</v>
      </c>
      <c r="F27">
        <v>8.000000000000114E-2</v>
      </c>
      <c r="G27">
        <v>0.63000000000000966</v>
      </c>
      <c r="H27" s="5">
        <f t="shared" si="1"/>
        <v>4.0560000000000054</v>
      </c>
      <c r="I27">
        <f t="shared" si="2"/>
        <v>34.83999999999935</v>
      </c>
      <c r="J27" s="6">
        <f t="shared" si="3"/>
        <v>4.1600000000000597</v>
      </c>
      <c r="K27">
        <f t="shared" si="4"/>
        <v>32.760000000000502</v>
      </c>
      <c r="L27">
        <f>Female!J125</f>
        <v>0.9093376764386365</v>
      </c>
      <c r="M27">
        <f>Male!H124</f>
        <v>0.9358288770053621</v>
      </c>
    </row>
    <row r="28" spans="1:13" x14ac:dyDescent="0.2">
      <c r="A28" t="s">
        <v>53</v>
      </c>
      <c r="B28">
        <f>Female!B130</f>
        <v>75.430000000000007</v>
      </c>
      <c r="C28">
        <f>Male!B129</f>
        <v>69.11</v>
      </c>
      <c r="D28">
        <v>0.2160000000000025</v>
      </c>
      <c r="E28">
        <v>0.71000000000000796</v>
      </c>
      <c r="F28">
        <v>0.23199999999999932</v>
      </c>
      <c r="G28">
        <v>0.68999999999999773</v>
      </c>
      <c r="H28" s="5">
        <f t="shared" si="1"/>
        <v>11.232000000000129</v>
      </c>
      <c r="I28">
        <f t="shared" si="2"/>
        <v>36.920000000000414</v>
      </c>
      <c r="J28" s="5">
        <f t="shared" si="3"/>
        <v>12.063999999999965</v>
      </c>
      <c r="K28">
        <f t="shared" si="4"/>
        <v>35.879999999999882</v>
      </c>
      <c r="L28">
        <f>Female!J130</f>
        <v>0.95021413276232325</v>
      </c>
      <c r="M28">
        <f>Male!H129</f>
        <v>1.0084770534931273</v>
      </c>
    </row>
    <row r="29" spans="1:13" x14ac:dyDescent="0.2">
      <c r="A29" t="s">
        <v>54</v>
      </c>
      <c r="B29">
        <f>Female!B135</f>
        <v>76.3</v>
      </c>
      <c r="C29">
        <f>Male!B134</f>
        <v>70.09</v>
      </c>
      <c r="D29">
        <v>0.17399999999999807</v>
      </c>
      <c r="E29">
        <v>1.0099999999999909</v>
      </c>
      <c r="F29">
        <v>0.19600000000000078</v>
      </c>
      <c r="G29">
        <v>0.84000000000000341</v>
      </c>
      <c r="H29" s="5">
        <f t="shared" si="1"/>
        <v>9.0479999999999006</v>
      </c>
      <c r="I29">
        <f t="shared" si="2"/>
        <v>52.519999999999527</v>
      </c>
      <c r="J29" s="5">
        <f t="shared" si="3"/>
        <v>10.192000000000041</v>
      </c>
      <c r="K29">
        <f t="shared" si="4"/>
        <v>43.680000000000177</v>
      </c>
      <c r="L29">
        <f>Female!J135</f>
        <v>1.3414796121662782</v>
      </c>
      <c r="M29">
        <f>Male!H134</f>
        <v>1.2129963898917016</v>
      </c>
    </row>
    <row r="30" spans="1:13" x14ac:dyDescent="0.2">
      <c r="A30" t="s">
        <v>55</v>
      </c>
      <c r="B30">
        <f>Female!B140</f>
        <v>77.150000000000006</v>
      </c>
      <c r="C30">
        <f>Male!B139</f>
        <v>71.38</v>
      </c>
      <c r="D30">
        <v>0.17000000000000171</v>
      </c>
      <c r="E30">
        <v>0.60000000000000853</v>
      </c>
      <c r="F30">
        <v>0.2579999999999984</v>
      </c>
      <c r="G30">
        <v>0.89999999999999147</v>
      </c>
      <c r="H30" s="5">
        <f t="shared" si="1"/>
        <v>8.8400000000000887</v>
      </c>
      <c r="I30">
        <f t="shared" si="2"/>
        <v>31.200000000000443</v>
      </c>
      <c r="J30" s="5">
        <f t="shared" si="3"/>
        <v>13.415999999999917</v>
      </c>
      <c r="K30">
        <f t="shared" si="4"/>
        <v>46.799999999999557</v>
      </c>
      <c r="L30">
        <f>Female!J140</f>
        <v>0.78380143696931226</v>
      </c>
      <c r="M30">
        <f>Male!H139</f>
        <v>1.2769580022701355</v>
      </c>
    </row>
    <row r="31" spans="1:13" x14ac:dyDescent="0.2">
      <c r="A31" t="s">
        <v>56</v>
      </c>
      <c r="B31">
        <f>Female!B145</f>
        <v>77.819999999999993</v>
      </c>
      <c r="C31">
        <f>Male!B144</f>
        <v>72.010000000000005</v>
      </c>
      <c r="D31">
        <v>0.13399999999999751</v>
      </c>
      <c r="E31">
        <v>0.51999999999999602</v>
      </c>
      <c r="F31">
        <v>0.12600000000000194</v>
      </c>
      <c r="G31">
        <v>0.4100000000000108</v>
      </c>
      <c r="H31" s="5">
        <f t="shared" si="1"/>
        <v>6.9679999999998703</v>
      </c>
      <c r="I31">
        <f t="shared" si="2"/>
        <v>27.039999999999793</v>
      </c>
      <c r="J31" s="5">
        <f t="shared" si="3"/>
        <v>6.5520000000001009</v>
      </c>
      <c r="K31">
        <f t="shared" si="4"/>
        <v>21.320000000000562</v>
      </c>
      <c r="L31">
        <f>Female!J145</f>
        <v>0.67270375161707119</v>
      </c>
      <c r="M31">
        <f>Male!H144</f>
        <v>0.57262569832403742</v>
      </c>
    </row>
    <row r="32" spans="1:13" x14ac:dyDescent="0.2">
      <c r="A32" t="s">
        <v>57</v>
      </c>
      <c r="B32">
        <f>Female!B150</f>
        <v>78.819999999999993</v>
      </c>
      <c r="C32">
        <f>Male!B149</f>
        <v>73.37</v>
      </c>
      <c r="D32">
        <v>0.2</v>
      </c>
      <c r="E32">
        <v>0.70999999999999375</v>
      </c>
      <c r="F32">
        <v>0.27199999999999991</v>
      </c>
      <c r="G32">
        <v>0.81000000000000227</v>
      </c>
      <c r="H32" s="5">
        <f t="shared" si="1"/>
        <v>10.4</v>
      </c>
      <c r="I32">
        <f t="shared" si="2"/>
        <v>36.919999999999675</v>
      </c>
      <c r="J32" s="5">
        <f t="shared" si="3"/>
        <v>14.143999999999995</v>
      </c>
      <c r="K32">
        <f t="shared" si="4"/>
        <v>42.120000000000118</v>
      </c>
      <c r="L32">
        <f>Female!J150</f>
        <v>0.90897452310842886</v>
      </c>
      <c r="M32">
        <f>Male!H149</f>
        <v>1.1163175303197386</v>
      </c>
    </row>
    <row r="33" spans="1:13" x14ac:dyDescent="0.2">
      <c r="A33" t="s">
        <v>58</v>
      </c>
      <c r="B33">
        <f>Female!B155</f>
        <v>79.760000000000005</v>
      </c>
      <c r="C33">
        <f>Male!B154</f>
        <v>74.84</v>
      </c>
      <c r="D33">
        <v>0.18800000000000239</v>
      </c>
      <c r="E33">
        <v>0.89000000000000057</v>
      </c>
      <c r="F33">
        <v>0.29399999999999976</v>
      </c>
      <c r="G33">
        <v>1.5100000000000051</v>
      </c>
      <c r="H33" s="5">
        <f t="shared" si="1"/>
        <v>9.7760000000001241</v>
      </c>
      <c r="I33">
        <f t="shared" si="2"/>
        <v>46.28000000000003</v>
      </c>
      <c r="J33" s="5">
        <f t="shared" si="3"/>
        <v>15.287999999999988</v>
      </c>
      <c r="K33">
        <f t="shared" si="4"/>
        <v>78.520000000000266</v>
      </c>
      <c r="L33">
        <f>Female!J155</f>
        <v>1.1284392037530118</v>
      </c>
      <c r="M33">
        <f>Male!H154</f>
        <v>2.0591845083867519</v>
      </c>
    </row>
    <row r="34" spans="1:13" x14ac:dyDescent="0.2">
      <c r="A34" t="s">
        <v>59</v>
      </c>
      <c r="B34">
        <f>Female!B160</f>
        <v>80.819999999999993</v>
      </c>
      <c r="C34">
        <f>Male!B159</f>
        <v>76.5</v>
      </c>
      <c r="D34">
        <v>0.21199999999999761</v>
      </c>
      <c r="E34">
        <v>1.019999999999996</v>
      </c>
      <c r="F34">
        <v>0.3319999999999993</v>
      </c>
      <c r="G34">
        <v>1.6400000000000006</v>
      </c>
      <c r="H34" s="5">
        <f t="shared" si="1"/>
        <v>11.023999999999875</v>
      </c>
      <c r="I34">
        <f t="shared" si="2"/>
        <v>53.039999999999793</v>
      </c>
      <c r="J34" s="5">
        <f t="shared" si="3"/>
        <v>17.263999999999964</v>
      </c>
      <c r="K34">
        <f t="shared" si="4"/>
        <v>85.28000000000003</v>
      </c>
      <c r="L34">
        <f>Female!J160</f>
        <v>1.2781954887217994</v>
      </c>
      <c r="M34">
        <f>Male!H159</f>
        <v>2.1907560780122903</v>
      </c>
    </row>
    <row r="35" spans="1:13" x14ac:dyDescent="0.2">
      <c r="A35" t="s">
        <v>60</v>
      </c>
      <c r="B35">
        <f>Female!B165</f>
        <v>81.06</v>
      </c>
      <c r="C35">
        <f>Male!B164</f>
        <v>76.930000000000007</v>
      </c>
      <c r="D35">
        <v>4.8000000000001819E-2</v>
      </c>
      <c r="E35">
        <v>0.25</v>
      </c>
      <c r="F35">
        <v>8.6000000000001367E-2</v>
      </c>
      <c r="G35">
        <v>0.13000000000000966</v>
      </c>
      <c r="H35" s="6">
        <f t="shared" si="1"/>
        <v>2.4960000000000946</v>
      </c>
      <c r="I35">
        <f t="shared" si="2"/>
        <v>13</v>
      </c>
      <c r="J35" s="6">
        <f t="shared" si="3"/>
        <v>4.4720000000000715</v>
      </c>
      <c r="K35">
        <f t="shared" si="4"/>
        <v>6.7600000000005025</v>
      </c>
      <c r="L35">
        <f>Female!J165</f>
        <v>0.30936765251825271</v>
      </c>
      <c r="M35">
        <f>Male!H164</f>
        <v>0.16927083333334592</v>
      </c>
    </row>
    <row r="40" spans="1:13" x14ac:dyDescent="0.2">
      <c r="E40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B1" workbookViewId="0">
      <selection activeCell="U2" sqref="U2"/>
    </sheetView>
  </sheetViews>
  <sheetFormatPr defaultRowHeight="15" x14ac:dyDescent="0.2"/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>
        <v>1861</v>
      </c>
      <c r="B2">
        <v>45.32</v>
      </c>
      <c r="C2">
        <v>42.67</v>
      </c>
    </row>
    <row r="3" spans="1:3" x14ac:dyDescent="0.2">
      <c r="A3">
        <v>1866</v>
      </c>
      <c r="B3">
        <v>43.54</v>
      </c>
      <c r="C3">
        <v>40.98</v>
      </c>
    </row>
    <row r="4" spans="1:3" x14ac:dyDescent="0.2">
      <c r="A4">
        <v>1871</v>
      </c>
      <c r="B4">
        <v>42.45</v>
      </c>
      <c r="C4">
        <v>40.44</v>
      </c>
    </row>
    <row r="5" spans="1:3" x14ac:dyDescent="0.2">
      <c r="A5">
        <v>1876</v>
      </c>
      <c r="B5">
        <v>45.33</v>
      </c>
      <c r="C5">
        <v>42.11</v>
      </c>
    </row>
    <row r="6" spans="1:3" x14ac:dyDescent="0.2">
      <c r="A6">
        <v>1881</v>
      </c>
      <c r="B6">
        <v>46.81</v>
      </c>
      <c r="C6">
        <v>44.05</v>
      </c>
    </row>
    <row r="7" spans="1:3" x14ac:dyDescent="0.2">
      <c r="A7">
        <v>1886</v>
      </c>
      <c r="B7">
        <v>47.49</v>
      </c>
      <c r="C7">
        <v>45.13</v>
      </c>
    </row>
    <row r="8" spans="1:3" x14ac:dyDescent="0.2">
      <c r="A8">
        <v>1891</v>
      </c>
      <c r="B8">
        <v>45.08</v>
      </c>
      <c r="C8">
        <v>42.78</v>
      </c>
    </row>
    <row r="9" spans="1:3" x14ac:dyDescent="0.2">
      <c r="A9">
        <v>1896</v>
      </c>
      <c r="B9">
        <v>50.05</v>
      </c>
      <c r="C9">
        <v>47.31</v>
      </c>
    </row>
    <row r="10" spans="1:3" x14ac:dyDescent="0.2">
      <c r="A10">
        <v>1901</v>
      </c>
      <c r="B10">
        <v>48.15</v>
      </c>
      <c r="C10">
        <v>45.28</v>
      </c>
    </row>
    <row r="11" spans="1:3" x14ac:dyDescent="0.2">
      <c r="A11">
        <v>1906</v>
      </c>
      <c r="B11">
        <v>51.11</v>
      </c>
      <c r="C11">
        <v>48.35</v>
      </c>
    </row>
    <row r="12" spans="1:3" x14ac:dyDescent="0.2">
      <c r="A12">
        <v>1911</v>
      </c>
      <c r="B12">
        <v>53.01</v>
      </c>
      <c r="C12">
        <v>49.97</v>
      </c>
    </row>
    <row r="13" spans="1:3" x14ac:dyDescent="0.2">
      <c r="A13">
        <v>1916</v>
      </c>
      <c r="B13">
        <v>54.49</v>
      </c>
      <c r="C13">
        <v>50.97</v>
      </c>
    </row>
    <row r="14" spans="1:3" x14ac:dyDescent="0.2">
      <c r="A14">
        <v>1921</v>
      </c>
      <c r="B14">
        <v>57.47</v>
      </c>
      <c r="C14">
        <v>54.36</v>
      </c>
    </row>
    <row r="15" spans="1:3" x14ac:dyDescent="0.2">
      <c r="A15">
        <v>1926</v>
      </c>
      <c r="B15">
        <v>58.99</v>
      </c>
      <c r="C15">
        <v>55.4</v>
      </c>
    </row>
    <row r="16" spans="1:3" x14ac:dyDescent="0.2">
      <c r="A16">
        <v>1931</v>
      </c>
      <c r="B16">
        <v>59.9</v>
      </c>
      <c r="C16">
        <v>56.16</v>
      </c>
    </row>
    <row r="17" spans="1:3" x14ac:dyDescent="0.2">
      <c r="A17">
        <v>1936</v>
      </c>
      <c r="B17">
        <v>60.87</v>
      </c>
      <c r="C17">
        <v>56.79</v>
      </c>
    </row>
    <row r="18" spans="1:3" x14ac:dyDescent="0.2">
      <c r="A18">
        <v>1941</v>
      </c>
      <c r="B18">
        <v>60.95</v>
      </c>
      <c r="C18">
        <v>53.61</v>
      </c>
    </row>
    <row r="19" spans="1:3" x14ac:dyDescent="0.2">
      <c r="A19">
        <v>1946</v>
      </c>
      <c r="B19">
        <v>65.44</v>
      </c>
      <c r="C19">
        <v>60.65</v>
      </c>
    </row>
    <row r="20" spans="1:3" x14ac:dyDescent="0.2">
      <c r="A20">
        <v>1951</v>
      </c>
      <c r="B20">
        <v>68.42</v>
      </c>
      <c r="C20">
        <v>64.14</v>
      </c>
    </row>
    <row r="21" spans="1:3" x14ac:dyDescent="0.2">
      <c r="A21">
        <v>1956</v>
      </c>
      <c r="B21">
        <v>71.239999999999995</v>
      </c>
      <c r="C21">
        <v>65.94</v>
      </c>
    </row>
    <row r="22" spans="1:3" x14ac:dyDescent="0.2">
      <c r="A22">
        <v>1961</v>
      </c>
      <c r="B22">
        <v>71.89</v>
      </c>
      <c r="C22">
        <v>66.16</v>
      </c>
    </row>
    <row r="23" spans="1:3" x14ac:dyDescent="0.2">
      <c r="A23">
        <v>1966</v>
      </c>
      <c r="B23">
        <v>72.650000000000006</v>
      </c>
      <c r="C23">
        <v>66.69</v>
      </c>
    </row>
    <row r="24" spans="1:3" x14ac:dyDescent="0.2">
      <c r="A24">
        <v>1971</v>
      </c>
      <c r="B24">
        <v>73.959999999999994</v>
      </c>
      <c r="C24">
        <v>67.55</v>
      </c>
    </row>
    <row r="25" spans="1:3" x14ac:dyDescent="0.2">
      <c r="A25">
        <v>1976</v>
      </c>
      <c r="B25">
        <v>74.349999999999994</v>
      </c>
      <c r="C25">
        <v>67.95</v>
      </c>
    </row>
    <row r="26" spans="1:3" x14ac:dyDescent="0.2">
      <c r="A26">
        <v>1981</v>
      </c>
      <c r="B26">
        <v>75.430000000000007</v>
      </c>
      <c r="C26">
        <v>69.11</v>
      </c>
    </row>
    <row r="27" spans="1:3" x14ac:dyDescent="0.2">
      <c r="A27">
        <v>1986</v>
      </c>
      <c r="B27">
        <v>76.3</v>
      </c>
      <c r="C27">
        <v>70.09</v>
      </c>
    </row>
    <row r="28" spans="1:3" x14ac:dyDescent="0.2">
      <c r="A28">
        <v>1991</v>
      </c>
      <c r="B28">
        <v>77.150000000000006</v>
      </c>
      <c r="C28">
        <v>71.38</v>
      </c>
    </row>
    <row r="29" spans="1:3" x14ac:dyDescent="0.2">
      <c r="A29">
        <v>1996</v>
      </c>
      <c r="B29">
        <v>77.819999999999993</v>
      </c>
      <c r="C29">
        <v>72.010000000000005</v>
      </c>
    </row>
    <row r="30" spans="1:3" x14ac:dyDescent="0.2">
      <c r="A30">
        <v>2001</v>
      </c>
      <c r="B30">
        <v>78.819999999999993</v>
      </c>
      <c r="C30">
        <v>73.37</v>
      </c>
    </row>
    <row r="31" spans="1:3" x14ac:dyDescent="0.2">
      <c r="A31">
        <v>2006</v>
      </c>
      <c r="B31">
        <v>79.760000000000005</v>
      </c>
      <c r="C31">
        <v>74.84</v>
      </c>
    </row>
    <row r="32" spans="1:3" x14ac:dyDescent="0.2">
      <c r="A32">
        <v>2011</v>
      </c>
      <c r="B32">
        <v>80.819999999999993</v>
      </c>
      <c r="C32">
        <v>76.5</v>
      </c>
    </row>
    <row r="33" spans="1:3" x14ac:dyDescent="0.2">
      <c r="A33">
        <v>2016</v>
      </c>
      <c r="B33">
        <v>81.06</v>
      </c>
      <c r="C33">
        <v>76.930000000000007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3" sqref="F13"/>
    </sheetView>
  </sheetViews>
  <sheetFormatPr defaultRowHeight="12.75" x14ac:dyDescent="0.2"/>
  <cols>
    <col min="1" max="16384" width="8.88671875" style="9"/>
  </cols>
  <sheetData>
    <row r="1" spans="1:6" s="12" customFormat="1" ht="51" x14ac:dyDescent="0.2">
      <c r="A1" s="11"/>
      <c r="B1" s="11" t="s">
        <v>64</v>
      </c>
      <c r="C1" s="11" t="s">
        <v>67</v>
      </c>
      <c r="D1" s="11" t="s">
        <v>65</v>
      </c>
      <c r="E1" s="11" t="s">
        <v>68</v>
      </c>
      <c r="F1" s="11" t="s">
        <v>66</v>
      </c>
    </row>
    <row r="2" spans="1:6" x14ac:dyDescent="0.2">
      <c r="A2" s="8"/>
    </row>
    <row r="3" spans="1:6" x14ac:dyDescent="0.2">
      <c r="A3" s="8" t="s">
        <v>12</v>
      </c>
      <c r="B3" s="9">
        <f>AVERAGE(Female!D141:D160)</f>
        <v>9.5419999999999678</v>
      </c>
      <c r="C3" s="13">
        <f>52/B3</f>
        <v>5.4495912806539692</v>
      </c>
      <c r="D3" s="9">
        <f>AVERAGE(Female!D161:D165)</f>
        <v>2.4960000000000946</v>
      </c>
      <c r="E3" s="13">
        <f>52/D3</f>
        <v>20.833333333332543</v>
      </c>
      <c r="F3" s="10">
        <f>(B3-D3)/B3</f>
        <v>0.73841961852859961</v>
      </c>
    </row>
    <row r="4" spans="1:6" x14ac:dyDescent="0.2">
      <c r="A4" s="8"/>
      <c r="C4" s="13"/>
      <c r="E4" s="13"/>
      <c r="F4" s="10"/>
    </row>
    <row r="5" spans="1:6" x14ac:dyDescent="0.2">
      <c r="A5" s="8" t="s">
        <v>13</v>
      </c>
      <c r="B5" s="9">
        <f>AVERAGE(Male!D140:D159)</f>
        <v>13.312000000000012</v>
      </c>
      <c r="C5" s="13">
        <f>52/B5</f>
        <v>3.9062499999999964</v>
      </c>
      <c r="D5" s="9">
        <f>AVERAGE(Male!D160:D164)</f>
        <v>4.4720000000000706</v>
      </c>
      <c r="E5" s="13">
        <f>52/D5</f>
        <v>11.627906976744002</v>
      </c>
      <c r="F5" s="10">
        <f>(B5-D5)/B5</f>
        <v>0.664062499999995</v>
      </c>
    </row>
    <row r="6" spans="1:6" x14ac:dyDescent="0.2">
      <c r="A6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392c51-0192-4e0e-b858-3a8b41b0fb8c">
      <Value>1665</Value>
      <Value>5726</Value>
      <Value>1526</Value>
      <Value>1508</Value>
      <Value>4325</Value>
      <Value>4710</Value>
      <Value>6426</Value>
    </TaxCatchAll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2018</TermName>
          <TermId xmlns="http://schemas.microsoft.com/office/infopath/2007/PartnerControls"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September</TermName>
          <TermId xmlns="http://schemas.microsoft.com/office/infopath/2007/PartnerControls">77250d28-97c2-465b-903f-e13bd8ab165c</TermId>
        </TermInfo>
      </Terms>
    </pec585762dee4a4ea7f3d0f1b611b462>
    <DocumentSetDescription xmlns="http://schemas.microsoft.com/sharepoint/v3" xsi:nil="true"/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Mortality trends</TermName>
          <TermId xmlns="http://schemas.microsoft.com/office/infopath/2007/PartnerControls">95c21edd-a8d9-4cb2-898e-e98fc24643e5</TermId>
        </TermInfo>
      </Terms>
    </ld300b2b0b794dcab1c61f72098850b3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Data (Excel)</TermName>
          <TermId xmlns="http://schemas.microsoft.com/office/infopath/2007/PartnerControls">0d037044-88a9-43c8-ae49-1451648a8a68</TermId>
        </TermInfo>
      </Terms>
    </dc8bdd57f6044d68ba2ad0d355b4e94f>
    <_x0063_ei0 xmlns="fe5f4087-ee4e-473d-9fd7-38afcd6be3a0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06BEE6-0AEA-45D1-9D41-4BD2ACAD0480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E3F530F8-65A1-4A48-9BA2-649494FB9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387019-6267-467A-A660-9DEDB41C0072}">
  <ds:schemaRefs>
    <ds:schemaRef ds:uri="1f9c2a4e-c33c-4586-94ce-504a756e9502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fe5f4087-ee4e-473d-9fd7-38afcd6be3a0"/>
    <ds:schemaRef ds:uri="http://purl.org/dc/elements/1.1/"/>
    <ds:schemaRef ds:uri="http://schemas.microsoft.com/sharepoint/v3"/>
    <ds:schemaRef ds:uri="http://schemas.microsoft.com/office/infopath/2007/PartnerControls"/>
    <ds:schemaRef ds:uri="79392c51-0192-4e0e-b858-3a8b41b0fb8c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BD6974E5-984E-43F3-BCC7-64835890A6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Female</vt:lpstr>
      <vt:lpstr>Male</vt:lpstr>
      <vt:lpstr>Total</vt:lpstr>
      <vt:lpstr>Chart</vt:lpstr>
      <vt:lpstr>Sheet15</vt:lpstr>
      <vt:lpstr>Sheet1</vt:lpstr>
      <vt:lpstr>Sheet2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Lynda Fenton</dc:creator>
  <cp:lastModifiedBy>Jon Minton</cp:lastModifiedBy>
  <dcterms:created xsi:type="dcterms:W3CDTF">2018-09-11T11:24:05Z</dcterms:created>
  <dcterms:modified xsi:type="dcterms:W3CDTF">2019-06-21T09:25:35Z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4" name="HSYear">
    <vt:lpwstr>4710;#2018|4b0c185b-194e-4c4b-9212-d13c66febe68</vt:lpwstr>
  </property>
  <property fmtid="{D5CDD505-2E9C-101B-9397-08002B2CF9AE}" pid="5" name="HSMonth">
    <vt:lpwstr>1665;#September|77250d28-97c2-465b-903f-e13bd8ab165c</vt:lpwstr>
  </property>
  <property fmtid="{D5CDD505-2E9C-101B-9397-08002B2CF9AE}" pid="6" name="HSPHOOutput">
    <vt:lpwstr>6426;#Mortality trends|95c21edd-a8d9-4cb2-898e-e98fc24643e5</vt:lpwstr>
  </property>
  <property fmtid="{D5CDD505-2E9C-101B-9397-08002B2CF9AE}" pid="7" name="HSPHOOutputFileType">
    <vt:lpwstr>5726;#Data (Excel)|0d037044-88a9-43c8-ae49-1451648a8a68</vt:lpwstr>
  </property>
</Properties>
</file>