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4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6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ttp://thesource.healthscotland.com/collaboration/teams/phs/pho/Output/"/>
    </mc:Choice>
  </mc:AlternateContent>
  <bookViews>
    <workbookView xWindow="0" yWindow="0" windowWidth="28800" windowHeight="11835" activeTab="4"/>
  </bookViews>
  <sheets>
    <sheet name="data" sheetId="1" r:id="rId1"/>
    <sheet name="charts" sheetId="3" r:id="rId2"/>
    <sheet name="Charts comparable to Ho&amp;Hendi" sheetId="5" r:id="rId3"/>
    <sheet name="Changes comparable to ONS" sheetId="7" r:id="rId4"/>
    <sheet name="UK countries" sheetId="4" r:id="rId5"/>
    <sheet name="From 1900" sheetId="6" r:id="rId6"/>
    <sheet name="table1-le-1861-2016" sheetId="8" r:id="rId7"/>
    <sheet name="Long-term chart" sheetId="9" r:id="rId8"/>
    <sheet name="Comparison with HMD data" sheetId="10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3" i="10" l="1"/>
  <c r="C44" i="10"/>
  <c r="C45" i="10"/>
  <c r="C46" i="10"/>
  <c r="C47" i="10"/>
  <c r="C48" i="10"/>
  <c r="G4" i="10"/>
  <c r="G5" i="10"/>
  <c r="G6" i="10"/>
  <c r="G42" i="10" s="1"/>
  <c r="H42" i="10" s="1"/>
  <c r="G7" i="10"/>
  <c r="G8" i="10"/>
  <c r="G43" i="10" s="1"/>
  <c r="H43" i="10" s="1"/>
  <c r="G9" i="10"/>
  <c r="G10" i="10"/>
  <c r="G11" i="10"/>
  <c r="G12" i="10"/>
  <c r="G13" i="10"/>
  <c r="G44" i="10" s="1"/>
  <c r="H44" i="10" s="1"/>
  <c r="G14" i="10"/>
  <c r="G15" i="10"/>
  <c r="G16" i="10"/>
  <c r="G17" i="10"/>
  <c r="G18" i="10"/>
  <c r="G45" i="10" s="1"/>
  <c r="H45" i="10" s="1"/>
  <c r="G19" i="10"/>
  <c r="G20" i="10"/>
  <c r="G21" i="10"/>
  <c r="G22" i="10"/>
  <c r="G23" i="10"/>
  <c r="G24" i="10"/>
  <c r="G25" i="10"/>
  <c r="G26" i="10"/>
  <c r="G46" i="10" s="1"/>
  <c r="H46" i="10" s="1"/>
  <c r="G27" i="10"/>
  <c r="G28" i="10"/>
  <c r="G47" i="10" s="1"/>
  <c r="H47" i="10" s="1"/>
  <c r="G29" i="10"/>
  <c r="G30" i="10"/>
  <c r="G31" i="10"/>
  <c r="G32" i="10"/>
  <c r="G33" i="10"/>
  <c r="G48" i="10" s="1"/>
  <c r="H48" i="10" s="1"/>
  <c r="G34" i="10"/>
  <c r="G35" i="10"/>
  <c r="G36" i="10"/>
  <c r="G37" i="10"/>
  <c r="D4" i="10"/>
  <c r="D5" i="10"/>
  <c r="D6" i="10"/>
  <c r="D7" i="10"/>
  <c r="D8" i="10"/>
  <c r="D43" i="10" s="1"/>
  <c r="E43" i="10" s="1"/>
  <c r="D9" i="10"/>
  <c r="D10" i="10"/>
  <c r="D11" i="10"/>
  <c r="D12" i="10"/>
  <c r="D13" i="10"/>
  <c r="D44" i="10" s="1"/>
  <c r="E44" i="10" s="1"/>
  <c r="D14" i="10"/>
  <c r="D15" i="10"/>
  <c r="D16" i="10"/>
  <c r="D17" i="10"/>
  <c r="D18" i="10"/>
  <c r="D45" i="10" s="1"/>
  <c r="E45" i="10" s="1"/>
  <c r="D19" i="10"/>
  <c r="D20" i="10"/>
  <c r="D21" i="10"/>
  <c r="D22" i="10"/>
  <c r="D23" i="10"/>
  <c r="D46" i="10" s="1"/>
  <c r="E46" i="10" s="1"/>
  <c r="D24" i="10"/>
  <c r="D25" i="10"/>
  <c r="D26" i="10"/>
  <c r="D27" i="10"/>
  <c r="D28" i="10"/>
  <c r="D47" i="10" s="1"/>
  <c r="E47" i="10" s="1"/>
  <c r="D29" i="10"/>
  <c r="D30" i="10"/>
  <c r="D31" i="10"/>
  <c r="D32" i="10"/>
  <c r="D33" i="10"/>
  <c r="D48" i="10" s="1"/>
  <c r="E48" i="10" s="1"/>
  <c r="D34" i="10"/>
  <c r="D35" i="10"/>
  <c r="D36" i="10"/>
  <c r="D37" i="10"/>
  <c r="G3" i="10"/>
  <c r="D3" i="10"/>
  <c r="D42" i="10" s="1"/>
  <c r="E42" i="10" s="1"/>
  <c r="F48" i="10"/>
  <c r="F47" i="10"/>
  <c r="F46" i="10"/>
  <c r="F45" i="10"/>
  <c r="F44" i="10"/>
  <c r="F43" i="10"/>
  <c r="F42" i="10"/>
  <c r="C42" i="10"/>
  <c r="E78" i="9" l="1"/>
  <c r="D78" i="9"/>
  <c r="E68" i="9"/>
  <c r="D68" i="9"/>
  <c r="E58" i="9"/>
  <c r="D58" i="9"/>
  <c r="C68" i="9"/>
  <c r="C78" i="9"/>
  <c r="C94" i="9"/>
  <c r="C104" i="9"/>
  <c r="C114" i="9"/>
  <c r="C126" i="9"/>
  <c r="C134" i="9"/>
  <c r="C144" i="9"/>
  <c r="C154" i="9"/>
  <c r="C164" i="9"/>
  <c r="C174" i="9"/>
  <c r="C176" i="9"/>
  <c r="C177" i="9"/>
  <c r="C178" i="9"/>
  <c r="C179" i="9"/>
  <c r="C180" i="9"/>
  <c r="C181" i="9"/>
  <c r="C182" i="9"/>
  <c r="C183" i="9"/>
  <c r="C184" i="9"/>
  <c r="C185" i="9"/>
  <c r="C186" i="9"/>
  <c r="C187" i="9"/>
  <c r="C188" i="9"/>
  <c r="C189" i="9"/>
  <c r="C190" i="9"/>
  <c r="C191" i="9"/>
  <c r="C192" i="9"/>
  <c r="C193" i="9"/>
  <c r="C194" i="9"/>
  <c r="C195" i="9"/>
  <c r="C196" i="9"/>
  <c r="C197" i="9"/>
  <c r="C198" i="9"/>
  <c r="B177" i="9"/>
  <c r="B178" i="9"/>
  <c r="B179" i="9"/>
  <c r="B180" i="9"/>
  <c r="B181" i="9"/>
  <c r="B182" i="9"/>
  <c r="B183" i="9"/>
  <c r="B184" i="9"/>
  <c r="B185" i="9"/>
  <c r="B186" i="9"/>
  <c r="B187" i="9"/>
  <c r="B188" i="9"/>
  <c r="B189" i="9"/>
  <c r="B190" i="9"/>
  <c r="B191" i="9"/>
  <c r="B192" i="9"/>
  <c r="B193" i="9"/>
  <c r="B194" i="9"/>
  <c r="B195" i="9"/>
  <c r="B196" i="9"/>
  <c r="B197" i="9"/>
  <c r="B198" i="9"/>
  <c r="B176" i="9"/>
  <c r="B174" i="9"/>
  <c r="B164" i="9"/>
  <c r="B154" i="9"/>
  <c r="B144" i="9"/>
  <c r="B134" i="9"/>
  <c r="B126" i="9"/>
  <c r="B114" i="9"/>
  <c r="B104" i="9"/>
  <c r="B94" i="9"/>
  <c r="B78" i="9"/>
  <c r="B68" i="9"/>
  <c r="C58" i="9"/>
  <c r="B58" i="9"/>
  <c r="C48" i="9"/>
  <c r="B48" i="9"/>
  <c r="D22" i="7" l="1"/>
  <c r="D21" i="7"/>
  <c r="D19" i="7"/>
  <c r="D18" i="7"/>
  <c r="C22" i="7"/>
  <c r="C21" i="7"/>
  <c r="C19" i="7"/>
  <c r="C18" i="7"/>
  <c r="B22" i="7"/>
  <c r="B21" i="7"/>
  <c r="B19" i="7"/>
  <c r="B18" i="7"/>
  <c r="L13" i="7"/>
  <c r="K13" i="7"/>
  <c r="J13" i="7"/>
  <c r="I13" i="7"/>
  <c r="H13" i="7"/>
  <c r="G13" i="7"/>
  <c r="F13" i="7"/>
  <c r="E13" i="7"/>
  <c r="D13" i="7"/>
  <c r="C13" i="7"/>
  <c r="L12" i="7"/>
  <c r="K12" i="7"/>
  <c r="J12" i="7"/>
  <c r="I12" i="7"/>
  <c r="H12" i="7"/>
  <c r="G12" i="7"/>
  <c r="F12" i="7"/>
  <c r="E12" i="7"/>
  <c r="D12" i="7"/>
  <c r="C12" i="7"/>
  <c r="C7" i="7"/>
  <c r="D7" i="7"/>
  <c r="E7" i="7"/>
  <c r="F7" i="7"/>
  <c r="G7" i="7"/>
  <c r="H7" i="7"/>
  <c r="I7" i="7"/>
  <c r="J7" i="7"/>
  <c r="K7" i="7"/>
  <c r="L7" i="7"/>
  <c r="D6" i="7"/>
  <c r="E6" i="7"/>
  <c r="F6" i="7"/>
  <c r="G6" i="7"/>
  <c r="H6" i="7"/>
  <c r="I6" i="7"/>
  <c r="J6" i="7"/>
  <c r="K6" i="7"/>
  <c r="L6" i="7"/>
  <c r="C6" i="7"/>
  <c r="R8" i="6" l="1"/>
  <c r="Q8" i="6"/>
  <c r="Q7" i="6"/>
  <c r="R7" i="6"/>
  <c r="P8" i="6"/>
  <c r="P7" i="6"/>
  <c r="O8" i="6"/>
  <c r="O7" i="6"/>
  <c r="D7" i="6"/>
  <c r="D10" i="6" s="1"/>
  <c r="E7" i="6"/>
  <c r="E10" i="6" s="1"/>
  <c r="F7" i="6"/>
  <c r="F10" i="6" s="1"/>
  <c r="B17" i="6" s="1"/>
  <c r="G7" i="6"/>
  <c r="G10" i="6" s="1"/>
  <c r="C17" i="6" s="1"/>
  <c r="H7" i="6"/>
  <c r="H10" i="6" s="1"/>
  <c r="D17" i="6" s="1"/>
  <c r="I7" i="6"/>
  <c r="I10" i="6" s="1"/>
  <c r="E17" i="6" s="1"/>
  <c r="J7" i="6"/>
  <c r="J10" i="6" s="1"/>
  <c r="F17" i="6" s="1"/>
  <c r="K7" i="6"/>
  <c r="K10" i="6" s="1"/>
  <c r="G17" i="6" s="1"/>
  <c r="L7" i="6"/>
  <c r="L10" i="6" s="1"/>
  <c r="H17" i="6" s="1"/>
  <c r="M7" i="6"/>
  <c r="M10" i="6" s="1"/>
  <c r="I17" i="6" s="1"/>
  <c r="N7" i="6"/>
  <c r="N10" i="6" s="1"/>
  <c r="D8" i="6"/>
  <c r="D11" i="6" s="1"/>
  <c r="E8" i="6"/>
  <c r="E11" i="6" s="1"/>
  <c r="F8" i="6"/>
  <c r="F11" i="6" s="1"/>
  <c r="B18" i="6" s="1"/>
  <c r="G8" i="6"/>
  <c r="G11" i="6" s="1"/>
  <c r="C18" i="6" s="1"/>
  <c r="H8" i="6"/>
  <c r="H11" i="6" s="1"/>
  <c r="D18" i="6" s="1"/>
  <c r="I8" i="6"/>
  <c r="I11" i="6" s="1"/>
  <c r="E18" i="6" s="1"/>
  <c r="J8" i="6"/>
  <c r="J11" i="6" s="1"/>
  <c r="F18" i="6" s="1"/>
  <c r="K8" i="6"/>
  <c r="K11" i="6" s="1"/>
  <c r="G18" i="6" s="1"/>
  <c r="L8" i="6"/>
  <c r="L11" i="6" s="1"/>
  <c r="H18" i="6" s="1"/>
  <c r="M8" i="6"/>
  <c r="M11" i="6" s="1"/>
  <c r="I18" i="6" s="1"/>
  <c r="N8" i="6"/>
  <c r="N11" i="6" s="1"/>
  <c r="C8" i="6"/>
  <c r="C11" i="6" s="1"/>
  <c r="C7" i="6"/>
  <c r="C10" i="6" s="1"/>
  <c r="D39" i="4"/>
  <c r="D40" i="4"/>
  <c r="D34" i="4"/>
  <c r="D35" i="4"/>
  <c r="E39" i="4"/>
  <c r="E40" i="4"/>
  <c r="E34" i="4"/>
  <c r="E35" i="4"/>
  <c r="F39" i="4"/>
  <c r="F40" i="4"/>
  <c r="F34" i="4"/>
  <c r="F35" i="4"/>
  <c r="G39" i="4"/>
  <c r="G40" i="4"/>
  <c r="G34" i="4"/>
  <c r="G35" i="4"/>
  <c r="G38" i="4"/>
  <c r="G33" i="4"/>
  <c r="F38" i="4"/>
  <c r="F33" i="4"/>
  <c r="E38" i="4"/>
  <c r="E33" i="4"/>
  <c r="D38" i="4"/>
  <c r="D33" i="4"/>
  <c r="C39" i="4"/>
  <c r="C40" i="4"/>
  <c r="C38" i="4"/>
  <c r="C34" i="4"/>
  <c r="C35" i="4"/>
  <c r="B39" i="4"/>
  <c r="B40" i="4"/>
  <c r="B38" i="4"/>
  <c r="B34" i="4"/>
  <c r="B35" i="4"/>
  <c r="C33" i="4"/>
  <c r="B33" i="4"/>
  <c r="G21" i="4"/>
  <c r="H21" i="4"/>
  <c r="I21" i="4"/>
  <c r="J21" i="4"/>
  <c r="K21" i="4"/>
  <c r="L21" i="4"/>
  <c r="M21" i="4"/>
  <c r="N21" i="4"/>
  <c r="O21" i="4"/>
  <c r="P21" i="4"/>
  <c r="Q21" i="4"/>
  <c r="R21" i="4"/>
  <c r="G22" i="4"/>
  <c r="H22" i="4"/>
  <c r="I22" i="4"/>
  <c r="J22" i="4"/>
  <c r="K22" i="4"/>
  <c r="L22" i="4"/>
  <c r="M22" i="4"/>
  <c r="N22" i="4"/>
  <c r="O22" i="4"/>
  <c r="P22" i="4"/>
  <c r="Q22" i="4"/>
  <c r="R22" i="4"/>
  <c r="G23" i="4"/>
  <c r="H23" i="4"/>
  <c r="I23" i="4"/>
  <c r="J23" i="4"/>
  <c r="K23" i="4"/>
  <c r="L23" i="4"/>
  <c r="M23" i="4"/>
  <c r="N23" i="4"/>
  <c r="O23" i="4"/>
  <c r="P23" i="4"/>
  <c r="Q23" i="4"/>
  <c r="R23" i="4"/>
  <c r="G24" i="4"/>
  <c r="H24" i="4"/>
  <c r="I24" i="4"/>
  <c r="J24" i="4"/>
  <c r="K24" i="4"/>
  <c r="L24" i="4"/>
  <c r="M24" i="4"/>
  <c r="N24" i="4"/>
  <c r="O24" i="4"/>
  <c r="P24" i="4"/>
  <c r="Q24" i="4"/>
  <c r="R24" i="4"/>
  <c r="G25" i="4"/>
  <c r="H25" i="4"/>
  <c r="I25" i="4"/>
  <c r="J25" i="4"/>
  <c r="K25" i="4"/>
  <c r="L25" i="4"/>
  <c r="M25" i="4"/>
  <c r="N25" i="4"/>
  <c r="O25" i="4"/>
  <c r="P25" i="4"/>
  <c r="Q25" i="4"/>
  <c r="R25" i="4"/>
  <c r="G26" i="4"/>
  <c r="H26" i="4"/>
  <c r="I26" i="4"/>
  <c r="J26" i="4"/>
  <c r="K26" i="4"/>
  <c r="L26" i="4"/>
  <c r="M26" i="4"/>
  <c r="N26" i="4"/>
  <c r="O26" i="4"/>
  <c r="P26" i="4"/>
  <c r="Q26" i="4"/>
  <c r="R26" i="4"/>
  <c r="G27" i="4"/>
  <c r="H27" i="4"/>
  <c r="I27" i="4"/>
  <c r="J27" i="4"/>
  <c r="K27" i="4"/>
  <c r="L27" i="4"/>
  <c r="M27" i="4"/>
  <c r="N27" i="4"/>
  <c r="O27" i="4"/>
  <c r="P27" i="4"/>
  <c r="Q27" i="4"/>
  <c r="R27" i="4"/>
  <c r="S21" i="4"/>
  <c r="T21" i="4"/>
  <c r="U21" i="4"/>
  <c r="V21" i="4"/>
  <c r="W21" i="4"/>
  <c r="X21" i="4"/>
  <c r="Y21" i="4"/>
  <c r="Z21" i="4"/>
  <c r="AA21" i="4"/>
  <c r="S22" i="4"/>
  <c r="T22" i="4"/>
  <c r="U22" i="4"/>
  <c r="V22" i="4"/>
  <c r="W22" i="4"/>
  <c r="X22" i="4"/>
  <c r="Y22" i="4"/>
  <c r="Z22" i="4"/>
  <c r="AA22" i="4"/>
  <c r="S23" i="4"/>
  <c r="T23" i="4"/>
  <c r="U23" i="4"/>
  <c r="V23" i="4"/>
  <c r="W23" i="4"/>
  <c r="X23" i="4"/>
  <c r="Y23" i="4"/>
  <c r="Z23" i="4"/>
  <c r="AA23" i="4"/>
  <c r="S24" i="4"/>
  <c r="T24" i="4"/>
  <c r="U24" i="4"/>
  <c r="V24" i="4"/>
  <c r="W24" i="4"/>
  <c r="X24" i="4"/>
  <c r="Y24" i="4"/>
  <c r="Z24" i="4"/>
  <c r="AA24" i="4"/>
  <c r="S25" i="4"/>
  <c r="T25" i="4"/>
  <c r="U25" i="4"/>
  <c r="V25" i="4"/>
  <c r="W25" i="4"/>
  <c r="X25" i="4"/>
  <c r="Y25" i="4"/>
  <c r="Z25" i="4"/>
  <c r="AA25" i="4"/>
  <c r="S26" i="4"/>
  <c r="T26" i="4"/>
  <c r="U26" i="4"/>
  <c r="V26" i="4"/>
  <c r="W26" i="4"/>
  <c r="X26" i="4"/>
  <c r="Y26" i="4"/>
  <c r="Z26" i="4"/>
  <c r="AA26" i="4"/>
  <c r="S27" i="4"/>
  <c r="T27" i="4"/>
  <c r="U27" i="4"/>
  <c r="V27" i="4"/>
  <c r="W27" i="4"/>
  <c r="X27" i="4"/>
  <c r="Y27" i="4"/>
  <c r="Z27" i="4"/>
  <c r="AA27" i="4"/>
  <c r="AB21" i="4"/>
  <c r="AC21" i="4"/>
  <c r="AD21" i="4"/>
  <c r="AE21" i="4"/>
  <c r="AF21" i="4"/>
  <c r="AG21" i="4"/>
  <c r="AB22" i="4"/>
  <c r="AC22" i="4"/>
  <c r="AD22" i="4"/>
  <c r="AE22" i="4"/>
  <c r="AF22" i="4"/>
  <c r="AG22" i="4"/>
  <c r="AB23" i="4"/>
  <c r="AC23" i="4"/>
  <c r="AD23" i="4"/>
  <c r="AE23" i="4"/>
  <c r="AF23" i="4"/>
  <c r="AG23" i="4"/>
  <c r="AB24" i="4"/>
  <c r="AC24" i="4"/>
  <c r="AD24" i="4"/>
  <c r="AE24" i="4"/>
  <c r="AF24" i="4"/>
  <c r="AG24" i="4"/>
  <c r="AB25" i="4"/>
  <c r="AC25" i="4"/>
  <c r="AD25" i="4"/>
  <c r="AE25" i="4"/>
  <c r="AF25" i="4"/>
  <c r="AG25" i="4"/>
  <c r="AB26" i="4"/>
  <c r="AC26" i="4"/>
  <c r="AD26" i="4"/>
  <c r="AE26" i="4"/>
  <c r="AF26" i="4"/>
  <c r="AG26" i="4"/>
  <c r="AB27" i="4"/>
  <c r="AC27" i="4"/>
  <c r="AD27" i="4"/>
  <c r="AE27" i="4"/>
  <c r="AF27" i="4"/>
  <c r="AG27" i="4"/>
  <c r="AH21" i="4"/>
  <c r="AI21" i="4"/>
  <c r="AH22" i="4"/>
  <c r="AI22" i="4"/>
  <c r="AH23" i="4"/>
  <c r="AI23" i="4"/>
  <c r="AH24" i="4"/>
  <c r="AI24" i="4"/>
  <c r="AH25" i="4"/>
  <c r="AI25" i="4"/>
  <c r="AH26" i="4"/>
  <c r="AI26" i="4"/>
  <c r="AH27" i="4"/>
  <c r="AI27" i="4"/>
  <c r="AJ22" i="4"/>
  <c r="AJ23" i="4"/>
  <c r="AJ24" i="4"/>
  <c r="AJ25" i="4"/>
  <c r="AJ26" i="4"/>
  <c r="AJ27" i="4"/>
  <c r="AJ21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AG12" i="4"/>
  <c r="AH12" i="4"/>
  <c r="AI12" i="4"/>
  <c r="AJ12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AH13" i="4"/>
  <c r="AI13" i="4"/>
  <c r="AJ13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E14" i="4"/>
  <c r="AF14" i="4"/>
  <c r="AG14" i="4"/>
  <c r="AH14" i="4"/>
  <c r="AI14" i="4"/>
  <c r="AJ14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AE15" i="4"/>
  <c r="AF15" i="4"/>
  <c r="AG15" i="4"/>
  <c r="AH15" i="4"/>
  <c r="AI15" i="4"/>
  <c r="AJ15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AE16" i="4"/>
  <c r="AF16" i="4"/>
  <c r="AG16" i="4"/>
  <c r="AH16" i="4"/>
  <c r="AI16" i="4"/>
  <c r="AJ16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AB17" i="4"/>
  <c r="AC17" i="4"/>
  <c r="AD17" i="4"/>
  <c r="AE17" i="4"/>
  <c r="AF17" i="4"/>
  <c r="AG17" i="4"/>
  <c r="AH17" i="4"/>
  <c r="AI17" i="4"/>
  <c r="AJ17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AG18" i="4"/>
  <c r="AH18" i="4"/>
  <c r="AI18" i="4"/>
  <c r="AJ18" i="4"/>
  <c r="C13" i="4"/>
  <c r="C14" i="4"/>
  <c r="C15" i="4"/>
  <c r="C16" i="4"/>
  <c r="C17" i="4"/>
  <c r="C18" i="4"/>
  <c r="C12" i="4"/>
  <c r="AK10" i="1"/>
  <c r="AK9" i="1"/>
  <c r="AK17" i="1"/>
  <c r="AK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G17" i="1"/>
  <c r="G16" i="1"/>
  <c r="B14" i="1"/>
  <c r="B13" i="1"/>
  <c r="C14" i="1"/>
  <c r="C13" i="1"/>
  <c r="D14" i="1"/>
  <c r="D13" i="1"/>
  <c r="E14" i="1"/>
  <c r="E13" i="1"/>
  <c r="F14" i="1"/>
  <c r="F13" i="1"/>
  <c r="G14" i="1"/>
  <c r="G13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C10" i="1"/>
  <c r="C9" i="1"/>
</calcChain>
</file>

<file path=xl/sharedStrings.xml><?xml version="1.0" encoding="utf-8"?>
<sst xmlns="http://schemas.openxmlformats.org/spreadsheetml/2006/main" count="355" uniqueCount="201">
  <si>
    <t>1999-2001</t>
  </si>
  <si>
    <t>2000-2002</t>
  </si>
  <si>
    <t>1981-83</t>
  </si>
  <si>
    <t>1980-82</t>
  </si>
  <si>
    <t>1982-84</t>
  </si>
  <si>
    <t>1983-85</t>
  </si>
  <si>
    <t>1984-86</t>
  </si>
  <si>
    <t>1985-87</t>
  </si>
  <si>
    <t>1986-88</t>
  </si>
  <si>
    <t>1987-89</t>
  </si>
  <si>
    <t>1988-90</t>
  </si>
  <si>
    <t>1989-91</t>
  </si>
  <si>
    <t>1990-92</t>
  </si>
  <si>
    <t>1991-93</t>
  </si>
  <si>
    <t>1992-94</t>
  </si>
  <si>
    <t>1993-95</t>
  </si>
  <si>
    <t>1994-96</t>
  </si>
  <si>
    <t>1995-97</t>
  </si>
  <si>
    <t>1996-98</t>
  </si>
  <si>
    <t>1997-99</t>
  </si>
  <si>
    <t>1998-2000</t>
  </si>
  <si>
    <t>2001-03</t>
  </si>
  <si>
    <t>2002-05</t>
  </si>
  <si>
    <t>2002-04</t>
  </si>
  <si>
    <t>2004-06</t>
  </si>
  <si>
    <t>2005-07</t>
  </si>
  <si>
    <t>2006-08</t>
  </si>
  <si>
    <t>2007-09</t>
  </si>
  <si>
    <t>2008-10</t>
  </si>
  <si>
    <t>2009-11</t>
  </si>
  <si>
    <t>2010-12</t>
  </si>
  <si>
    <t>2011-13</t>
  </si>
  <si>
    <t>2012-14</t>
  </si>
  <si>
    <t>2013-15</t>
  </si>
  <si>
    <t>2014-16</t>
  </si>
  <si>
    <t>Male</t>
  </si>
  <si>
    <t>Female</t>
  </si>
  <si>
    <t>https://www.nrscotland.gov.uk/statistics-and-data/statistics/statistics-by-theme/life-expectancy/life-expectancy-at-scotland-level/scottish-national-life-tables/2014-2016/figures-and-tables</t>
  </si>
  <si>
    <t>Change from previous</t>
  </si>
  <si>
    <t>Life expectancy at birth</t>
  </si>
  <si>
    <t>2010-2016</t>
  </si>
  <si>
    <t>2005-2011</t>
  </si>
  <si>
    <t>2000-2006</t>
  </si>
  <si>
    <t>1995-2001</t>
  </si>
  <si>
    <t>1990-1996</t>
  </si>
  <si>
    <t>1985-1991</t>
  </si>
  <si>
    <t>5 year change</t>
  </si>
  <si>
    <t>mean</t>
  </si>
  <si>
    <t>England</t>
  </si>
  <si>
    <t>Northern Ireland</t>
  </si>
  <si>
    <t>Wales</t>
  </si>
  <si>
    <t>Scotland</t>
  </si>
  <si>
    <t>1861-70</t>
  </si>
  <si>
    <t>1871-80</t>
  </si>
  <si>
    <t>1881-90</t>
  </si>
  <si>
    <t>1891-1900</t>
  </si>
  <si>
    <t>1910-12</t>
  </si>
  <si>
    <t>1920-22</t>
  </si>
  <si>
    <t>1930-32</t>
  </si>
  <si>
    <t>1942-44</t>
  </si>
  <si>
    <t>1950-52</t>
  </si>
  <si>
    <t>1960-62</t>
  </si>
  <si>
    <t>1970-72</t>
  </si>
  <si>
    <t>2001-2003 2</t>
  </si>
  <si>
    <t>2002-2004 2</t>
  </si>
  <si>
    <t>2003-2005 2</t>
  </si>
  <si>
    <t>2004-2006 2</t>
  </si>
  <si>
    <t>2005-20072</t>
  </si>
  <si>
    <t>2006-20082</t>
  </si>
  <si>
    <t>2007-20092</t>
  </si>
  <si>
    <t>2008-20102</t>
  </si>
  <si>
    <t>2009-20113</t>
  </si>
  <si>
    <t>1970-82</t>
  </si>
  <si>
    <t>1960-72</t>
  </si>
  <si>
    <t>1950-62</t>
  </si>
  <si>
    <t>1930-42</t>
  </si>
  <si>
    <t>1920-32</t>
  </si>
  <si>
    <t>1910-22</t>
  </si>
  <si>
    <t>1900-12</t>
  </si>
  <si>
    <t>1942-52</t>
  </si>
  <si>
    <t>Change over 10 years</t>
  </si>
  <si>
    <t>Change over 5 years (10/2)</t>
  </si>
  <si>
    <t>1910-1922</t>
  </si>
  <si>
    <t>1930-44</t>
  </si>
  <si>
    <t>1980-92</t>
  </si>
  <si>
    <t>1990-2002</t>
  </si>
  <si>
    <t>2000-2012</t>
  </si>
  <si>
    <t>2004-2016</t>
  </si>
  <si>
    <t>https://www.nrscotland.gov.uk/statistics-and-data/statistics/statistics-by-theme/life-expectancy/life-expectancy-at-scotland-level/scottish-national-life-tables/2014-2016/national-life-tables</t>
  </si>
  <si>
    <t>ONS comparisons</t>
  </si>
  <si>
    <t>Men</t>
  </si>
  <si>
    <t>Women</t>
  </si>
  <si>
    <t>%change</t>
  </si>
  <si>
    <t>© Crown Copyright 2017</t>
  </si>
  <si>
    <r>
      <rPr>
        <sz val="8"/>
        <rFont val="Arial"/>
        <family val="2"/>
      </rPr>
      <t>National life tables for previous years have not been updated. Should you require these, please contact:</t>
    </r>
    <r>
      <rPr>
        <sz val="8"/>
        <color indexed="12"/>
        <rFont val="Arial"/>
        <family val="2"/>
      </rPr>
      <t xml:space="preserve"> </t>
    </r>
    <r>
      <rPr>
        <u/>
        <sz val="8"/>
        <color indexed="12"/>
        <rFont val="Arial"/>
        <family val="2"/>
      </rPr>
      <t>statisticscustomerservices@nrscotland.gov.uk</t>
    </r>
  </si>
  <si>
    <r>
      <rPr>
        <sz val="8"/>
        <rFont val="Arial"/>
        <family val="2"/>
      </rPr>
      <t>More information about the</t>
    </r>
    <r>
      <rPr>
        <sz val="8"/>
        <color indexed="12"/>
        <rFont val="Arial"/>
        <family val="2"/>
      </rPr>
      <t xml:space="preserve"> </t>
    </r>
    <r>
      <rPr>
        <u/>
        <sz val="8"/>
        <color indexed="12"/>
        <rFont val="Arial"/>
        <family val="2"/>
      </rPr>
      <t>errors in the population estimates and corrected tables</t>
    </r>
    <r>
      <rPr>
        <sz val="8"/>
        <rFont val="Arial"/>
        <family val="2"/>
      </rPr>
      <t xml:space="preserve"> can be found on the NRS website</t>
    </r>
  </si>
  <si>
    <t xml:space="preserve">4) The figures for 2013-2015 and 2014-2016 are calculated using corrected mid-year population estimates for 2013 and 2014. </t>
  </si>
  <si>
    <t>3) These figures were revised to take account of the mid-year population estimates for 2002-2010 that were revised in the light of the 2011 Census results.</t>
  </si>
  <si>
    <t>2) These figures have been extracted from complete ungraduated annual life tables prepared by the Government Actuary's Department up to 1999-2001 and by the Office for National Statistics thereafter.</t>
  </si>
  <si>
    <t xml:space="preserve">1) The figures are taken from graduated life tables prepared by the Government Actuary.  </t>
  </si>
  <si>
    <t>Footnotes</t>
  </si>
  <si>
    <r>
      <t>2014-2016</t>
    </r>
    <r>
      <rPr>
        <vertAlign val="superscript"/>
        <sz val="10"/>
        <color indexed="8"/>
        <rFont val="Arial"/>
        <family val="2"/>
      </rPr>
      <t>4</t>
    </r>
  </si>
  <si>
    <r>
      <t>2013-2015</t>
    </r>
    <r>
      <rPr>
        <vertAlign val="superscript"/>
        <sz val="10"/>
        <color indexed="8"/>
        <rFont val="Arial"/>
        <family val="2"/>
      </rPr>
      <t>4</t>
    </r>
  </si>
  <si>
    <t>2012-2014</t>
  </si>
  <si>
    <t>2011-2013</t>
  </si>
  <si>
    <t>2010-2012</t>
  </si>
  <si>
    <r>
      <t>2009-2011</t>
    </r>
    <r>
      <rPr>
        <vertAlign val="superscript"/>
        <sz val="10"/>
        <color indexed="8"/>
        <rFont val="Arial"/>
        <family val="2"/>
      </rPr>
      <t>3</t>
    </r>
  </si>
  <si>
    <r>
      <t>2008-2010</t>
    </r>
    <r>
      <rPr>
        <vertAlign val="superscript"/>
        <sz val="10"/>
        <color indexed="8"/>
        <rFont val="Arial"/>
        <family val="2"/>
      </rPr>
      <t>3</t>
    </r>
  </si>
  <si>
    <r>
      <t>2007-2009</t>
    </r>
    <r>
      <rPr>
        <vertAlign val="superscript"/>
        <sz val="10"/>
        <color indexed="8"/>
        <rFont val="Arial"/>
        <family val="2"/>
      </rPr>
      <t>3</t>
    </r>
  </si>
  <si>
    <r>
      <t>2006-2008</t>
    </r>
    <r>
      <rPr>
        <vertAlign val="superscript"/>
        <sz val="10"/>
        <color indexed="8"/>
        <rFont val="Arial"/>
        <family val="2"/>
      </rPr>
      <t>3</t>
    </r>
  </si>
  <si>
    <r>
      <t>2005-2007</t>
    </r>
    <r>
      <rPr>
        <vertAlign val="superscript"/>
        <sz val="10"/>
        <color indexed="8"/>
        <rFont val="Arial"/>
        <family val="2"/>
      </rPr>
      <t>3</t>
    </r>
  </si>
  <si>
    <r>
      <t>2004-2006</t>
    </r>
    <r>
      <rPr>
        <vertAlign val="superscript"/>
        <sz val="10"/>
        <color indexed="8"/>
        <rFont val="Arial"/>
        <family val="2"/>
      </rPr>
      <t>3</t>
    </r>
  </si>
  <si>
    <r>
      <t>2003-2005</t>
    </r>
    <r>
      <rPr>
        <vertAlign val="superscript"/>
        <sz val="10"/>
        <color indexed="8"/>
        <rFont val="Arial"/>
        <family val="2"/>
      </rPr>
      <t>3</t>
    </r>
  </si>
  <si>
    <r>
      <t>2002-2004</t>
    </r>
    <r>
      <rPr>
        <vertAlign val="superscript"/>
        <sz val="10"/>
        <color indexed="8"/>
        <rFont val="Arial"/>
        <family val="2"/>
      </rPr>
      <t>3</t>
    </r>
  </si>
  <si>
    <r>
      <t>2001-2003</t>
    </r>
    <r>
      <rPr>
        <vertAlign val="superscript"/>
        <sz val="10"/>
        <rFont val="Arial"/>
        <family val="2"/>
      </rPr>
      <t>3</t>
    </r>
  </si>
  <si>
    <r>
      <t>2000-2002</t>
    </r>
    <r>
      <rPr>
        <vertAlign val="superscript"/>
        <sz val="10"/>
        <rFont val="Arial"/>
        <family val="2"/>
      </rPr>
      <t>3</t>
    </r>
  </si>
  <si>
    <r>
      <t>1999-2001</t>
    </r>
    <r>
      <rPr>
        <vertAlign val="superscript"/>
        <sz val="10"/>
        <rFont val="Arial"/>
        <family val="2"/>
      </rPr>
      <t>2</t>
    </r>
  </si>
  <si>
    <r>
      <t>1998-2000</t>
    </r>
    <r>
      <rPr>
        <vertAlign val="superscript"/>
        <sz val="10"/>
        <rFont val="Arial"/>
        <family val="2"/>
      </rPr>
      <t>2</t>
    </r>
  </si>
  <si>
    <r>
      <t>1997-99</t>
    </r>
    <r>
      <rPr>
        <vertAlign val="superscript"/>
        <sz val="10"/>
        <rFont val="Arial"/>
        <family val="2"/>
      </rPr>
      <t>2</t>
    </r>
  </si>
  <si>
    <r>
      <t>1996-98</t>
    </r>
    <r>
      <rPr>
        <vertAlign val="superscript"/>
        <sz val="10"/>
        <rFont val="Arial"/>
        <family val="2"/>
      </rPr>
      <t>2</t>
    </r>
  </si>
  <si>
    <r>
      <t>1995-97</t>
    </r>
    <r>
      <rPr>
        <vertAlign val="superscript"/>
        <sz val="10"/>
        <rFont val="Arial"/>
        <family val="2"/>
      </rPr>
      <t>2</t>
    </r>
  </si>
  <si>
    <r>
      <t>1994-96</t>
    </r>
    <r>
      <rPr>
        <vertAlign val="superscript"/>
        <sz val="10"/>
        <rFont val="Arial"/>
        <family val="2"/>
      </rPr>
      <t>2</t>
    </r>
  </si>
  <si>
    <r>
      <t>1993-95</t>
    </r>
    <r>
      <rPr>
        <vertAlign val="superscript"/>
        <sz val="10"/>
        <rFont val="Arial"/>
        <family val="2"/>
      </rPr>
      <t>2</t>
    </r>
  </si>
  <si>
    <r>
      <t>1992-94</t>
    </r>
    <r>
      <rPr>
        <vertAlign val="superscript"/>
        <sz val="10"/>
        <rFont val="Arial"/>
        <family val="2"/>
      </rPr>
      <t>2</t>
    </r>
  </si>
  <si>
    <r>
      <t>1991-93</t>
    </r>
    <r>
      <rPr>
        <vertAlign val="superscript"/>
        <sz val="10"/>
        <rFont val="Arial"/>
        <family val="2"/>
      </rPr>
      <t>2</t>
    </r>
  </si>
  <si>
    <r>
      <t>1990-92</t>
    </r>
    <r>
      <rPr>
        <vertAlign val="superscript"/>
        <sz val="10"/>
        <rFont val="Arial"/>
        <family val="2"/>
      </rPr>
      <t>1</t>
    </r>
  </si>
  <si>
    <r>
      <t>1980-82</t>
    </r>
    <r>
      <rPr>
        <vertAlign val="superscript"/>
        <sz val="10"/>
        <rFont val="Arial"/>
        <family val="2"/>
      </rPr>
      <t>1</t>
    </r>
  </si>
  <si>
    <r>
      <t>1970-72</t>
    </r>
    <r>
      <rPr>
        <vertAlign val="superscript"/>
        <sz val="10"/>
        <rFont val="Arial"/>
        <family val="2"/>
      </rPr>
      <t>1</t>
    </r>
  </si>
  <si>
    <r>
      <t>1960-62</t>
    </r>
    <r>
      <rPr>
        <vertAlign val="superscript"/>
        <sz val="10"/>
        <rFont val="Arial"/>
        <family val="2"/>
      </rPr>
      <t>1</t>
    </r>
  </si>
  <si>
    <r>
      <t>1950-52</t>
    </r>
    <r>
      <rPr>
        <vertAlign val="superscript"/>
        <sz val="10"/>
        <rFont val="Arial"/>
        <family val="2"/>
      </rPr>
      <t>1</t>
    </r>
  </si>
  <si>
    <r>
      <t>1942-44</t>
    </r>
    <r>
      <rPr>
        <vertAlign val="superscript"/>
        <sz val="10"/>
        <rFont val="Arial"/>
        <family val="2"/>
      </rPr>
      <t>1</t>
    </r>
  </si>
  <si>
    <r>
      <t>1930-32</t>
    </r>
    <r>
      <rPr>
        <vertAlign val="superscript"/>
        <sz val="10"/>
        <rFont val="Arial"/>
        <family val="2"/>
      </rPr>
      <t>1</t>
    </r>
  </si>
  <si>
    <r>
      <t>1920-22</t>
    </r>
    <r>
      <rPr>
        <vertAlign val="superscript"/>
        <sz val="10"/>
        <rFont val="Arial"/>
        <family val="2"/>
      </rPr>
      <t>1</t>
    </r>
  </si>
  <si>
    <t>Females</t>
  </si>
  <si>
    <t>Males</t>
  </si>
  <si>
    <t xml:space="preserve">  Age 65</t>
  </si>
  <si>
    <t xml:space="preserve">  Age 45</t>
  </si>
  <si>
    <t xml:space="preserve">  Age 15</t>
  </si>
  <si>
    <t>Age 1</t>
  </si>
  <si>
    <t xml:space="preserve">    Birth</t>
  </si>
  <si>
    <t>Expectation of life at</t>
  </si>
  <si>
    <t>Year</t>
  </si>
  <si>
    <t>Table 1: Expectation of life, by sex and selected age, Scotland, 1861 to 2016</t>
  </si>
  <si>
    <t>Life expectancy at age 65</t>
  </si>
  <si>
    <t>Change men - weeks</t>
  </si>
  <si>
    <t>Change women - weeks</t>
  </si>
  <si>
    <t>Annual average change in life expectancy - weeks</t>
  </si>
  <si>
    <t>Men all ages</t>
  </si>
  <si>
    <t>Men &gt; 65</t>
  </si>
  <si>
    <t>Women all ages</t>
  </si>
  <si>
    <t>Women &gt;65</t>
  </si>
  <si>
    <t>2006-2010</t>
  </si>
  <si>
    <t>2011-2015</t>
  </si>
  <si>
    <t>1920-221</t>
  </si>
  <si>
    <t>1930-321</t>
  </si>
  <si>
    <t>1942-441</t>
  </si>
  <si>
    <t>1950-521</t>
  </si>
  <si>
    <t>1960-621</t>
  </si>
  <si>
    <t>1970-721</t>
  </si>
  <si>
    <t>1980-821</t>
  </si>
  <si>
    <t>1990-921</t>
  </si>
  <si>
    <t>1991-932</t>
  </si>
  <si>
    <t>1992-942</t>
  </si>
  <si>
    <t>1993-952</t>
  </si>
  <si>
    <t>1994-962</t>
  </si>
  <si>
    <t>1995-972</t>
  </si>
  <si>
    <t>1996-982</t>
  </si>
  <si>
    <t>1997-992</t>
  </si>
  <si>
    <t>1998-20002</t>
  </si>
  <si>
    <t>1999-20012</t>
  </si>
  <si>
    <t>2000-20023</t>
  </si>
  <si>
    <t>2001-20033</t>
  </si>
  <si>
    <t>2002-20043</t>
  </si>
  <si>
    <t>2003-20053</t>
  </si>
  <si>
    <t>2004-20063</t>
  </si>
  <si>
    <t>2005-20073</t>
  </si>
  <si>
    <t>2006-20083</t>
  </si>
  <si>
    <t>2007-20093</t>
  </si>
  <si>
    <t>2008-20103</t>
  </si>
  <si>
    <t>2013-20154</t>
  </si>
  <si>
    <t>2014-20164</t>
  </si>
  <si>
    <t>10 year gains</t>
  </si>
  <si>
    <t>men</t>
  </si>
  <si>
    <t>women</t>
  </si>
  <si>
    <t xml:space="preserve">men </t>
  </si>
  <si>
    <t>Attained age (years)</t>
  </si>
  <si>
    <t>Male NRS</t>
  </si>
  <si>
    <t>Female NRS</t>
  </si>
  <si>
    <t>2012-16</t>
  </si>
  <si>
    <t>2007-11</t>
  </si>
  <si>
    <t>2002-06</t>
  </si>
  <si>
    <t>1997-2001</t>
  </si>
  <si>
    <t>1992-1996</t>
  </si>
  <si>
    <t>1987-1991</t>
  </si>
  <si>
    <t>1982-1986</t>
  </si>
  <si>
    <t>year to year change</t>
  </si>
  <si>
    <t>total 5 year gain</t>
  </si>
  <si>
    <t>mean 5 year gain</t>
  </si>
  <si>
    <t>mean gain in weeks</t>
  </si>
  <si>
    <t>Female HMD 1x1</t>
  </si>
  <si>
    <t>Male HMD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</si>
</sst>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"/>
    <numFmt numFmtId="165" formatCode="0.0\ "/>
    <numFmt numFmtId="166" formatCode="0.0"/>
    <numFmt numFmtId="167" formatCode="0.0\ \ "/>
    <numFmt numFmtId="168" formatCode="0.00\ "/>
  </numFmts>
  <fonts count="17" x14ac:knownFonts="1">
    <font>
      <sz val="12"/>
      <color theme="1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u/>
      <sz val="8"/>
      <color indexed="12"/>
      <name val="Arial"/>
      <family val="2"/>
    </font>
    <font>
      <sz val="8"/>
      <color indexed="12"/>
      <name val="Arial"/>
      <family val="2"/>
    </font>
    <font>
      <b/>
      <sz val="8"/>
      <name val="Arial"/>
      <family val="2"/>
    </font>
    <font>
      <vertAlign val="superscript"/>
      <sz val="10"/>
      <color indexed="8"/>
      <name val="Arial"/>
      <family val="2"/>
    </font>
    <font>
      <vertAlign val="superscript"/>
      <sz val="10"/>
      <name val="Arial"/>
      <family val="2"/>
    </font>
    <font>
      <sz val="8"/>
      <color indexed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1"/>
      <name val="Arial"/>
      <family val="2"/>
    </font>
    <font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/>
      <right style="hair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1" fillId="0" borderId="0"/>
    <xf numFmtId="0" fontId="3" fillId="0" borderId="0"/>
    <xf numFmtId="0" fontId="4" fillId="0" borderId="0"/>
    <xf numFmtId="0" fontId="5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77">
    <xf numFmtId="0" fontId="0" fillId="0" borderId="0" xfId="0"/>
    <xf numFmtId="2" fontId="0" fillId="0" borderId="0" xfId="0" applyNumberFormat="1"/>
    <xf numFmtId="164" fontId="2" fillId="2" borderId="0" xfId="1" applyNumberFormat="1" applyFont="1" applyFill="1" applyBorder="1" applyAlignment="1">
      <alignment horizontal="right"/>
    </xf>
    <xf numFmtId="164" fontId="1" fillId="2" borderId="0" xfId="1" applyNumberFormat="1" applyFont="1" applyFill="1" applyBorder="1" applyAlignment="1">
      <alignment horizontal="right"/>
    </xf>
    <xf numFmtId="164" fontId="0" fillId="2" borderId="0" xfId="0" applyNumberFormat="1" applyFill="1" applyBorder="1"/>
    <xf numFmtId="164" fontId="1" fillId="2" borderId="0" xfId="1" applyNumberFormat="1" applyFont="1" applyFill="1" applyBorder="1"/>
    <xf numFmtId="0" fontId="0" fillId="3" borderId="0" xfId="0" applyFill="1"/>
    <xf numFmtId="0" fontId="1" fillId="0" borderId="1" xfId="2" applyFont="1" applyBorder="1" applyAlignment="1">
      <alignment horizontal="center"/>
    </xf>
    <xf numFmtId="165" fontId="1" fillId="0" borderId="0" xfId="2" applyNumberFormat="1" applyFont="1" applyBorder="1" applyAlignment="1">
      <alignment horizontal="center"/>
    </xf>
    <xf numFmtId="165" fontId="1" fillId="0" borderId="0" xfId="2" applyNumberFormat="1" applyFont="1" applyBorder="1" applyAlignment="1">
      <alignment horizontal="center" vertical="center"/>
    </xf>
    <xf numFmtId="166" fontId="0" fillId="0" borderId="0" xfId="0" applyNumberFormat="1"/>
    <xf numFmtId="0" fontId="4" fillId="2" borderId="0" xfId="3" applyFill="1"/>
    <xf numFmtId="0" fontId="4" fillId="2" borderId="0" xfId="3" applyFill="1" applyAlignment="1">
      <alignment wrapText="1"/>
    </xf>
    <xf numFmtId="0" fontId="4" fillId="2" borderId="0" xfId="3" applyNumberFormat="1" applyFont="1" applyFill="1" applyBorder="1" applyAlignment="1">
      <alignment horizontal="left" wrapText="1"/>
    </xf>
    <xf numFmtId="0" fontId="4" fillId="2" borderId="0" xfId="3" applyFont="1" applyFill="1"/>
    <xf numFmtId="0" fontId="4" fillId="2" borderId="0" xfId="3" applyNumberFormat="1" applyFont="1" applyFill="1" applyBorder="1" applyAlignment="1">
      <alignment horizontal="left"/>
    </xf>
    <xf numFmtId="0" fontId="4" fillId="2" borderId="0" xfId="3" applyFill="1" applyBorder="1"/>
    <xf numFmtId="166" fontId="4" fillId="2" borderId="0" xfId="3" applyNumberFormat="1" applyFill="1" applyBorder="1"/>
    <xf numFmtId="166" fontId="4" fillId="2" borderId="0" xfId="3" quotePrefix="1" applyNumberFormat="1" applyFill="1" applyBorder="1" applyAlignment="1">
      <alignment horizontal="right"/>
    </xf>
    <xf numFmtId="0" fontId="9" fillId="2" borderId="0" xfId="3" applyFont="1" applyFill="1" applyBorder="1" applyAlignment="1">
      <alignment horizontal="left" wrapText="1"/>
    </xf>
    <xf numFmtId="166" fontId="4" fillId="2" borderId="2" xfId="3" applyNumberFormat="1" applyFill="1" applyBorder="1"/>
    <xf numFmtId="166" fontId="4" fillId="2" borderId="2" xfId="3" quotePrefix="1" applyNumberFormat="1" applyFill="1" applyBorder="1" applyAlignment="1">
      <alignment horizontal="right"/>
    </xf>
    <xf numFmtId="0" fontId="4" fillId="2" borderId="2" xfId="3" applyFill="1" applyBorder="1" applyAlignment="1">
      <alignment horizontal="center" wrapText="1"/>
    </xf>
    <xf numFmtId="0" fontId="5" fillId="2" borderId="0" xfId="4" applyFill="1" applyAlignment="1"/>
    <xf numFmtId="165" fontId="1" fillId="2" borderId="0" xfId="4" applyNumberFormat="1" applyFont="1" applyFill="1" applyBorder="1" applyAlignment="1">
      <alignment horizontal="center" vertical="center"/>
    </xf>
    <xf numFmtId="0" fontId="2" fillId="2" borderId="1" xfId="4" applyFont="1" applyFill="1" applyBorder="1" applyAlignment="1">
      <alignment horizontal="center" wrapText="1"/>
    </xf>
    <xf numFmtId="167" fontId="1" fillId="2" borderId="0" xfId="4" applyNumberFormat="1" applyFont="1" applyFill="1" applyBorder="1" applyAlignment="1">
      <alignment horizontal="center"/>
    </xf>
    <xf numFmtId="0" fontId="2" fillId="2" borderId="0" xfId="4" applyFont="1" applyFill="1" applyBorder="1" applyAlignment="1">
      <alignment horizontal="center" wrapText="1"/>
    </xf>
    <xf numFmtId="0" fontId="1" fillId="2" borderId="1" xfId="4" applyFont="1" applyFill="1" applyBorder="1" applyAlignment="1">
      <alignment horizontal="center" wrapText="1"/>
    </xf>
    <xf numFmtId="0" fontId="5" fillId="2" borderId="0" xfId="4" applyFill="1"/>
    <xf numFmtId="165" fontId="12" fillId="2" borderId="0" xfId="4" applyNumberFormat="1" applyFont="1" applyFill="1" applyBorder="1" applyAlignment="1">
      <alignment horizontal="center" vertical="center"/>
    </xf>
    <xf numFmtId="165" fontId="1" fillId="2" borderId="0" xfId="4" applyNumberFormat="1" applyFont="1" applyFill="1" applyBorder="1" applyAlignment="1">
      <alignment horizontal="center"/>
    </xf>
    <xf numFmtId="0" fontId="1" fillId="2" borderId="3" xfId="4" applyFont="1" applyFill="1" applyBorder="1" applyAlignment="1">
      <alignment horizontal="center" vertical="center" wrapText="1"/>
    </xf>
    <xf numFmtId="0" fontId="1" fillId="2" borderId="4" xfId="4" applyFont="1" applyFill="1" applyBorder="1" applyAlignment="1">
      <alignment horizontal="center" vertical="center" wrapText="1"/>
    </xf>
    <xf numFmtId="0" fontId="4" fillId="2" borderId="0" xfId="4" applyFont="1" applyFill="1"/>
    <xf numFmtId="0" fontId="4" fillId="2" borderId="0" xfId="4" applyFont="1" applyFill="1" applyAlignment="1">
      <alignment horizontal="center"/>
    </xf>
    <xf numFmtId="0" fontId="5" fillId="2" borderId="0" xfId="4" applyFill="1" applyBorder="1" applyAlignment="1"/>
    <xf numFmtId="0" fontId="13" fillId="2" borderId="0" xfId="4" applyFont="1" applyFill="1" applyBorder="1" applyAlignment="1">
      <alignment horizontal="left" wrapText="1"/>
    </xf>
    <xf numFmtId="168" fontId="14" fillId="2" borderId="0" xfId="4" applyNumberFormat="1" applyFont="1" applyFill="1" applyBorder="1" applyAlignment="1">
      <alignment horizontal="center" vertical="center"/>
    </xf>
    <xf numFmtId="0" fontId="0" fillId="0" borderId="11" xfId="0" applyBorder="1"/>
    <xf numFmtId="0" fontId="0" fillId="0" borderId="2" xfId="0" applyBorder="1"/>
    <xf numFmtId="0" fontId="0" fillId="0" borderId="12" xfId="0" applyBorder="1"/>
    <xf numFmtId="0" fontId="0" fillId="0" borderId="13" xfId="0" applyBorder="1"/>
    <xf numFmtId="0" fontId="0" fillId="0" borderId="0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168" fontId="14" fillId="2" borderId="14" xfId="4" applyNumberFormat="1" applyFont="1" applyFill="1" applyBorder="1" applyAlignment="1">
      <alignment horizontal="center" vertical="center"/>
    </xf>
    <xf numFmtId="166" fontId="0" fillId="0" borderId="14" xfId="0" applyNumberFormat="1" applyBorder="1"/>
    <xf numFmtId="164" fontId="0" fillId="0" borderId="0" xfId="0" applyNumberFormat="1" applyBorder="1"/>
    <xf numFmtId="2" fontId="0" fillId="0" borderId="0" xfId="0" applyNumberFormat="1" applyBorder="1"/>
    <xf numFmtId="166" fontId="0" fillId="0" borderId="17" xfId="0" applyNumberFormat="1" applyBorder="1"/>
    <xf numFmtId="1" fontId="0" fillId="0" borderId="0" xfId="0" applyNumberFormat="1"/>
    <xf numFmtId="0" fontId="15" fillId="0" borderId="0" xfId="0" applyFont="1" applyAlignment="1">
      <alignment horizontal="right" wrapText="1"/>
    </xf>
    <xf numFmtId="0" fontId="15" fillId="0" borderId="0" xfId="0" applyFont="1"/>
    <xf numFmtId="0" fontId="15" fillId="0" borderId="0" xfId="0" applyNumberFormat="1" applyFont="1"/>
    <xf numFmtId="166" fontId="16" fillId="0" borderId="0" xfId="0" applyNumberFormat="1" applyFont="1"/>
    <xf numFmtId="0" fontId="15" fillId="0" borderId="0" xfId="0" applyFont="1" applyBorder="1"/>
    <xf numFmtId="166" fontId="16" fillId="3" borderId="0" xfId="0" applyNumberFormat="1" applyFont="1" applyFill="1"/>
    <xf numFmtId="2" fontId="0" fillId="3" borderId="0" xfId="0" applyNumberFormat="1" applyFill="1"/>
    <xf numFmtId="164" fontId="0" fillId="0" borderId="0" xfId="0" applyNumberFormat="1"/>
    <xf numFmtId="0" fontId="4" fillId="2" borderId="0" xfId="3" applyNumberFormat="1" applyFont="1" applyFill="1" applyBorder="1" applyAlignment="1">
      <alignment horizontal="left" wrapText="1"/>
    </xf>
    <xf numFmtId="0" fontId="4" fillId="2" borderId="0" xfId="4" applyFont="1" applyFill="1" applyAlignment="1"/>
    <xf numFmtId="0" fontId="7" fillId="2" borderId="0" xfId="5" applyNumberFormat="1" applyFont="1" applyFill="1" applyBorder="1" applyAlignment="1" applyProtection="1">
      <alignment horizontal="left"/>
    </xf>
    <xf numFmtId="0" fontId="4" fillId="2" borderId="0" xfId="3" applyFont="1" applyFill="1" applyAlignment="1">
      <alignment wrapText="1"/>
    </xf>
    <xf numFmtId="0" fontId="7" fillId="2" borderId="0" xfId="5" applyNumberFormat="1" applyFont="1" applyFill="1" applyBorder="1" applyAlignment="1" applyProtection="1">
      <alignment horizontal="left" wrapText="1"/>
    </xf>
    <xf numFmtId="0" fontId="13" fillId="2" borderId="0" xfId="4" applyFont="1" applyFill="1" applyBorder="1" applyAlignment="1">
      <alignment horizontal="left"/>
    </xf>
    <xf numFmtId="0" fontId="5" fillId="2" borderId="0" xfId="4" applyFill="1" applyBorder="1" applyAlignment="1"/>
    <xf numFmtId="0" fontId="1" fillId="2" borderId="9" xfId="4" applyFont="1" applyFill="1" applyBorder="1" applyAlignment="1">
      <alignment horizontal="center" wrapText="1"/>
    </xf>
    <xf numFmtId="0" fontId="1" fillId="2" borderId="8" xfId="4" applyFont="1" applyFill="1" applyBorder="1" applyAlignment="1">
      <alignment horizontal="center" wrapText="1"/>
    </xf>
    <xf numFmtId="0" fontId="1" fillId="2" borderId="10" xfId="4" applyFont="1" applyFill="1" applyBorder="1" applyAlignment="1">
      <alignment horizontal="center" vertical="center" wrapText="1"/>
    </xf>
    <xf numFmtId="0" fontId="1" fillId="2" borderId="1" xfId="4" applyFont="1" applyFill="1" applyBorder="1" applyAlignment="1">
      <alignment horizontal="center" vertical="center" wrapText="1"/>
    </xf>
    <xf numFmtId="0" fontId="1" fillId="2" borderId="4" xfId="4" applyFont="1" applyFill="1" applyBorder="1" applyAlignment="1">
      <alignment horizontal="center" vertical="center" wrapText="1"/>
    </xf>
    <xf numFmtId="0" fontId="1" fillId="2" borderId="6" xfId="4" applyFont="1" applyFill="1" applyBorder="1" applyAlignment="1">
      <alignment horizontal="center" vertical="center" wrapText="1"/>
    </xf>
    <xf numFmtId="0" fontId="1" fillId="2" borderId="7" xfId="4" applyFont="1" applyFill="1" applyBorder="1" applyAlignment="1">
      <alignment horizontal="center" vertical="center" wrapText="1"/>
    </xf>
    <xf numFmtId="0" fontId="1" fillId="2" borderId="5" xfId="4" applyFont="1" applyFill="1" applyBorder="1" applyAlignment="1">
      <alignment horizontal="center" vertical="center" wrapText="1"/>
    </xf>
  </cellXfs>
  <cellStyles count="6">
    <cellStyle name="Hyperlink" xfId="5" builtinId="8"/>
    <cellStyle name="Normal" xfId="0" builtinId="0"/>
    <cellStyle name="Normal 2" xfId="2"/>
    <cellStyle name="Normal 2 2 2 2" xfId="1"/>
    <cellStyle name="Normal 3" xfId="4"/>
    <cellStyle name="Normal_annual report vals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Period</a:t>
            </a:r>
            <a:r>
              <a:rPr lang="en-GB" b="1" baseline="0"/>
              <a:t> life expectancy at birth for males and females in Scotland, 1981-2016</a:t>
            </a:r>
            <a:endParaRPr lang="en-GB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7051348092631474E-2"/>
          <c:y val="9.9216494845360839E-2"/>
          <c:w val="0.9351170535746296"/>
          <c:h val="0.70394696539221258"/>
        </c:manualLayout>
      </c:layout>
      <c:lineChart>
        <c:grouping val="standard"/>
        <c:varyColors val="0"/>
        <c:ser>
          <c:idx val="0"/>
          <c:order val="0"/>
          <c:tx>
            <c:strRef>
              <c:f>data!$A$5</c:f>
              <c:strCache>
                <c:ptCount val="1"/>
                <c:pt idx="0">
                  <c:v>Male</c:v>
                </c:pt>
              </c:strCache>
            </c:strRef>
          </c:tx>
          <c:spPr>
            <a:ln w="28575" cap="rnd">
              <a:solidFill>
                <a:srgbClr val="5B9BD5">
                  <a:lumMod val="75000"/>
                </a:srgb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5B9BD5">
                  <a:lumMod val="75000"/>
                </a:srgbClr>
              </a:solidFill>
              <a:ln w="9525">
                <a:noFill/>
              </a:ln>
              <a:effectLst/>
            </c:spPr>
          </c:marker>
          <c:cat>
            <c:strRef>
              <c:f>data!$B$4:$AJ$4</c:f>
              <c:strCache>
                <c:ptCount val="35"/>
                <c:pt idx="0">
                  <c:v>1980-82</c:v>
                </c:pt>
                <c:pt idx="1">
                  <c:v>1981-83</c:v>
                </c:pt>
                <c:pt idx="2">
                  <c:v>1982-84</c:v>
                </c:pt>
                <c:pt idx="3">
                  <c:v>1983-85</c:v>
                </c:pt>
                <c:pt idx="4">
                  <c:v>1984-86</c:v>
                </c:pt>
                <c:pt idx="5">
                  <c:v>1985-87</c:v>
                </c:pt>
                <c:pt idx="6">
                  <c:v>1986-88</c:v>
                </c:pt>
                <c:pt idx="7">
                  <c:v>1987-89</c:v>
                </c:pt>
                <c:pt idx="8">
                  <c:v>1988-90</c:v>
                </c:pt>
                <c:pt idx="9">
                  <c:v>1989-91</c:v>
                </c:pt>
                <c:pt idx="10">
                  <c:v>1990-92</c:v>
                </c:pt>
                <c:pt idx="11">
                  <c:v>1991-93</c:v>
                </c:pt>
                <c:pt idx="12">
                  <c:v>1992-94</c:v>
                </c:pt>
                <c:pt idx="13">
                  <c:v>1993-95</c:v>
                </c:pt>
                <c:pt idx="14">
                  <c:v>1994-96</c:v>
                </c:pt>
                <c:pt idx="15">
                  <c:v>1995-97</c:v>
                </c:pt>
                <c:pt idx="16">
                  <c:v>1996-98</c:v>
                </c:pt>
                <c:pt idx="17">
                  <c:v>1997-99</c:v>
                </c:pt>
                <c:pt idx="18">
                  <c:v>1998-2000</c:v>
                </c:pt>
                <c:pt idx="19">
                  <c:v>1999-2001</c:v>
                </c:pt>
                <c:pt idx="20">
                  <c:v>2000-2002</c:v>
                </c:pt>
                <c:pt idx="21">
                  <c:v>2001-03</c:v>
                </c:pt>
                <c:pt idx="22">
                  <c:v>2002-04</c:v>
                </c:pt>
                <c:pt idx="23">
                  <c:v>2002-05</c:v>
                </c:pt>
                <c:pt idx="24">
                  <c:v>2004-06</c:v>
                </c:pt>
                <c:pt idx="25">
                  <c:v>2005-07</c:v>
                </c:pt>
                <c:pt idx="26">
                  <c:v>2006-08</c:v>
                </c:pt>
                <c:pt idx="27">
                  <c:v>2007-09</c:v>
                </c:pt>
                <c:pt idx="28">
                  <c:v>2008-10</c:v>
                </c:pt>
                <c:pt idx="29">
                  <c:v>2009-11</c:v>
                </c:pt>
                <c:pt idx="30">
                  <c:v>2010-12</c:v>
                </c:pt>
                <c:pt idx="31">
                  <c:v>2011-13</c:v>
                </c:pt>
                <c:pt idx="32">
                  <c:v>2012-14</c:v>
                </c:pt>
                <c:pt idx="33">
                  <c:v>2013-15</c:v>
                </c:pt>
                <c:pt idx="34">
                  <c:v>2014-16</c:v>
                </c:pt>
              </c:strCache>
            </c:strRef>
          </c:cat>
          <c:val>
            <c:numRef>
              <c:f>data!$B$5:$AJ$5</c:f>
              <c:numCache>
                <c:formatCode>0.000</c:formatCode>
                <c:ptCount val="35"/>
                <c:pt idx="0">
                  <c:v>69.11</c:v>
                </c:pt>
                <c:pt idx="1">
                  <c:v>69.34</c:v>
                </c:pt>
                <c:pt idx="2">
                  <c:v>69.599999999999994</c:v>
                </c:pt>
                <c:pt idx="3">
                  <c:v>69.87</c:v>
                </c:pt>
                <c:pt idx="4">
                  <c:v>70.010000000000005</c:v>
                </c:pt>
                <c:pt idx="5">
                  <c:v>70.209999999999994</c:v>
                </c:pt>
                <c:pt idx="6">
                  <c:v>70.349999999999994</c:v>
                </c:pt>
                <c:pt idx="7">
                  <c:v>70.55</c:v>
                </c:pt>
                <c:pt idx="8">
                  <c:v>70.760000000000005</c:v>
                </c:pt>
                <c:pt idx="9">
                  <c:v>71.06</c:v>
                </c:pt>
                <c:pt idx="10">
                  <c:v>71.38</c:v>
                </c:pt>
                <c:pt idx="11">
                  <c:v>71.47</c:v>
                </c:pt>
                <c:pt idx="12">
                  <c:v>71.7</c:v>
                </c:pt>
                <c:pt idx="13">
                  <c:v>71.88</c:v>
                </c:pt>
                <c:pt idx="14">
                  <c:v>72.08</c:v>
                </c:pt>
                <c:pt idx="15">
                  <c:v>72.23</c:v>
                </c:pt>
                <c:pt idx="16">
                  <c:v>72.400000000000006</c:v>
                </c:pt>
                <c:pt idx="17">
                  <c:v>72.64</c:v>
                </c:pt>
                <c:pt idx="18">
                  <c:v>72.84</c:v>
                </c:pt>
                <c:pt idx="19">
                  <c:v>73.099999999999994</c:v>
                </c:pt>
                <c:pt idx="20">
                  <c:v>73.31</c:v>
                </c:pt>
                <c:pt idx="21">
                  <c:v>73.5</c:v>
                </c:pt>
                <c:pt idx="22">
                  <c:v>73.78</c:v>
                </c:pt>
                <c:pt idx="23">
                  <c:v>74.22</c:v>
                </c:pt>
                <c:pt idx="24">
                  <c:v>74.59</c:v>
                </c:pt>
                <c:pt idx="25">
                  <c:v>74.790000000000006</c:v>
                </c:pt>
                <c:pt idx="26">
                  <c:v>74.989999999999995</c:v>
                </c:pt>
                <c:pt idx="27">
                  <c:v>75.34</c:v>
                </c:pt>
                <c:pt idx="28">
                  <c:v>75.8</c:v>
                </c:pt>
                <c:pt idx="29">
                  <c:v>76.209999999999994</c:v>
                </c:pt>
                <c:pt idx="30">
                  <c:v>76.510000000000005</c:v>
                </c:pt>
                <c:pt idx="31">
                  <c:v>76.77</c:v>
                </c:pt>
                <c:pt idx="32">
                  <c:v>77.05</c:v>
                </c:pt>
                <c:pt idx="33">
                  <c:v>77.099999999999994</c:v>
                </c:pt>
                <c:pt idx="34">
                  <c:v>77.069999999999993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data!$A$6</c:f>
              <c:strCache>
                <c:ptCount val="1"/>
                <c:pt idx="0">
                  <c:v>Female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noFill/>
              </a:ln>
              <a:effectLst/>
            </c:spPr>
          </c:marker>
          <c:cat>
            <c:strRef>
              <c:f>data!$B$4:$AJ$4</c:f>
              <c:strCache>
                <c:ptCount val="35"/>
                <c:pt idx="0">
                  <c:v>1980-82</c:v>
                </c:pt>
                <c:pt idx="1">
                  <c:v>1981-83</c:v>
                </c:pt>
                <c:pt idx="2">
                  <c:v>1982-84</c:v>
                </c:pt>
                <c:pt idx="3">
                  <c:v>1983-85</c:v>
                </c:pt>
                <c:pt idx="4">
                  <c:v>1984-86</c:v>
                </c:pt>
                <c:pt idx="5">
                  <c:v>1985-87</c:v>
                </c:pt>
                <c:pt idx="6">
                  <c:v>1986-88</c:v>
                </c:pt>
                <c:pt idx="7">
                  <c:v>1987-89</c:v>
                </c:pt>
                <c:pt idx="8">
                  <c:v>1988-90</c:v>
                </c:pt>
                <c:pt idx="9">
                  <c:v>1989-91</c:v>
                </c:pt>
                <c:pt idx="10">
                  <c:v>1990-92</c:v>
                </c:pt>
                <c:pt idx="11">
                  <c:v>1991-93</c:v>
                </c:pt>
                <c:pt idx="12">
                  <c:v>1992-94</c:v>
                </c:pt>
                <c:pt idx="13">
                  <c:v>1993-95</c:v>
                </c:pt>
                <c:pt idx="14">
                  <c:v>1994-96</c:v>
                </c:pt>
                <c:pt idx="15">
                  <c:v>1995-97</c:v>
                </c:pt>
                <c:pt idx="16">
                  <c:v>1996-98</c:v>
                </c:pt>
                <c:pt idx="17">
                  <c:v>1997-99</c:v>
                </c:pt>
                <c:pt idx="18">
                  <c:v>1998-2000</c:v>
                </c:pt>
                <c:pt idx="19">
                  <c:v>1999-2001</c:v>
                </c:pt>
                <c:pt idx="20">
                  <c:v>2000-2002</c:v>
                </c:pt>
                <c:pt idx="21">
                  <c:v>2001-03</c:v>
                </c:pt>
                <c:pt idx="22">
                  <c:v>2002-04</c:v>
                </c:pt>
                <c:pt idx="23">
                  <c:v>2002-05</c:v>
                </c:pt>
                <c:pt idx="24">
                  <c:v>2004-06</c:v>
                </c:pt>
                <c:pt idx="25">
                  <c:v>2005-07</c:v>
                </c:pt>
                <c:pt idx="26">
                  <c:v>2006-08</c:v>
                </c:pt>
                <c:pt idx="27">
                  <c:v>2007-09</c:v>
                </c:pt>
                <c:pt idx="28">
                  <c:v>2008-10</c:v>
                </c:pt>
                <c:pt idx="29">
                  <c:v>2009-11</c:v>
                </c:pt>
                <c:pt idx="30">
                  <c:v>2010-12</c:v>
                </c:pt>
                <c:pt idx="31">
                  <c:v>2011-13</c:v>
                </c:pt>
                <c:pt idx="32">
                  <c:v>2012-14</c:v>
                </c:pt>
                <c:pt idx="33">
                  <c:v>2013-15</c:v>
                </c:pt>
                <c:pt idx="34">
                  <c:v>2014-16</c:v>
                </c:pt>
              </c:strCache>
            </c:strRef>
          </c:cat>
          <c:val>
            <c:numRef>
              <c:f>data!$B$6:$AJ$6</c:f>
              <c:numCache>
                <c:formatCode>0.000</c:formatCode>
                <c:ptCount val="35"/>
                <c:pt idx="0">
                  <c:v>75.31</c:v>
                </c:pt>
                <c:pt idx="1">
                  <c:v>75.47</c:v>
                </c:pt>
                <c:pt idx="2">
                  <c:v>75.62</c:v>
                </c:pt>
                <c:pt idx="3">
                  <c:v>75.819999999999993</c:v>
                </c:pt>
                <c:pt idx="4">
                  <c:v>76</c:v>
                </c:pt>
                <c:pt idx="5">
                  <c:v>76.209999999999994</c:v>
                </c:pt>
                <c:pt idx="6">
                  <c:v>76.5</c:v>
                </c:pt>
                <c:pt idx="7">
                  <c:v>76.47</c:v>
                </c:pt>
                <c:pt idx="8">
                  <c:v>76.599999999999994</c:v>
                </c:pt>
                <c:pt idx="9">
                  <c:v>76.739999999999995</c:v>
                </c:pt>
                <c:pt idx="10">
                  <c:v>77.11</c:v>
                </c:pt>
                <c:pt idx="11">
                  <c:v>77.12</c:v>
                </c:pt>
                <c:pt idx="12">
                  <c:v>77.31</c:v>
                </c:pt>
                <c:pt idx="13">
                  <c:v>77.44</c:v>
                </c:pt>
                <c:pt idx="14">
                  <c:v>77.73</c:v>
                </c:pt>
                <c:pt idx="15">
                  <c:v>77.849999999999994</c:v>
                </c:pt>
                <c:pt idx="16">
                  <c:v>78.040000000000006</c:v>
                </c:pt>
                <c:pt idx="17">
                  <c:v>78.180000000000007</c:v>
                </c:pt>
                <c:pt idx="18">
                  <c:v>78.349999999999994</c:v>
                </c:pt>
                <c:pt idx="19">
                  <c:v>78.56</c:v>
                </c:pt>
                <c:pt idx="20">
                  <c:v>78.78</c:v>
                </c:pt>
                <c:pt idx="21">
                  <c:v>78.86</c:v>
                </c:pt>
                <c:pt idx="22">
                  <c:v>79.05</c:v>
                </c:pt>
                <c:pt idx="23">
                  <c:v>79.239999999999995</c:v>
                </c:pt>
                <c:pt idx="24">
                  <c:v>79.540000000000006</c:v>
                </c:pt>
                <c:pt idx="25">
                  <c:v>79.680000000000007</c:v>
                </c:pt>
                <c:pt idx="26">
                  <c:v>79.83</c:v>
                </c:pt>
                <c:pt idx="27">
                  <c:v>80.05</c:v>
                </c:pt>
                <c:pt idx="28">
                  <c:v>80.3</c:v>
                </c:pt>
                <c:pt idx="29">
                  <c:v>80.56</c:v>
                </c:pt>
                <c:pt idx="30">
                  <c:v>80.75</c:v>
                </c:pt>
                <c:pt idx="31">
                  <c:v>80.89</c:v>
                </c:pt>
                <c:pt idx="32">
                  <c:v>81.06</c:v>
                </c:pt>
                <c:pt idx="33">
                  <c:v>81.099999999999994</c:v>
                </c:pt>
                <c:pt idx="34">
                  <c:v>81.150000000000006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5760752"/>
        <c:axId val="225761144"/>
      </c:lineChart>
      <c:catAx>
        <c:axId val="225760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761144"/>
        <c:crosses val="autoZero"/>
        <c:auto val="1"/>
        <c:lblAlgn val="ctr"/>
        <c:lblOffset val="100"/>
        <c:noMultiLvlLbl val="0"/>
      </c:catAx>
      <c:valAx>
        <c:axId val="225761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</a:t>
                </a:r>
              </a:p>
            </c:rich>
          </c:tx>
          <c:layout>
            <c:manualLayout>
              <c:xMode val="edge"/>
              <c:yMode val="edge"/>
              <c:x val="9.1201971428625326E-3"/>
              <c:y val="0.385162432015585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760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annual</a:t>
            </a:r>
            <a:r>
              <a:rPr lang="en-GB" baseline="0"/>
              <a:t> change (in weeks) in life expectancy at birth, Scotland, 2006-2015</a:t>
            </a:r>
            <a:endParaRPr lang="en-GB"/>
          </a:p>
        </c:rich>
      </c:tx>
      <c:layout>
        <c:manualLayout>
          <c:xMode val="edge"/>
          <c:yMode val="edge"/>
          <c:x val="0.10014566929133857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'Changes comparable to ONS'!$A$4</c:f>
              <c:strCache>
                <c:ptCount val="1"/>
                <c:pt idx="0">
                  <c:v>Men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'Changes comparable to ONS'!$C$2:$L$2</c:f>
              <c:numCache>
                <c:formatCode>General</c:formatCode>
                <c:ptCount val="10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</c:numCache>
            </c:numRef>
          </c:cat>
          <c:val>
            <c:numRef>
              <c:f>'Changes comparable to ONS'!$C$6:$L$6</c:f>
              <c:numCache>
                <c:formatCode>General</c:formatCode>
                <c:ptCount val="10"/>
                <c:pt idx="0">
                  <c:v>10.400000000000148</c:v>
                </c:pt>
                <c:pt idx="1">
                  <c:v>10.399999999999409</c:v>
                </c:pt>
                <c:pt idx="2">
                  <c:v>18.200000000000443</c:v>
                </c:pt>
                <c:pt idx="3">
                  <c:v>23.919999999999675</c:v>
                </c:pt>
                <c:pt idx="4">
                  <c:v>21.319999999999823</c:v>
                </c:pt>
                <c:pt idx="5">
                  <c:v>15.600000000000591</c:v>
                </c:pt>
                <c:pt idx="6">
                  <c:v>13.519999999999527</c:v>
                </c:pt>
                <c:pt idx="7">
                  <c:v>14.560000000000059</c:v>
                </c:pt>
                <c:pt idx="8">
                  <c:v>2.5999999999998522</c:v>
                </c:pt>
                <c:pt idx="9">
                  <c:v>-1.5600000000000591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'Changes comparable to ONS'!$A$5</c:f>
              <c:strCache>
                <c:ptCount val="1"/>
                <c:pt idx="0">
                  <c:v>Women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'Changes comparable to ONS'!$C$2:$L$2</c:f>
              <c:numCache>
                <c:formatCode>General</c:formatCode>
                <c:ptCount val="10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</c:numCache>
            </c:numRef>
          </c:cat>
          <c:val>
            <c:numRef>
              <c:f>'Changes comparable to ONS'!$C$7:$L$7</c:f>
              <c:numCache>
                <c:formatCode>General</c:formatCode>
                <c:ptCount val="10"/>
                <c:pt idx="0">
                  <c:v>7.2800000000000296</c:v>
                </c:pt>
                <c:pt idx="1">
                  <c:v>7.7999999999995566</c:v>
                </c:pt>
                <c:pt idx="2">
                  <c:v>11.439999999999941</c:v>
                </c:pt>
                <c:pt idx="3">
                  <c:v>13</c:v>
                </c:pt>
                <c:pt idx="4">
                  <c:v>13.520000000000266</c:v>
                </c:pt>
                <c:pt idx="5">
                  <c:v>9.8799999999998818</c:v>
                </c:pt>
                <c:pt idx="6">
                  <c:v>7.2800000000000296</c:v>
                </c:pt>
                <c:pt idx="7">
                  <c:v>8.8400000000000887</c:v>
                </c:pt>
                <c:pt idx="8">
                  <c:v>2.0799999999995862</c:v>
                </c:pt>
                <c:pt idx="9">
                  <c:v>2.6000000000005912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9085048"/>
        <c:axId val="229084656"/>
      </c:lineChart>
      <c:catAx>
        <c:axId val="229085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084656"/>
        <c:crosses val="autoZero"/>
        <c:auto val="1"/>
        <c:lblAlgn val="ctr"/>
        <c:lblOffset val="100"/>
        <c:noMultiLvlLbl val="0"/>
      </c:catAx>
      <c:valAx>
        <c:axId val="22908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085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annual change (in weeks) in life expectancy</a:t>
            </a:r>
            <a:r>
              <a:rPr lang="en-GB" baseline="0"/>
              <a:t> at age 65 years, Scotland, 2006-2015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'Changes comparable to ONS'!$A$10</c:f>
              <c:strCache>
                <c:ptCount val="1"/>
                <c:pt idx="0">
                  <c:v>Men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'Changes comparable to ONS'!$C$9:$L$9</c:f>
              <c:numCache>
                <c:formatCode>General</c:formatCode>
                <c:ptCount val="10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</c:numCache>
            </c:numRef>
          </c:cat>
          <c:val>
            <c:numRef>
              <c:f>'Changes comparable to ONS'!$C$12:$L$12</c:f>
              <c:numCache>
                <c:formatCode>General</c:formatCode>
                <c:ptCount val="10"/>
                <c:pt idx="0">
                  <c:v>8.8399999999999963</c:v>
                </c:pt>
                <c:pt idx="1">
                  <c:v>10.919999999999952</c:v>
                </c:pt>
                <c:pt idx="2">
                  <c:v>10.400000000000148</c:v>
                </c:pt>
                <c:pt idx="3">
                  <c:v>14.039999999999978</c:v>
                </c:pt>
                <c:pt idx="4">
                  <c:v>11.960000000000022</c:v>
                </c:pt>
                <c:pt idx="5">
                  <c:v>8.3200000000000074</c:v>
                </c:pt>
                <c:pt idx="6">
                  <c:v>6.7599999999999483</c:v>
                </c:pt>
                <c:pt idx="7">
                  <c:v>7.7999999999999261</c:v>
                </c:pt>
                <c:pt idx="8">
                  <c:v>-0.51999999999989654</c:v>
                </c:pt>
                <c:pt idx="9">
                  <c:v>4.6799999999999926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'Changes comparable to ONS'!$A$11</c:f>
              <c:strCache>
                <c:ptCount val="1"/>
                <c:pt idx="0">
                  <c:v>Women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'Changes comparable to ONS'!$C$9:$L$9</c:f>
              <c:numCache>
                <c:formatCode>General</c:formatCode>
                <c:ptCount val="10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</c:numCache>
            </c:numRef>
          </c:cat>
          <c:val>
            <c:numRef>
              <c:f>'Changes comparable to ONS'!$C$13:$L$13</c:f>
              <c:numCache>
                <c:formatCode>General</c:formatCode>
                <c:ptCount val="10"/>
                <c:pt idx="0">
                  <c:v>6.2400000000000517</c:v>
                </c:pt>
                <c:pt idx="1">
                  <c:v>5.2000000000000739</c:v>
                </c:pt>
                <c:pt idx="2">
                  <c:v>8.8399999999999039</c:v>
                </c:pt>
                <c:pt idx="3">
                  <c:v>10.399999999999963</c:v>
                </c:pt>
                <c:pt idx="4">
                  <c:v>13.520000000000081</c:v>
                </c:pt>
                <c:pt idx="5">
                  <c:v>1.5600000000000591</c:v>
                </c:pt>
                <c:pt idx="6">
                  <c:v>3.6400000000000148</c:v>
                </c:pt>
                <c:pt idx="7">
                  <c:v>5.1999999999998892</c:v>
                </c:pt>
                <c:pt idx="8">
                  <c:v>2.6000000000000369</c:v>
                </c:pt>
                <c:pt idx="9">
                  <c:v>4.1599999999999113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9083872"/>
        <c:axId val="229174672"/>
      </c:lineChart>
      <c:catAx>
        <c:axId val="229083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174672"/>
        <c:crosses val="autoZero"/>
        <c:auto val="1"/>
        <c:lblAlgn val="ctr"/>
        <c:lblOffset val="100"/>
        <c:noMultiLvlLbl val="0"/>
      </c:catAx>
      <c:valAx>
        <c:axId val="22917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083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Changes</a:t>
            </a:r>
            <a:r>
              <a:rPr lang="en-GB" b="1" baseline="0"/>
              <a:t> in life expectancy over 10-year periods for males and females in Scotland, 1910-2016 </a:t>
            </a:r>
            <a:endParaRPr lang="en-GB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'From 1900'!$A$4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'From 1900'!$G$6:$Q$6</c:f>
              <c:strCache>
                <c:ptCount val="11"/>
                <c:pt idx="0">
                  <c:v>1910-1922</c:v>
                </c:pt>
                <c:pt idx="1">
                  <c:v>1920-32</c:v>
                </c:pt>
                <c:pt idx="2">
                  <c:v>1930-44</c:v>
                </c:pt>
                <c:pt idx="3">
                  <c:v>1942-52</c:v>
                </c:pt>
                <c:pt idx="4">
                  <c:v>1950-62</c:v>
                </c:pt>
                <c:pt idx="5">
                  <c:v>1960-72</c:v>
                </c:pt>
                <c:pt idx="6">
                  <c:v>1970-82</c:v>
                </c:pt>
                <c:pt idx="7">
                  <c:v>1980-92</c:v>
                </c:pt>
                <c:pt idx="8">
                  <c:v>1990-2002</c:v>
                </c:pt>
                <c:pt idx="9">
                  <c:v>2000-2012</c:v>
                </c:pt>
                <c:pt idx="10">
                  <c:v>2004-2016</c:v>
                </c:pt>
              </c:strCache>
            </c:strRef>
          </c:cat>
          <c:val>
            <c:numRef>
              <c:f>'From 1900'!$G$7:$Q$7</c:f>
              <c:numCache>
                <c:formatCode>0.00</c:formatCode>
                <c:ptCount val="11"/>
                <c:pt idx="0">
                  <c:v>3</c:v>
                </c:pt>
                <c:pt idx="1">
                  <c:v>2.8999999999999986</c:v>
                </c:pt>
                <c:pt idx="2">
                  <c:v>3.7999999999999972</c:v>
                </c:pt>
                <c:pt idx="3">
                  <c:v>4.6000000000000085</c:v>
                </c:pt>
                <c:pt idx="4">
                  <c:v>1.7999999999999972</c:v>
                </c:pt>
                <c:pt idx="5">
                  <c:v>1.0999999999999943</c:v>
                </c:pt>
                <c:pt idx="6">
                  <c:v>1.7999999999999972</c:v>
                </c:pt>
                <c:pt idx="7">
                  <c:v>2.3000000000000114</c:v>
                </c:pt>
                <c:pt idx="8">
                  <c:v>1.8999999999999915</c:v>
                </c:pt>
                <c:pt idx="9">
                  <c:v>3.210000000000008</c:v>
                </c:pt>
                <c:pt idx="10">
                  <c:v>2.4799999999999898</c:v>
                </c:pt>
              </c:numCache>
            </c:numRef>
          </c:val>
        </c:ser>
        <c:ser>
          <c:idx val="1"/>
          <c:order val="1"/>
          <c:tx>
            <c:strRef>
              <c:f>'From 1900'!$A$5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'From 1900'!$G$6:$Q$6</c:f>
              <c:strCache>
                <c:ptCount val="11"/>
                <c:pt idx="0">
                  <c:v>1910-1922</c:v>
                </c:pt>
                <c:pt idx="1">
                  <c:v>1920-32</c:v>
                </c:pt>
                <c:pt idx="2">
                  <c:v>1930-44</c:v>
                </c:pt>
                <c:pt idx="3">
                  <c:v>1942-52</c:v>
                </c:pt>
                <c:pt idx="4">
                  <c:v>1950-62</c:v>
                </c:pt>
                <c:pt idx="5">
                  <c:v>1960-72</c:v>
                </c:pt>
                <c:pt idx="6">
                  <c:v>1970-82</c:v>
                </c:pt>
                <c:pt idx="7">
                  <c:v>1980-92</c:v>
                </c:pt>
                <c:pt idx="8">
                  <c:v>1990-2002</c:v>
                </c:pt>
                <c:pt idx="9">
                  <c:v>2000-2012</c:v>
                </c:pt>
                <c:pt idx="10">
                  <c:v>2004-2016</c:v>
                </c:pt>
              </c:strCache>
            </c:strRef>
          </c:cat>
          <c:val>
            <c:numRef>
              <c:f>'From 1900'!$G$8:$Q$8</c:f>
              <c:numCache>
                <c:formatCode>0.00</c:formatCode>
                <c:ptCount val="11"/>
                <c:pt idx="0">
                  <c:v>3.1999999999999957</c:v>
                </c:pt>
                <c:pt idx="1">
                  <c:v>3.1000000000000014</c:v>
                </c:pt>
                <c:pt idx="2">
                  <c:v>5.0999999999999943</c:v>
                </c:pt>
                <c:pt idx="3">
                  <c:v>4.1000000000000085</c:v>
                </c:pt>
                <c:pt idx="4">
                  <c:v>3.2999999999999972</c:v>
                </c:pt>
                <c:pt idx="5">
                  <c:v>1.7000000000000028</c:v>
                </c:pt>
                <c:pt idx="6">
                  <c:v>1.5999999999999943</c:v>
                </c:pt>
                <c:pt idx="7">
                  <c:v>1.7999999999999972</c:v>
                </c:pt>
                <c:pt idx="8">
                  <c:v>1.7000000000000028</c:v>
                </c:pt>
                <c:pt idx="9">
                  <c:v>1.9500000000000028</c:v>
                </c:pt>
                <c:pt idx="10">
                  <c:v>1.6099999999999994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8002944"/>
        <c:axId val="228003336"/>
      </c:barChart>
      <c:catAx>
        <c:axId val="228002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003336"/>
        <c:crosses val="autoZero"/>
        <c:auto val="1"/>
        <c:lblAlgn val="ctr"/>
        <c:lblOffset val="100"/>
        <c:noMultiLvlLbl val="0"/>
      </c:catAx>
      <c:valAx>
        <c:axId val="228003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002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Period life</a:t>
            </a:r>
            <a:r>
              <a:rPr lang="en-GB" baseline="0"/>
              <a:t> expectancy at birth, males and females, Scotland 1865-2015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'Long-term chart'!$B$3</c:f>
              <c:strCache>
                <c:ptCount val="1"/>
                <c:pt idx="0">
                  <c:v>Males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'Long-term chart'!$A$48:$A$198</c:f>
              <c:numCache>
                <c:formatCode>0</c:formatCode>
                <c:ptCount val="151"/>
                <c:pt idx="0">
                  <c:v>1865</c:v>
                </c:pt>
                <c:pt idx="1">
                  <c:v>1866</c:v>
                </c:pt>
                <c:pt idx="2">
                  <c:v>1867</c:v>
                </c:pt>
                <c:pt idx="3">
                  <c:v>1868</c:v>
                </c:pt>
                <c:pt idx="4">
                  <c:v>1869</c:v>
                </c:pt>
                <c:pt idx="5">
                  <c:v>1870</c:v>
                </c:pt>
                <c:pt idx="6">
                  <c:v>1871</c:v>
                </c:pt>
                <c:pt idx="7">
                  <c:v>1872</c:v>
                </c:pt>
                <c:pt idx="8">
                  <c:v>1873</c:v>
                </c:pt>
                <c:pt idx="9">
                  <c:v>1874</c:v>
                </c:pt>
                <c:pt idx="10">
                  <c:v>1875</c:v>
                </c:pt>
                <c:pt idx="11">
                  <c:v>1876</c:v>
                </c:pt>
                <c:pt idx="12">
                  <c:v>1877</c:v>
                </c:pt>
                <c:pt idx="13">
                  <c:v>1878</c:v>
                </c:pt>
                <c:pt idx="14">
                  <c:v>1879</c:v>
                </c:pt>
                <c:pt idx="15">
                  <c:v>1880</c:v>
                </c:pt>
                <c:pt idx="16">
                  <c:v>1881</c:v>
                </c:pt>
                <c:pt idx="17">
                  <c:v>1882</c:v>
                </c:pt>
                <c:pt idx="18">
                  <c:v>1883</c:v>
                </c:pt>
                <c:pt idx="19">
                  <c:v>1884</c:v>
                </c:pt>
                <c:pt idx="20">
                  <c:v>1885</c:v>
                </c:pt>
                <c:pt idx="21">
                  <c:v>1886</c:v>
                </c:pt>
                <c:pt idx="22">
                  <c:v>1887</c:v>
                </c:pt>
                <c:pt idx="23">
                  <c:v>1888</c:v>
                </c:pt>
                <c:pt idx="24">
                  <c:v>1889</c:v>
                </c:pt>
                <c:pt idx="25">
                  <c:v>1890</c:v>
                </c:pt>
                <c:pt idx="26">
                  <c:v>1891</c:v>
                </c:pt>
                <c:pt idx="27">
                  <c:v>1892</c:v>
                </c:pt>
                <c:pt idx="28">
                  <c:v>1893</c:v>
                </c:pt>
                <c:pt idx="29">
                  <c:v>1894</c:v>
                </c:pt>
                <c:pt idx="30">
                  <c:v>1895</c:v>
                </c:pt>
                <c:pt idx="31">
                  <c:v>1896</c:v>
                </c:pt>
                <c:pt idx="32">
                  <c:v>1897</c:v>
                </c:pt>
                <c:pt idx="33">
                  <c:v>1898</c:v>
                </c:pt>
                <c:pt idx="34">
                  <c:v>1899</c:v>
                </c:pt>
                <c:pt idx="35">
                  <c:v>1900</c:v>
                </c:pt>
                <c:pt idx="36">
                  <c:v>1901</c:v>
                </c:pt>
                <c:pt idx="37">
                  <c:v>1902</c:v>
                </c:pt>
                <c:pt idx="38">
                  <c:v>1903</c:v>
                </c:pt>
                <c:pt idx="39">
                  <c:v>1904</c:v>
                </c:pt>
                <c:pt idx="40">
                  <c:v>1905</c:v>
                </c:pt>
                <c:pt idx="41">
                  <c:v>1906</c:v>
                </c:pt>
                <c:pt idx="42">
                  <c:v>1907</c:v>
                </c:pt>
                <c:pt idx="43">
                  <c:v>1908</c:v>
                </c:pt>
                <c:pt idx="44">
                  <c:v>1909</c:v>
                </c:pt>
                <c:pt idx="45">
                  <c:v>1910</c:v>
                </c:pt>
                <c:pt idx="46">
                  <c:v>1911</c:v>
                </c:pt>
                <c:pt idx="47">
                  <c:v>1912</c:v>
                </c:pt>
                <c:pt idx="48">
                  <c:v>1913</c:v>
                </c:pt>
                <c:pt idx="49">
                  <c:v>1914</c:v>
                </c:pt>
                <c:pt idx="50">
                  <c:v>1915</c:v>
                </c:pt>
                <c:pt idx="51">
                  <c:v>1916</c:v>
                </c:pt>
                <c:pt idx="52">
                  <c:v>1917</c:v>
                </c:pt>
                <c:pt idx="53">
                  <c:v>1918</c:v>
                </c:pt>
                <c:pt idx="54">
                  <c:v>1919</c:v>
                </c:pt>
                <c:pt idx="55">
                  <c:v>1920</c:v>
                </c:pt>
                <c:pt idx="56">
                  <c:v>1921</c:v>
                </c:pt>
                <c:pt idx="57">
                  <c:v>1922</c:v>
                </c:pt>
                <c:pt idx="58">
                  <c:v>1923</c:v>
                </c:pt>
                <c:pt idx="59">
                  <c:v>1924</c:v>
                </c:pt>
                <c:pt idx="60">
                  <c:v>1925</c:v>
                </c:pt>
                <c:pt idx="61">
                  <c:v>1926</c:v>
                </c:pt>
                <c:pt idx="62">
                  <c:v>1927</c:v>
                </c:pt>
                <c:pt idx="63">
                  <c:v>1928</c:v>
                </c:pt>
                <c:pt idx="64">
                  <c:v>1929</c:v>
                </c:pt>
                <c:pt idx="65">
                  <c:v>1930</c:v>
                </c:pt>
                <c:pt idx="66">
                  <c:v>1931</c:v>
                </c:pt>
                <c:pt idx="67">
                  <c:v>1932</c:v>
                </c:pt>
                <c:pt idx="68">
                  <c:v>1933</c:v>
                </c:pt>
                <c:pt idx="69">
                  <c:v>1934</c:v>
                </c:pt>
                <c:pt idx="70">
                  <c:v>1935</c:v>
                </c:pt>
                <c:pt idx="71">
                  <c:v>1936</c:v>
                </c:pt>
                <c:pt idx="72">
                  <c:v>1937</c:v>
                </c:pt>
                <c:pt idx="73">
                  <c:v>1938</c:v>
                </c:pt>
                <c:pt idx="74">
                  <c:v>1939</c:v>
                </c:pt>
                <c:pt idx="75">
                  <c:v>1940</c:v>
                </c:pt>
                <c:pt idx="76">
                  <c:v>1941</c:v>
                </c:pt>
                <c:pt idx="77">
                  <c:v>1942</c:v>
                </c:pt>
                <c:pt idx="78">
                  <c:v>1943</c:v>
                </c:pt>
                <c:pt idx="79">
                  <c:v>1944</c:v>
                </c:pt>
                <c:pt idx="80">
                  <c:v>1945</c:v>
                </c:pt>
                <c:pt idx="81">
                  <c:v>1946</c:v>
                </c:pt>
                <c:pt idx="82">
                  <c:v>1947</c:v>
                </c:pt>
                <c:pt idx="83">
                  <c:v>1948</c:v>
                </c:pt>
                <c:pt idx="84">
                  <c:v>1949</c:v>
                </c:pt>
                <c:pt idx="85">
                  <c:v>1950</c:v>
                </c:pt>
                <c:pt idx="86">
                  <c:v>1951</c:v>
                </c:pt>
                <c:pt idx="87">
                  <c:v>1952</c:v>
                </c:pt>
                <c:pt idx="88">
                  <c:v>1953</c:v>
                </c:pt>
                <c:pt idx="89">
                  <c:v>1954</c:v>
                </c:pt>
                <c:pt idx="90">
                  <c:v>1955</c:v>
                </c:pt>
                <c:pt idx="91">
                  <c:v>1956</c:v>
                </c:pt>
                <c:pt idx="92">
                  <c:v>1957</c:v>
                </c:pt>
                <c:pt idx="93">
                  <c:v>1958</c:v>
                </c:pt>
                <c:pt idx="94">
                  <c:v>1959</c:v>
                </c:pt>
                <c:pt idx="95">
                  <c:v>1960</c:v>
                </c:pt>
                <c:pt idx="96">
                  <c:v>1961</c:v>
                </c:pt>
                <c:pt idx="97">
                  <c:v>1962</c:v>
                </c:pt>
                <c:pt idx="98">
                  <c:v>1963</c:v>
                </c:pt>
                <c:pt idx="99">
                  <c:v>1964</c:v>
                </c:pt>
                <c:pt idx="100">
                  <c:v>1965</c:v>
                </c:pt>
                <c:pt idx="101">
                  <c:v>1966</c:v>
                </c:pt>
                <c:pt idx="102">
                  <c:v>1967</c:v>
                </c:pt>
                <c:pt idx="103">
                  <c:v>1968</c:v>
                </c:pt>
                <c:pt idx="104">
                  <c:v>1969</c:v>
                </c:pt>
                <c:pt idx="105">
                  <c:v>1970</c:v>
                </c:pt>
                <c:pt idx="106">
                  <c:v>1971</c:v>
                </c:pt>
                <c:pt idx="107">
                  <c:v>1972</c:v>
                </c:pt>
                <c:pt idx="108">
                  <c:v>1973</c:v>
                </c:pt>
                <c:pt idx="109">
                  <c:v>1974</c:v>
                </c:pt>
                <c:pt idx="110">
                  <c:v>1975</c:v>
                </c:pt>
                <c:pt idx="111">
                  <c:v>1976</c:v>
                </c:pt>
                <c:pt idx="112">
                  <c:v>1977</c:v>
                </c:pt>
                <c:pt idx="113">
                  <c:v>1978</c:v>
                </c:pt>
                <c:pt idx="114">
                  <c:v>1979</c:v>
                </c:pt>
                <c:pt idx="115">
                  <c:v>1980</c:v>
                </c:pt>
                <c:pt idx="116">
                  <c:v>1981</c:v>
                </c:pt>
                <c:pt idx="117">
                  <c:v>1982</c:v>
                </c:pt>
                <c:pt idx="118">
                  <c:v>1983</c:v>
                </c:pt>
                <c:pt idx="119">
                  <c:v>1984</c:v>
                </c:pt>
                <c:pt idx="120">
                  <c:v>1985</c:v>
                </c:pt>
                <c:pt idx="121">
                  <c:v>1986</c:v>
                </c:pt>
                <c:pt idx="122">
                  <c:v>1987</c:v>
                </c:pt>
                <c:pt idx="123">
                  <c:v>1988</c:v>
                </c:pt>
                <c:pt idx="124">
                  <c:v>1989</c:v>
                </c:pt>
                <c:pt idx="125">
                  <c:v>1990</c:v>
                </c:pt>
                <c:pt idx="126">
                  <c:v>1991</c:v>
                </c:pt>
                <c:pt idx="127">
                  <c:v>1992</c:v>
                </c:pt>
                <c:pt idx="128">
                  <c:v>1993</c:v>
                </c:pt>
                <c:pt idx="129">
                  <c:v>1994</c:v>
                </c:pt>
                <c:pt idx="130">
                  <c:v>1995</c:v>
                </c:pt>
                <c:pt idx="131">
                  <c:v>1996</c:v>
                </c:pt>
                <c:pt idx="132">
                  <c:v>1997</c:v>
                </c:pt>
                <c:pt idx="133">
                  <c:v>1998</c:v>
                </c:pt>
                <c:pt idx="134">
                  <c:v>1999</c:v>
                </c:pt>
                <c:pt idx="135">
                  <c:v>2000</c:v>
                </c:pt>
                <c:pt idx="136">
                  <c:v>2001</c:v>
                </c:pt>
                <c:pt idx="137">
                  <c:v>2002</c:v>
                </c:pt>
                <c:pt idx="138">
                  <c:v>2003</c:v>
                </c:pt>
                <c:pt idx="139">
                  <c:v>2004</c:v>
                </c:pt>
                <c:pt idx="140">
                  <c:v>2005</c:v>
                </c:pt>
                <c:pt idx="141">
                  <c:v>2006</c:v>
                </c:pt>
                <c:pt idx="142">
                  <c:v>2007</c:v>
                </c:pt>
                <c:pt idx="143">
                  <c:v>2008</c:v>
                </c:pt>
                <c:pt idx="144">
                  <c:v>2009</c:v>
                </c:pt>
                <c:pt idx="145">
                  <c:v>2010</c:v>
                </c:pt>
                <c:pt idx="146">
                  <c:v>2011</c:v>
                </c:pt>
                <c:pt idx="147">
                  <c:v>2012</c:v>
                </c:pt>
                <c:pt idx="148">
                  <c:v>2013</c:v>
                </c:pt>
                <c:pt idx="149">
                  <c:v>2014</c:v>
                </c:pt>
                <c:pt idx="150">
                  <c:v>2015</c:v>
                </c:pt>
              </c:numCache>
            </c:numRef>
          </c:cat>
          <c:val>
            <c:numRef>
              <c:f>'Long-term chart'!$B$48:$B$198</c:f>
              <c:numCache>
                <c:formatCode>General</c:formatCode>
                <c:ptCount val="151"/>
                <c:pt idx="0">
                  <c:v>40.299999999999997</c:v>
                </c:pt>
                <c:pt idx="10">
                  <c:v>41</c:v>
                </c:pt>
                <c:pt idx="20">
                  <c:v>43.9</c:v>
                </c:pt>
                <c:pt idx="30">
                  <c:v>44.7</c:v>
                </c:pt>
                <c:pt idx="46">
                  <c:v>50.1</c:v>
                </c:pt>
                <c:pt idx="56">
                  <c:v>53.1</c:v>
                </c:pt>
                <c:pt idx="66">
                  <c:v>56</c:v>
                </c:pt>
                <c:pt idx="78">
                  <c:v>59.8</c:v>
                </c:pt>
                <c:pt idx="86">
                  <c:v>64.400000000000006</c:v>
                </c:pt>
                <c:pt idx="96">
                  <c:v>66.2</c:v>
                </c:pt>
                <c:pt idx="106">
                  <c:v>67.3</c:v>
                </c:pt>
                <c:pt idx="116">
                  <c:v>69.11</c:v>
                </c:pt>
                <c:pt idx="126">
                  <c:v>71.47</c:v>
                </c:pt>
                <c:pt idx="128">
                  <c:v>71.7</c:v>
                </c:pt>
                <c:pt idx="129">
                  <c:v>71.88</c:v>
                </c:pt>
                <c:pt idx="130">
                  <c:v>72.08</c:v>
                </c:pt>
                <c:pt idx="131">
                  <c:v>72.23</c:v>
                </c:pt>
                <c:pt idx="132">
                  <c:v>72.400000000000006</c:v>
                </c:pt>
                <c:pt idx="133">
                  <c:v>72.64</c:v>
                </c:pt>
                <c:pt idx="134">
                  <c:v>72.84</c:v>
                </c:pt>
                <c:pt idx="135">
                  <c:v>73.099999999999994</c:v>
                </c:pt>
                <c:pt idx="136">
                  <c:v>73.31</c:v>
                </c:pt>
                <c:pt idx="137">
                  <c:v>73.5</c:v>
                </c:pt>
                <c:pt idx="138">
                  <c:v>73.78</c:v>
                </c:pt>
                <c:pt idx="139">
                  <c:v>74.22</c:v>
                </c:pt>
                <c:pt idx="140">
                  <c:v>74.59</c:v>
                </c:pt>
                <c:pt idx="141">
                  <c:v>74.790000000000006</c:v>
                </c:pt>
                <c:pt idx="142">
                  <c:v>74.989999999999995</c:v>
                </c:pt>
                <c:pt idx="143">
                  <c:v>75.34</c:v>
                </c:pt>
                <c:pt idx="144">
                  <c:v>75.8</c:v>
                </c:pt>
                <c:pt idx="145">
                  <c:v>76.209999999999994</c:v>
                </c:pt>
                <c:pt idx="146">
                  <c:v>76.510000000000005</c:v>
                </c:pt>
                <c:pt idx="147">
                  <c:v>76.77</c:v>
                </c:pt>
                <c:pt idx="148">
                  <c:v>77.05</c:v>
                </c:pt>
                <c:pt idx="149">
                  <c:v>77.09</c:v>
                </c:pt>
                <c:pt idx="150">
                  <c:v>77.069999999999993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'Long-term chart'!$C$3</c:f>
              <c:strCache>
                <c:ptCount val="1"/>
                <c:pt idx="0">
                  <c:v>Females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5000"/>
                </a:schemeClr>
              </a:solidFill>
              <a:ln w="9525">
                <a:noFill/>
              </a:ln>
              <a:effectLst/>
            </c:spPr>
          </c:marker>
          <c:cat>
            <c:numRef>
              <c:f>'Long-term chart'!$A$48:$A$198</c:f>
              <c:numCache>
                <c:formatCode>0</c:formatCode>
                <c:ptCount val="151"/>
                <c:pt idx="0">
                  <c:v>1865</c:v>
                </c:pt>
                <c:pt idx="1">
                  <c:v>1866</c:v>
                </c:pt>
                <c:pt idx="2">
                  <c:v>1867</c:v>
                </c:pt>
                <c:pt idx="3">
                  <c:v>1868</c:v>
                </c:pt>
                <c:pt idx="4">
                  <c:v>1869</c:v>
                </c:pt>
                <c:pt idx="5">
                  <c:v>1870</c:v>
                </c:pt>
                <c:pt idx="6">
                  <c:v>1871</c:v>
                </c:pt>
                <c:pt idx="7">
                  <c:v>1872</c:v>
                </c:pt>
                <c:pt idx="8">
                  <c:v>1873</c:v>
                </c:pt>
                <c:pt idx="9">
                  <c:v>1874</c:v>
                </c:pt>
                <c:pt idx="10">
                  <c:v>1875</c:v>
                </c:pt>
                <c:pt idx="11">
                  <c:v>1876</c:v>
                </c:pt>
                <c:pt idx="12">
                  <c:v>1877</c:v>
                </c:pt>
                <c:pt idx="13">
                  <c:v>1878</c:v>
                </c:pt>
                <c:pt idx="14">
                  <c:v>1879</c:v>
                </c:pt>
                <c:pt idx="15">
                  <c:v>1880</c:v>
                </c:pt>
                <c:pt idx="16">
                  <c:v>1881</c:v>
                </c:pt>
                <c:pt idx="17">
                  <c:v>1882</c:v>
                </c:pt>
                <c:pt idx="18">
                  <c:v>1883</c:v>
                </c:pt>
                <c:pt idx="19">
                  <c:v>1884</c:v>
                </c:pt>
                <c:pt idx="20">
                  <c:v>1885</c:v>
                </c:pt>
                <c:pt idx="21">
                  <c:v>1886</c:v>
                </c:pt>
                <c:pt idx="22">
                  <c:v>1887</c:v>
                </c:pt>
                <c:pt idx="23">
                  <c:v>1888</c:v>
                </c:pt>
                <c:pt idx="24">
                  <c:v>1889</c:v>
                </c:pt>
                <c:pt idx="25">
                  <c:v>1890</c:v>
                </c:pt>
                <c:pt idx="26">
                  <c:v>1891</c:v>
                </c:pt>
                <c:pt idx="27">
                  <c:v>1892</c:v>
                </c:pt>
                <c:pt idx="28">
                  <c:v>1893</c:v>
                </c:pt>
                <c:pt idx="29">
                  <c:v>1894</c:v>
                </c:pt>
                <c:pt idx="30">
                  <c:v>1895</c:v>
                </c:pt>
                <c:pt idx="31">
                  <c:v>1896</c:v>
                </c:pt>
                <c:pt idx="32">
                  <c:v>1897</c:v>
                </c:pt>
                <c:pt idx="33">
                  <c:v>1898</c:v>
                </c:pt>
                <c:pt idx="34">
                  <c:v>1899</c:v>
                </c:pt>
                <c:pt idx="35">
                  <c:v>1900</c:v>
                </c:pt>
                <c:pt idx="36">
                  <c:v>1901</c:v>
                </c:pt>
                <c:pt idx="37">
                  <c:v>1902</c:v>
                </c:pt>
                <c:pt idx="38">
                  <c:v>1903</c:v>
                </c:pt>
                <c:pt idx="39">
                  <c:v>1904</c:v>
                </c:pt>
                <c:pt idx="40">
                  <c:v>1905</c:v>
                </c:pt>
                <c:pt idx="41">
                  <c:v>1906</c:v>
                </c:pt>
                <c:pt idx="42">
                  <c:v>1907</c:v>
                </c:pt>
                <c:pt idx="43">
                  <c:v>1908</c:v>
                </c:pt>
                <c:pt idx="44">
                  <c:v>1909</c:v>
                </c:pt>
                <c:pt idx="45">
                  <c:v>1910</c:v>
                </c:pt>
                <c:pt idx="46">
                  <c:v>1911</c:v>
                </c:pt>
                <c:pt idx="47">
                  <c:v>1912</c:v>
                </c:pt>
                <c:pt idx="48">
                  <c:v>1913</c:v>
                </c:pt>
                <c:pt idx="49">
                  <c:v>1914</c:v>
                </c:pt>
                <c:pt idx="50">
                  <c:v>1915</c:v>
                </c:pt>
                <c:pt idx="51">
                  <c:v>1916</c:v>
                </c:pt>
                <c:pt idx="52">
                  <c:v>1917</c:v>
                </c:pt>
                <c:pt idx="53">
                  <c:v>1918</c:v>
                </c:pt>
                <c:pt idx="54">
                  <c:v>1919</c:v>
                </c:pt>
                <c:pt idx="55">
                  <c:v>1920</c:v>
                </c:pt>
                <c:pt idx="56">
                  <c:v>1921</c:v>
                </c:pt>
                <c:pt idx="57">
                  <c:v>1922</c:v>
                </c:pt>
                <c:pt idx="58">
                  <c:v>1923</c:v>
                </c:pt>
                <c:pt idx="59">
                  <c:v>1924</c:v>
                </c:pt>
                <c:pt idx="60">
                  <c:v>1925</c:v>
                </c:pt>
                <c:pt idx="61">
                  <c:v>1926</c:v>
                </c:pt>
                <c:pt idx="62">
                  <c:v>1927</c:v>
                </c:pt>
                <c:pt idx="63">
                  <c:v>1928</c:v>
                </c:pt>
                <c:pt idx="64">
                  <c:v>1929</c:v>
                </c:pt>
                <c:pt idx="65">
                  <c:v>1930</c:v>
                </c:pt>
                <c:pt idx="66">
                  <c:v>1931</c:v>
                </c:pt>
                <c:pt idx="67">
                  <c:v>1932</c:v>
                </c:pt>
                <c:pt idx="68">
                  <c:v>1933</c:v>
                </c:pt>
                <c:pt idx="69">
                  <c:v>1934</c:v>
                </c:pt>
                <c:pt idx="70">
                  <c:v>1935</c:v>
                </c:pt>
                <c:pt idx="71">
                  <c:v>1936</c:v>
                </c:pt>
                <c:pt idx="72">
                  <c:v>1937</c:v>
                </c:pt>
                <c:pt idx="73">
                  <c:v>1938</c:v>
                </c:pt>
                <c:pt idx="74">
                  <c:v>1939</c:v>
                </c:pt>
                <c:pt idx="75">
                  <c:v>1940</c:v>
                </c:pt>
                <c:pt idx="76">
                  <c:v>1941</c:v>
                </c:pt>
                <c:pt idx="77">
                  <c:v>1942</c:v>
                </c:pt>
                <c:pt idx="78">
                  <c:v>1943</c:v>
                </c:pt>
                <c:pt idx="79">
                  <c:v>1944</c:v>
                </c:pt>
                <c:pt idx="80">
                  <c:v>1945</c:v>
                </c:pt>
                <c:pt idx="81">
                  <c:v>1946</c:v>
                </c:pt>
                <c:pt idx="82">
                  <c:v>1947</c:v>
                </c:pt>
                <c:pt idx="83">
                  <c:v>1948</c:v>
                </c:pt>
                <c:pt idx="84">
                  <c:v>1949</c:v>
                </c:pt>
                <c:pt idx="85">
                  <c:v>1950</c:v>
                </c:pt>
                <c:pt idx="86">
                  <c:v>1951</c:v>
                </c:pt>
                <c:pt idx="87">
                  <c:v>1952</c:v>
                </c:pt>
                <c:pt idx="88">
                  <c:v>1953</c:v>
                </c:pt>
                <c:pt idx="89">
                  <c:v>1954</c:v>
                </c:pt>
                <c:pt idx="90">
                  <c:v>1955</c:v>
                </c:pt>
                <c:pt idx="91">
                  <c:v>1956</c:v>
                </c:pt>
                <c:pt idx="92">
                  <c:v>1957</c:v>
                </c:pt>
                <c:pt idx="93">
                  <c:v>1958</c:v>
                </c:pt>
                <c:pt idx="94">
                  <c:v>1959</c:v>
                </c:pt>
                <c:pt idx="95">
                  <c:v>1960</c:v>
                </c:pt>
                <c:pt idx="96">
                  <c:v>1961</c:v>
                </c:pt>
                <c:pt idx="97">
                  <c:v>1962</c:v>
                </c:pt>
                <c:pt idx="98">
                  <c:v>1963</c:v>
                </c:pt>
                <c:pt idx="99">
                  <c:v>1964</c:v>
                </c:pt>
                <c:pt idx="100">
                  <c:v>1965</c:v>
                </c:pt>
                <c:pt idx="101">
                  <c:v>1966</c:v>
                </c:pt>
                <c:pt idx="102">
                  <c:v>1967</c:v>
                </c:pt>
                <c:pt idx="103">
                  <c:v>1968</c:v>
                </c:pt>
                <c:pt idx="104">
                  <c:v>1969</c:v>
                </c:pt>
                <c:pt idx="105">
                  <c:v>1970</c:v>
                </c:pt>
                <c:pt idx="106">
                  <c:v>1971</c:v>
                </c:pt>
                <c:pt idx="107">
                  <c:v>1972</c:v>
                </c:pt>
                <c:pt idx="108">
                  <c:v>1973</c:v>
                </c:pt>
                <c:pt idx="109">
                  <c:v>1974</c:v>
                </c:pt>
                <c:pt idx="110">
                  <c:v>1975</c:v>
                </c:pt>
                <c:pt idx="111">
                  <c:v>1976</c:v>
                </c:pt>
                <c:pt idx="112">
                  <c:v>1977</c:v>
                </c:pt>
                <c:pt idx="113">
                  <c:v>1978</c:v>
                </c:pt>
                <c:pt idx="114">
                  <c:v>1979</c:v>
                </c:pt>
                <c:pt idx="115">
                  <c:v>1980</c:v>
                </c:pt>
                <c:pt idx="116">
                  <c:v>1981</c:v>
                </c:pt>
                <c:pt idx="117">
                  <c:v>1982</c:v>
                </c:pt>
                <c:pt idx="118">
                  <c:v>1983</c:v>
                </c:pt>
                <c:pt idx="119">
                  <c:v>1984</c:v>
                </c:pt>
                <c:pt idx="120">
                  <c:v>1985</c:v>
                </c:pt>
                <c:pt idx="121">
                  <c:v>1986</c:v>
                </c:pt>
                <c:pt idx="122">
                  <c:v>1987</c:v>
                </c:pt>
                <c:pt idx="123">
                  <c:v>1988</c:v>
                </c:pt>
                <c:pt idx="124">
                  <c:v>1989</c:v>
                </c:pt>
                <c:pt idx="125">
                  <c:v>1990</c:v>
                </c:pt>
                <c:pt idx="126">
                  <c:v>1991</c:v>
                </c:pt>
                <c:pt idx="127">
                  <c:v>1992</c:v>
                </c:pt>
                <c:pt idx="128">
                  <c:v>1993</c:v>
                </c:pt>
                <c:pt idx="129">
                  <c:v>1994</c:v>
                </c:pt>
                <c:pt idx="130">
                  <c:v>1995</c:v>
                </c:pt>
                <c:pt idx="131">
                  <c:v>1996</c:v>
                </c:pt>
                <c:pt idx="132">
                  <c:v>1997</c:v>
                </c:pt>
                <c:pt idx="133">
                  <c:v>1998</c:v>
                </c:pt>
                <c:pt idx="134">
                  <c:v>1999</c:v>
                </c:pt>
                <c:pt idx="135">
                  <c:v>2000</c:v>
                </c:pt>
                <c:pt idx="136">
                  <c:v>2001</c:v>
                </c:pt>
                <c:pt idx="137">
                  <c:v>2002</c:v>
                </c:pt>
                <c:pt idx="138">
                  <c:v>2003</c:v>
                </c:pt>
                <c:pt idx="139">
                  <c:v>2004</c:v>
                </c:pt>
                <c:pt idx="140">
                  <c:v>2005</c:v>
                </c:pt>
                <c:pt idx="141">
                  <c:v>2006</c:v>
                </c:pt>
                <c:pt idx="142">
                  <c:v>2007</c:v>
                </c:pt>
                <c:pt idx="143">
                  <c:v>2008</c:v>
                </c:pt>
                <c:pt idx="144">
                  <c:v>2009</c:v>
                </c:pt>
                <c:pt idx="145">
                  <c:v>2010</c:v>
                </c:pt>
                <c:pt idx="146">
                  <c:v>2011</c:v>
                </c:pt>
                <c:pt idx="147">
                  <c:v>2012</c:v>
                </c:pt>
                <c:pt idx="148">
                  <c:v>2013</c:v>
                </c:pt>
                <c:pt idx="149">
                  <c:v>2014</c:v>
                </c:pt>
                <c:pt idx="150">
                  <c:v>2015</c:v>
                </c:pt>
              </c:numCache>
            </c:numRef>
          </c:cat>
          <c:val>
            <c:numRef>
              <c:f>'Long-term chart'!$C$48:$C$198</c:f>
              <c:numCache>
                <c:formatCode>General</c:formatCode>
                <c:ptCount val="151"/>
                <c:pt idx="0">
                  <c:v>43.9</c:v>
                </c:pt>
                <c:pt idx="10">
                  <c:v>43.8</c:v>
                </c:pt>
                <c:pt idx="20">
                  <c:v>46.3</c:v>
                </c:pt>
                <c:pt idx="30">
                  <c:v>47.4</c:v>
                </c:pt>
                <c:pt idx="46">
                  <c:v>53.2</c:v>
                </c:pt>
                <c:pt idx="56">
                  <c:v>56.4</c:v>
                </c:pt>
                <c:pt idx="66">
                  <c:v>59.5</c:v>
                </c:pt>
                <c:pt idx="78">
                  <c:v>64.599999999999994</c:v>
                </c:pt>
                <c:pt idx="86">
                  <c:v>68.7</c:v>
                </c:pt>
                <c:pt idx="96">
                  <c:v>72</c:v>
                </c:pt>
                <c:pt idx="106">
                  <c:v>73.7</c:v>
                </c:pt>
                <c:pt idx="116">
                  <c:v>75.31</c:v>
                </c:pt>
                <c:pt idx="126">
                  <c:v>77.12</c:v>
                </c:pt>
                <c:pt idx="128">
                  <c:v>77.31</c:v>
                </c:pt>
                <c:pt idx="129">
                  <c:v>77.44</c:v>
                </c:pt>
                <c:pt idx="130">
                  <c:v>77.73</c:v>
                </c:pt>
                <c:pt idx="131">
                  <c:v>77.849999999999994</c:v>
                </c:pt>
                <c:pt idx="132">
                  <c:v>78.040000000000006</c:v>
                </c:pt>
                <c:pt idx="133">
                  <c:v>78.180000000000007</c:v>
                </c:pt>
                <c:pt idx="134">
                  <c:v>78.349999999999994</c:v>
                </c:pt>
                <c:pt idx="135">
                  <c:v>78.5</c:v>
                </c:pt>
                <c:pt idx="136">
                  <c:v>78.78</c:v>
                </c:pt>
                <c:pt idx="137">
                  <c:v>78.86</c:v>
                </c:pt>
                <c:pt idx="138">
                  <c:v>79.05</c:v>
                </c:pt>
                <c:pt idx="139">
                  <c:v>79.239999999999995</c:v>
                </c:pt>
                <c:pt idx="140">
                  <c:v>79.540000000000006</c:v>
                </c:pt>
                <c:pt idx="141">
                  <c:v>79.680000000000007</c:v>
                </c:pt>
                <c:pt idx="142">
                  <c:v>79.83</c:v>
                </c:pt>
                <c:pt idx="143">
                  <c:v>80.05</c:v>
                </c:pt>
                <c:pt idx="144">
                  <c:v>80.31</c:v>
                </c:pt>
                <c:pt idx="145">
                  <c:v>80.62</c:v>
                </c:pt>
                <c:pt idx="146">
                  <c:v>80.75</c:v>
                </c:pt>
                <c:pt idx="147">
                  <c:v>80.89</c:v>
                </c:pt>
                <c:pt idx="148">
                  <c:v>81.06</c:v>
                </c:pt>
                <c:pt idx="149">
                  <c:v>81.14</c:v>
                </c:pt>
                <c:pt idx="150">
                  <c:v>81.150000000000006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8004120"/>
        <c:axId val="228004512"/>
      </c:lineChart>
      <c:catAx>
        <c:axId val="228004120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004512"/>
        <c:crosses val="autoZero"/>
        <c:auto val="1"/>
        <c:lblAlgn val="ctr"/>
        <c:lblOffset val="100"/>
        <c:noMultiLvlLbl val="0"/>
      </c:catAx>
      <c:valAx>
        <c:axId val="228004512"/>
        <c:scaling>
          <c:orientation val="minMax"/>
          <c:max val="84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004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Period life expectancy at birth,</a:t>
            </a:r>
            <a:r>
              <a:rPr lang="en-GB" baseline="0"/>
              <a:t> men and women, Scotland, 1991-2016</a:t>
            </a:r>
            <a:endParaRPr lang="en-GB"/>
          </a:p>
        </c:rich>
      </c:tx>
      <c:layout>
        <c:manualLayout>
          <c:xMode val="edge"/>
          <c:yMode val="edge"/>
          <c:x val="0.14352095808383233"/>
          <c:y val="2.669079671492676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Female 1 year</c:v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7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cat>
            <c:numRef>
              <c:f>'Comparison with HMD data'!$A$12:$A$37</c:f>
              <c:numCache>
                <c:formatCode>General</c:formatCode>
                <c:ptCount val="26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</c:numCache>
            </c:numRef>
          </c:cat>
          <c:val>
            <c:numRef>
              <c:f>'Comparison with HMD data'!$F$12:$F$37</c:f>
              <c:numCache>
                <c:formatCode>0.0</c:formatCode>
                <c:ptCount val="26"/>
                <c:pt idx="0">
                  <c:v>77.150000000000006</c:v>
                </c:pt>
                <c:pt idx="1">
                  <c:v>77.3</c:v>
                </c:pt>
                <c:pt idx="2">
                  <c:v>76.98</c:v>
                </c:pt>
                <c:pt idx="3">
                  <c:v>77.739999999999995</c:v>
                </c:pt>
                <c:pt idx="4">
                  <c:v>77.69</c:v>
                </c:pt>
                <c:pt idx="5">
                  <c:v>77.819999999999993</c:v>
                </c:pt>
                <c:pt idx="6">
                  <c:v>78.11</c:v>
                </c:pt>
                <c:pt idx="7">
                  <c:v>78.23</c:v>
                </c:pt>
                <c:pt idx="8">
                  <c:v>78.239999999999995</c:v>
                </c:pt>
                <c:pt idx="9">
                  <c:v>78.63</c:v>
                </c:pt>
                <c:pt idx="10">
                  <c:v>78.819999999999993</c:v>
                </c:pt>
                <c:pt idx="11">
                  <c:v>78.87</c:v>
                </c:pt>
                <c:pt idx="12">
                  <c:v>78.87</c:v>
                </c:pt>
                <c:pt idx="13">
                  <c:v>79.39</c:v>
                </c:pt>
                <c:pt idx="14">
                  <c:v>79.459999999999994</c:v>
                </c:pt>
                <c:pt idx="15">
                  <c:v>79.760000000000005</c:v>
                </c:pt>
                <c:pt idx="16">
                  <c:v>79.8</c:v>
                </c:pt>
                <c:pt idx="17">
                  <c:v>79.930000000000007</c:v>
                </c:pt>
                <c:pt idx="18">
                  <c:v>80.42</c:v>
                </c:pt>
                <c:pt idx="19">
                  <c:v>80.61</c:v>
                </c:pt>
                <c:pt idx="20">
                  <c:v>80.819999999999993</c:v>
                </c:pt>
                <c:pt idx="21">
                  <c:v>80.81</c:v>
                </c:pt>
                <c:pt idx="22">
                  <c:v>81.06</c:v>
                </c:pt>
                <c:pt idx="23">
                  <c:v>81.33</c:v>
                </c:pt>
                <c:pt idx="24">
                  <c:v>81.03</c:v>
                </c:pt>
                <c:pt idx="25">
                  <c:v>81.06</c:v>
                </c:pt>
              </c:numCache>
            </c:numRef>
          </c:val>
          <c:smooth val="0"/>
        </c:ser>
        <c:ser>
          <c:idx val="1"/>
          <c:order val="1"/>
          <c:tx>
            <c:v>Female 3 year</c:v>
          </c:tx>
          <c:spPr>
            <a:ln w="28575" cap="rnd">
              <a:solidFill>
                <a:schemeClr val="accent2">
                  <a:lumMod val="5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'Comparison with HMD data'!$A$12:$A$37</c:f>
              <c:numCache>
                <c:formatCode>General</c:formatCode>
                <c:ptCount val="26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</c:numCache>
            </c:numRef>
          </c:cat>
          <c:val>
            <c:numRef>
              <c:f>'Comparison with HMD data'!$H$12:$H$37</c:f>
              <c:numCache>
                <c:formatCode>General</c:formatCode>
                <c:ptCount val="26"/>
                <c:pt idx="0">
                  <c:v>77.11</c:v>
                </c:pt>
                <c:pt idx="1">
                  <c:v>77.12</c:v>
                </c:pt>
                <c:pt idx="2">
                  <c:v>77.31</c:v>
                </c:pt>
                <c:pt idx="3">
                  <c:v>77.44</c:v>
                </c:pt>
                <c:pt idx="4">
                  <c:v>77.73</c:v>
                </c:pt>
                <c:pt idx="5">
                  <c:v>77.849999999999994</c:v>
                </c:pt>
                <c:pt idx="6">
                  <c:v>78.040000000000006</c:v>
                </c:pt>
                <c:pt idx="7">
                  <c:v>78.180000000000007</c:v>
                </c:pt>
                <c:pt idx="8">
                  <c:v>78.349999999999994</c:v>
                </c:pt>
                <c:pt idx="9">
                  <c:v>78.5</c:v>
                </c:pt>
                <c:pt idx="10">
                  <c:v>78.78</c:v>
                </c:pt>
                <c:pt idx="11">
                  <c:v>78.86</c:v>
                </c:pt>
                <c:pt idx="12">
                  <c:v>79.05</c:v>
                </c:pt>
                <c:pt idx="13">
                  <c:v>79.239999999999995</c:v>
                </c:pt>
                <c:pt idx="14">
                  <c:v>79.540000000000006</c:v>
                </c:pt>
                <c:pt idx="15">
                  <c:v>79.680000000000007</c:v>
                </c:pt>
                <c:pt idx="16">
                  <c:v>79.83</c:v>
                </c:pt>
                <c:pt idx="17">
                  <c:v>80.05</c:v>
                </c:pt>
                <c:pt idx="18">
                  <c:v>80.31</c:v>
                </c:pt>
                <c:pt idx="19">
                  <c:v>80.62</c:v>
                </c:pt>
                <c:pt idx="20">
                  <c:v>80.75</c:v>
                </c:pt>
                <c:pt idx="21">
                  <c:v>80.89</c:v>
                </c:pt>
                <c:pt idx="22">
                  <c:v>81.06</c:v>
                </c:pt>
                <c:pt idx="23">
                  <c:v>81.14</c:v>
                </c:pt>
                <c:pt idx="24">
                  <c:v>81.150000000000006</c:v>
                </c:pt>
              </c:numCache>
            </c:numRef>
          </c:val>
          <c:smooth val="0"/>
        </c:ser>
        <c:ser>
          <c:idx val="2"/>
          <c:order val="2"/>
          <c:tx>
            <c:v>Male 1 year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7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val>
            <c:numRef>
              <c:f>'Comparison with HMD data'!$C$12:$C$37</c:f>
              <c:numCache>
                <c:formatCode>0.0</c:formatCode>
                <c:ptCount val="26"/>
                <c:pt idx="0">
                  <c:v>71.38</c:v>
                </c:pt>
                <c:pt idx="1">
                  <c:v>71.599999999999994</c:v>
                </c:pt>
                <c:pt idx="2">
                  <c:v>71.400000000000006</c:v>
                </c:pt>
                <c:pt idx="3">
                  <c:v>72.11</c:v>
                </c:pt>
                <c:pt idx="4">
                  <c:v>72.11</c:v>
                </c:pt>
                <c:pt idx="5">
                  <c:v>72.010000000000005</c:v>
                </c:pt>
                <c:pt idx="6">
                  <c:v>72.56</c:v>
                </c:pt>
                <c:pt idx="7">
                  <c:v>72.63</c:v>
                </c:pt>
                <c:pt idx="8">
                  <c:v>72.7</c:v>
                </c:pt>
                <c:pt idx="9">
                  <c:v>73.180000000000007</c:v>
                </c:pt>
                <c:pt idx="10">
                  <c:v>73.37</c:v>
                </c:pt>
                <c:pt idx="11">
                  <c:v>73.33</c:v>
                </c:pt>
                <c:pt idx="12">
                  <c:v>73.73</c:v>
                </c:pt>
                <c:pt idx="13">
                  <c:v>74.239999999999995</c:v>
                </c:pt>
                <c:pt idx="14">
                  <c:v>74.67</c:v>
                </c:pt>
                <c:pt idx="15">
                  <c:v>74.84</c:v>
                </c:pt>
                <c:pt idx="16">
                  <c:v>74.86</c:v>
                </c:pt>
                <c:pt idx="17">
                  <c:v>75.27</c:v>
                </c:pt>
                <c:pt idx="18">
                  <c:v>75.91</c:v>
                </c:pt>
                <c:pt idx="19">
                  <c:v>76.23</c:v>
                </c:pt>
                <c:pt idx="20">
                  <c:v>76.5</c:v>
                </c:pt>
                <c:pt idx="21">
                  <c:v>76.8</c:v>
                </c:pt>
                <c:pt idx="22">
                  <c:v>77.03</c:v>
                </c:pt>
                <c:pt idx="23">
                  <c:v>77.319999999999993</c:v>
                </c:pt>
                <c:pt idx="24">
                  <c:v>76.95</c:v>
                </c:pt>
                <c:pt idx="25">
                  <c:v>76.930000000000007</c:v>
                </c:pt>
              </c:numCache>
            </c:numRef>
          </c:val>
          <c:smooth val="0"/>
        </c:ser>
        <c:ser>
          <c:idx val="3"/>
          <c:order val="3"/>
          <c:tx>
            <c:v>Female 3 year</c:v>
          </c:tx>
          <c:spPr>
            <a:ln w="28575" cap="rnd">
              <a:solidFill>
                <a:schemeClr val="accent1">
                  <a:lumMod val="5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'Comparison with HMD data'!$E$12:$E$36</c:f>
              <c:numCache>
                <c:formatCode>General</c:formatCode>
                <c:ptCount val="25"/>
                <c:pt idx="0">
                  <c:v>71.38</c:v>
                </c:pt>
                <c:pt idx="1">
                  <c:v>71.47</c:v>
                </c:pt>
                <c:pt idx="2">
                  <c:v>71.7</c:v>
                </c:pt>
                <c:pt idx="3">
                  <c:v>71.88</c:v>
                </c:pt>
                <c:pt idx="4">
                  <c:v>72.08</c:v>
                </c:pt>
                <c:pt idx="5">
                  <c:v>72.23</c:v>
                </c:pt>
                <c:pt idx="6">
                  <c:v>72.400000000000006</c:v>
                </c:pt>
                <c:pt idx="7">
                  <c:v>72.64</c:v>
                </c:pt>
                <c:pt idx="8">
                  <c:v>72.84</c:v>
                </c:pt>
                <c:pt idx="9">
                  <c:v>73.099999999999994</c:v>
                </c:pt>
                <c:pt idx="10">
                  <c:v>73.31</c:v>
                </c:pt>
                <c:pt idx="11">
                  <c:v>73.5</c:v>
                </c:pt>
                <c:pt idx="12">
                  <c:v>73.78</c:v>
                </c:pt>
                <c:pt idx="13">
                  <c:v>74.22</c:v>
                </c:pt>
                <c:pt idx="14">
                  <c:v>74.59</c:v>
                </c:pt>
                <c:pt idx="15">
                  <c:v>74.790000000000006</c:v>
                </c:pt>
                <c:pt idx="16">
                  <c:v>74.989999999999995</c:v>
                </c:pt>
                <c:pt idx="17">
                  <c:v>75.34</c:v>
                </c:pt>
                <c:pt idx="18">
                  <c:v>75.8</c:v>
                </c:pt>
                <c:pt idx="19">
                  <c:v>76.209999999999994</c:v>
                </c:pt>
                <c:pt idx="20">
                  <c:v>76.510000000000005</c:v>
                </c:pt>
                <c:pt idx="21">
                  <c:v>76.77</c:v>
                </c:pt>
                <c:pt idx="22">
                  <c:v>77.05</c:v>
                </c:pt>
                <c:pt idx="23">
                  <c:v>77.09</c:v>
                </c:pt>
                <c:pt idx="24">
                  <c:v>77.069999999999993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8005296"/>
        <c:axId val="228005688"/>
      </c:lineChart>
      <c:catAx>
        <c:axId val="228005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005688"/>
        <c:crosses val="autoZero"/>
        <c:auto val="1"/>
        <c:lblAlgn val="ctr"/>
        <c:lblOffset val="100"/>
        <c:noMultiLvlLbl val="0"/>
      </c:catAx>
      <c:valAx>
        <c:axId val="228005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Life expectancy, years</a:t>
                </a:r>
              </a:p>
            </c:rich>
          </c:tx>
          <c:layout>
            <c:manualLayout>
              <c:xMode val="edge"/>
              <c:yMode val="edge"/>
              <c:x val="7.9840319361277438E-3"/>
              <c:y val="0.350297815595631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005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Male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'Comparison with HMD data'!$A$42:$A$48</c:f>
              <c:strCache>
                <c:ptCount val="7"/>
                <c:pt idx="0">
                  <c:v>1982-1986</c:v>
                </c:pt>
                <c:pt idx="1">
                  <c:v>1987-1991</c:v>
                </c:pt>
                <c:pt idx="2">
                  <c:v>1992-1996</c:v>
                </c:pt>
                <c:pt idx="3">
                  <c:v>1997-2001</c:v>
                </c:pt>
                <c:pt idx="4">
                  <c:v>2002-06</c:v>
                </c:pt>
                <c:pt idx="5">
                  <c:v>2007-11</c:v>
                </c:pt>
                <c:pt idx="6">
                  <c:v>2012-16</c:v>
                </c:pt>
              </c:strCache>
            </c:strRef>
          </c:cat>
          <c:val>
            <c:numRef>
              <c:f>'Comparison with HMD data'!$C$42:$C$48</c:f>
              <c:numCache>
                <c:formatCode>0.0</c:formatCode>
                <c:ptCount val="7"/>
                <c:pt idx="0">
                  <c:v>0.84000000000000341</c:v>
                </c:pt>
                <c:pt idx="1">
                  <c:v>0.89999999999999147</c:v>
                </c:pt>
                <c:pt idx="2">
                  <c:v>0.4100000000000108</c:v>
                </c:pt>
                <c:pt idx="3">
                  <c:v>0.81000000000000227</c:v>
                </c:pt>
                <c:pt idx="4">
                  <c:v>1.5100000000000051</c:v>
                </c:pt>
                <c:pt idx="5">
                  <c:v>1.6400000000000006</c:v>
                </c:pt>
                <c:pt idx="6">
                  <c:v>0.13000000000000966</c:v>
                </c:pt>
              </c:numCache>
            </c:numRef>
          </c:val>
        </c:ser>
        <c:ser>
          <c:idx val="1"/>
          <c:order val="1"/>
          <c:tx>
            <c:v>Female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'Comparison with HMD data'!$A$42:$A$48</c:f>
              <c:strCache>
                <c:ptCount val="7"/>
                <c:pt idx="0">
                  <c:v>1982-1986</c:v>
                </c:pt>
                <c:pt idx="1">
                  <c:v>1987-1991</c:v>
                </c:pt>
                <c:pt idx="2">
                  <c:v>1992-1996</c:v>
                </c:pt>
                <c:pt idx="3">
                  <c:v>1997-2001</c:v>
                </c:pt>
                <c:pt idx="4">
                  <c:v>2002-06</c:v>
                </c:pt>
                <c:pt idx="5">
                  <c:v>2007-11</c:v>
                </c:pt>
                <c:pt idx="6">
                  <c:v>2012-16</c:v>
                </c:pt>
              </c:strCache>
            </c:strRef>
          </c:cat>
          <c:val>
            <c:numRef>
              <c:f>'Comparison with HMD data'!$F$42:$F$48</c:f>
              <c:numCache>
                <c:formatCode>General</c:formatCode>
                <c:ptCount val="7"/>
                <c:pt idx="0">
                  <c:v>1.0099999999999909</c:v>
                </c:pt>
                <c:pt idx="1">
                  <c:v>0.60000000000000853</c:v>
                </c:pt>
                <c:pt idx="2">
                  <c:v>0.51999999999999602</c:v>
                </c:pt>
                <c:pt idx="3">
                  <c:v>0.70999999999999375</c:v>
                </c:pt>
                <c:pt idx="4">
                  <c:v>0.89000000000000057</c:v>
                </c:pt>
                <c:pt idx="5">
                  <c:v>1.019999999999996</c:v>
                </c:pt>
                <c:pt idx="6">
                  <c:v>0.25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8006472"/>
        <c:axId val="229617296"/>
      </c:barChart>
      <c:catAx>
        <c:axId val="228006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617296"/>
        <c:crosses val="autoZero"/>
        <c:auto val="1"/>
        <c:lblAlgn val="ctr"/>
        <c:lblOffset val="100"/>
        <c:noMultiLvlLbl val="0"/>
      </c:catAx>
      <c:valAx>
        <c:axId val="22961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006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Male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'Comparison with HMD data'!$A$42:$A$48</c:f>
              <c:strCache>
                <c:ptCount val="7"/>
                <c:pt idx="0">
                  <c:v>1982-1986</c:v>
                </c:pt>
                <c:pt idx="1">
                  <c:v>1987-1991</c:v>
                </c:pt>
                <c:pt idx="2">
                  <c:v>1992-1996</c:v>
                </c:pt>
                <c:pt idx="3">
                  <c:v>1997-2001</c:v>
                </c:pt>
                <c:pt idx="4">
                  <c:v>2002-06</c:v>
                </c:pt>
                <c:pt idx="5">
                  <c:v>2007-11</c:v>
                </c:pt>
                <c:pt idx="6">
                  <c:v>2012-16</c:v>
                </c:pt>
              </c:strCache>
            </c:strRef>
          </c:cat>
          <c:val>
            <c:numRef>
              <c:f>'Comparison with HMD data'!$E$42:$E$48</c:f>
              <c:numCache>
                <c:formatCode>General</c:formatCode>
                <c:ptCount val="7"/>
                <c:pt idx="0">
                  <c:v>10.192000000000041</c:v>
                </c:pt>
                <c:pt idx="1">
                  <c:v>13.415999999999917</c:v>
                </c:pt>
                <c:pt idx="2">
                  <c:v>6.5520000000001009</c:v>
                </c:pt>
                <c:pt idx="3">
                  <c:v>14.143999999999995</c:v>
                </c:pt>
                <c:pt idx="4">
                  <c:v>15.287999999999988</c:v>
                </c:pt>
                <c:pt idx="5">
                  <c:v>17.263999999999964</c:v>
                </c:pt>
                <c:pt idx="6">
                  <c:v>4.4720000000000715</c:v>
                </c:pt>
              </c:numCache>
            </c:numRef>
          </c:val>
        </c:ser>
        <c:ser>
          <c:idx val="1"/>
          <c:order val="1"/>
          <c:tx>
            <c:v>Female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'Comparison with HMD data'!$A$42:$A$48</c:f>
              <c:strCache>
                <c:ptCount val="7"/>
                <c:pt idx="0">
                  <c:v>1982-1986</c:v>
                </c:pt>
                <c:pt idx="1">
                  <c:v>1987-1991</c:v>
                </c:pt>
                <c:pt idx="2">
                  <c:v>1992-1996</c:v>
                </c:pt>
                <c:pt idx="3">
                  <c:v>1997-2001</c:v>
                </c:pt>
                <c:pt idx="4">
                  <c:v>2002-06</c:v>
                </c:pt>
                <c:pt idx="5">
                  <c:v>2007-11</c:v>
                </c:pt>
                <c:pt idx="6">
                  <c:v>2012-16</c:v>
                </c:pt>
              </c:strCache>
            </c:strRef>
          </c:cat>
          <c:val>
            <c:numRef>
              <c:f>'Comparison with HMD data'!$H$42:$H$48</c:f>
              <c:numCache>
                <c:formatCode>General</c:formatCode>
                <c:ptCount val="7"/>
                <c:pt idx="0">
                  <c:v>9.0479999999999006</c:v>
                </c:pt>
                <c:pt idx="1">
                  <c:v>8.8400000000000887</c:v>
                </c:pt>
                <c:pt idx="2">
                  <c:v>6.9679999999998703</c:v>
                </c:pt>
                <c:pt idx="3">
                  <c:v>10.4</c:v>
                </c:pt>
                <c:pt idx="4">
                  <c:v>9.7760000000001241</c:v>
                </c:pt>
                <c:pt idx="5">
                  <c:v>11.023999999999875</c:v>
                </c:pt>
                <c:pt idx="6">
                  <c:v>2.4960000000000946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9618080"/>
        <c:axId val="229618472"/>
      </c:barChart>
      <c:catAx>
        <c:axId val="22961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618472"/>
        <c:crosses val="autoZero"/>
        <c:auto val="1"/>
        <c:lblAlgn val="ctr"/>
        <c:lblOffset val="100"/>
        <c:noMultiLvlLbl val="0"/>
      </c:catAx>
      <c:valAx>
        <c:axId val="229618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618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Change</a:t>
            </a:r>
            <a:r>
              <a:rPr lang="en-GB" b="1" baseline="0"/>
              <a:t> in life expectancy over 5-year periods for males and females in Scotland, 1985-2016</a:t>
            </a:r>
            <a:endParaRPr lang="en-GB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04601618631656E-2"/>
          <c:y val="0.13643979057591624"/>
          <c:w val="0.91756078935286878"/>
          <c:h val="0.7097264020007970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data!$A$13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solidFill>
                <a:srgbClr val="5B9BD5">
                  <a:lumMod val="75000"/>
                </a:srgbClr>
              </a:solidFill>
            </a:ln>
            <a:effectLst/>
          </c:spPr>
          <c:invertIfNegative val="0"/>
          <c:cat>
            <c:strRef>
              <c:f>data!$B$12:$G$12</c:f>
              <c:strCache>
                <c:ptCount val="6"/>
                <c:pt idx="0">
                  <c:v>1985-1991</c:v>
                </c:pt>
                <c:pt idx="1">
                  <c:v>1990-1996</c:v>
                </c:pt>
                <c:pt idx="2">
                  <c:v>1995-2001</c:v>
                </c:pt>
                <c:pt idx="3">
                  <c:v>2000-2006</c:v>
                </c:pt>
                <c:pt idx="4">
                  <c:v>2005-2011</c:v>
                </c:pt>
                <c:pt idx="5">
                  <c:v>2010-2016</c:v>
                </c:pt>
              </c:strCache>
            </c:strRef>
          </c:cat>
          <c:val>
            <c:numRef>
              <c:f>data!$B$13:$G$13</c:f>
              <c:numCache>
                <c:formatCode>0.00</c:formatCode>
                <c:ptCount val="6"/>
                <c:pt idx="0">
                  <c:v>1.0499999999999972</c:v>
                </c:pt>
                <c:pt idx="1">
                  <c:v>1.019999999999996</c:v>
                </c:pt>
                <c:pt idx="2">
                  <c:v>1.019999999999996</c:v>
                </c:pt>
                <c:pt idx="3">
                  <c:v>1.4900000000000091</c:v>
                </c:pt>
                <c:pt idx="4">
                  <c:v>1.6199999999999903</c:v>
                </c:pt>
                <c:pt idx="5">
                  <c:v>0.85999999999999943</c:v>
                </c:pt>
              </c:numCache>
            </c:numRef>
          </c:val>
        </c:ser>
        <c:ser>
          <c:idx val="1"/>
          <c:order val="1"/>
          <c:tx>
            <c:strRef>
              <c:f>data!$A$14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data!$B$12:$G$12</c:f>
              <c:strCache>
                <c:ptCount val="6"/>
                <c:pt idx="0">
                  <c:v>1985-1991</c:v>
                </c:pt>
                <c:pt idx="1">
                  <c:v>1990-1996</c:v>
                </c:pt>
                <c:pt idx="2">
                  <c:v>1995-2001</c:v>
                </c:pt>
                <c:pt idx="3">
                  <c:v>2000-2006</c:v>
                </c:pt>
                <c:pt idx="4">
                  <c:v>2005-2011</c:v>
                </c:pt>
                <c:pt idx="5">
                  <c:v>2010-2016</c:v>
                </c:pt>
              </c:strCache>
            </c:strRef>
          </c:cat>
          <c:val>
            <c:numRef>
              <c:f>data!$B$14:$G$14</c:f>
              <c:numCache>
                <c:formatCode>0.00</c:formatCode>
                <c:ptCount val="6"/>
                <c:pt idx="0">
                  <c:v>0.73999999999999488</c:v>
                </c:pt>
                <c:pt idx="1">
                  <c:v>0.99000000000000909</c:v>
                </c:pt>
                <c:pt idx="2">
                  <c:v>0.82999999999999829</c:v>
                </c:pt>
                <c:pt idx="3">
                  <c:v>0.98000000000000398</c:v>
                </c:pt>
                <c:pt idx="4">
                  <c:v>1.019999999999996</c:v>
                </c:pt>
                <c:pt idx="5">
                  <c:v>0.59000000000000341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8189128"/>
        <c:axId val="228189520"/>
      </c:barChart>
      <c:catAx>
        <c:axId val="228189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189520"/>
        <c:crosses val="autoZero"/>
        <c:auto val="1"/>
        <c:lblAlgn val="ctr"/>
        <c:lblOffset val="100"/>
        <c:noMultiLvlLbl val="0"/>
      </c:catAx>
      <c:valAx>
        <c:axId val="22818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189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Changes</a:t>
            </a:r>
            <a:r>
              <a:rPr lang="en-GB" b="1" baseline="0"/>
              <a:t> in life expectancy over 5-year periods for males in Scotland and England, 1985-2016</a:t>
            </a:r>
            <a:endParaRPr lang="en-GB" b="1"/>
          </a:p>
        </c:rich>
      </c:tx>
      <c:layout>
        <c:manualLayout>
          <c:xMode val="edge"/>
          <c:yMode val="edge"/>
          <c:x val="0.12879544459045117"/>
          <c:y val="3.109815354713313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'UK countries'!$A$32</c:f>
              <c:strCache>
                <c:ptCount val="1"/>
                <c:pt idx="0">
                  <c:v>Scotland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'UK countries'!$B$31:$G$31</c:f>
              <c:strCache>
                <c:ptCount val="6"/>
                <c:pt idx="0">
                  <c:v>1985-1991</c:v>
                </c:pt>
                <c:pt idx="1">
                  <c:v>1990-1996</c:v>
                </c:pt>
                <c:pt idx="2">
                  <c:v>1995-2001</c:v>
                </c:pt>
                <c:pt idx="3">
                  <c:v>2000-2006</c:v>
                </c:pt>
                <c:pt idx="4">
                  <c:v>2005-2011</c:v>
                </c:pt>
                <c:pt idx="5">
                  <c:v>2010-2016</c:v>
                </c:pt>
              </c:strCache>
            </c:strRef>
          </c:cat>
          <c:val>
            <c:numRef>
              <c:f>'UK countries'!$B$32:$G$32</c:f>
              <c:numCache>
                <c:formatCode>General</c:formatCode>
                <c:ptCount val="6"/>
                <c:pt idx="0">
                  <c:v>1.0499999999999972</c:v>
                </c:pt>
                <c:pt idx="1">
                  <c:v>1.019999999999996</c:v>
                </c:pt>
                <c:pt idx="2">
                  <c:v>1.019999999999996</c:v>
                </c:pt>
                <c:pt idx="3">
                  <c:v>1.4900000000000091</c:v>
                </c:pt>
                <c:pt idx="4">
                  <c:v>1.6199999999999903</c:v>
                </c:pt>
                <c:pt idx="5">
                  <c:v>0.85999999999999943</c:v>
                </c:pt>
              </c:numCache>
            </c:numRef>
          </c:val>
        </c:ser>
        <c:ser>
          <c:idx val="1"/>
          <c:order val="1"/>
          <c:tx>
            <c:strRef>
              <c:f>'UK countries'!$A$33</c:f>
              <c:strCache>
                <c:ptCount val="1"/>
                <c:pt idx="0">
                  <c:v>England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'UK countries'!$B$31:$G$31</c:f>
              <c:strCache>
                <c:ptCount val="6"/>
                <c:pt idx="0">
                  <c:v>1985-1991</c:v>
                </c:pt>
                <c:pt idx="1">
                  <c:v>1990-1996</c:v>
                </c:pt>
                <c:pt idx="2">
                  <c:v>1995-2001</c:v>
                </c:pt>
                <c:pt idx="3">
                  <c:v>2000-2006</c:v>
                </c:pt>
                <c:pt idx="4">
                  <c:v>2005-2011</c:v>
                </c:pt>
                <c:pt idx="5">
                  <c:v>2010-2016</c:v>
                </c:pt>
              </c:strCache>
            </c:strRef>
          </c:cat>
          <c:val>
            <c:numRef>
              <c:f>'UK countries'!$B$33:$G$33</c:f>
              <c:numCache>
                <c:formatCode>General</c:formatCode>
                <c:ptCount val="6"/>
                <c:pt idx="0">
                  <c:v>1.1099999999999994</c:v>
                </c:pt>
                <c:pt idx="1">
                  <c:v>1.269999999999996</c:v>
                </c:pt>
                <c:pt idx="2">
                  <c:v>1.2600000000000051</c:v>
                </c:pt>
                <c:pt idx="3">
                  <c:v>1.5499999999999972</c:v>
                </c:pt>
                <c:pt idx="4">
                  <c:v>1.5499999999999972</c:v>
                </c:pt>
                <c:pt idx="5">
                  <c:v>0.75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8190304"/>
        <c:axId val="228190696"/>
      </c:barChart>
      <c:catAx>
        <c:axId val="228190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190696"/>
        <c:crosses val="autoZero"/>
        <c:auto val="1"/>
        <c:lblAlgn val="ctr"/>
        <c:lblOffset val="100"/>
        <c:noMultiLvlLbl val="0"/>
      </c:catAx>
      <c:valAx>
        <c:axId val="228190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190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Changes</a:t>
            </a:r>
            <a:r>
              <a:rPr lang="en-GB" b="1" baseline="0"/>
              <a:t> in life expectancy over 5-year periods for females in Scotland and England, 1985-2016</a:t>
            </a:r>
            <a:endParaRPr lang="en-GB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'UK countries'!$A$37</c:f>
              <c:strCache>
                <c:ptCount val="1"/>
                <c:pt idx="0">
                  <c:v>Scotland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'UK countries'!$B$36:$G$36</c:f>
              <c:strCache>
                <c:ptCount val="6"/>
                <c:pt idx="0">
                  <c:v>1985-1991</c:v>
                </c:pt>
                <c:pt idx="1">
                  <c:v>1990-1996</c:v>
                </c:pt>
                <c:pt idx="2">
                  <c:v>1995-2001</c:v>
                </c:pt>
                <c:pt idx="3">
                  <c:v>2000-2006</c:v>
                </c:pt>
                <c:pt idx="4">
                  <c:v>2005-2011</c:v>
                </c:pt>
                <c:pt idx="5">
                  <c:v>2010-2016</c:v>
                </c:pt>
              </c:strCache>
            </c:strRef>
          </c:cat>
          <c:val>
            <c:numRef>
              <c:f>'UK countries'!$B$37:$G$37</c:f>
              <c:numCache>
                <c:formatCode>General</c:formatCode>
                <c:ptCount val="6"/>
                <c:pt idx="0">
                  <c:v>0.73999999999999488</c:v>
                </c:pt>
                <c:pt idx="1">
                  <c:v>0.99000000000000909</c:v>
                </c:pt>
                <c:pt idx="2">
                  <c:v>0.82999999999999829</c:v>
                </c:pt>
                <c:pt idx="3">
                  <c:v>0.98000000000000398</c:v>
                </c:pt>
                <c:pt idx="4">
                  <c:v>1.019999999999996</c:v>
                </c:pt>
                <c:pt idx="5">
                  <c:v>0.59000000000000341</c:v>
                </c:pt>
              </c:numCache>
            </c:numRef>
          </c:val>
        </c:ser>
        <c:ser>
          <c:idx val="1"/>
          <c:order val="1"/>
          <c:tx>
            <c:strRef>
              <c:f>'UK countries'!$A$38</c:f>
              <c:strCache>
                <c:ptCount val="1"/>
                <c:pt idx="0">
                  <c:v>England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'UK countries'!$B$36:$G$36</c:f>
              <c:strCache>
                <c:ptCount val="6"/>
                <c:pt idx="0">
                  <c:v>1985-1991</c:v>
                </c:pt>
                <c:pt idx="1">
                  <c:v>1990-1996</c:v>
                </c:pt>
                <c:pt idx="2">
                  <c:v>1995-2001</c:v>
                </c:pt>
                <c:pt idx="3">
                  <c:v>2000-2006</c:v>
                </c:pt>
                <c:pt idx="4">
                  <c:v>2005-2011</c:v>
                </c:pt>
                <c:pt idx="5">
                  <c:v>2010-2016</c:v>
                </c:pt>
              </c:strCache>
            </c:strRef>
          </c:cat>
          <c:val>
            <c:numRef>
              <c:f>'UK countries'!$B$38:$G$38</c:f>
              <c:numCache>
                <c:formatCode>General</c:formatCode>
                <c:ptCount val="6"/>
                <c:pt idx="0">
                  <c:v>0.85999999999999943</c:v>
                </c:pt>
                <c:pt idx="1">
                  <c:v>0.90999999999999659</c:v>
                </c:pt>
                <c:pt idx="2">
                  <c:v>0.82000000000000739</c:v>
                </c:pt>
                <c:pt idx="3">
                  <c:v>1.1299999999999955</c:v>
                </c:pt>
                <c:pt idx="4">
                  <c:v>1.210000000000008</c:v>
                </c:pt>
                <c:pt idx="5">
                  <c:v>0.41999999999998749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8191480"/>
        <c:axId val="228191872"/>
      </c:barChart>
      <c:catAx>
        <c:axId val="228191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191872"/>
        <c:crosses val="autoZero"/>
        <c:auto val="1"/>
        <c:lblAlgn val="ctr"/>
        <c:lblOffset val="100"/>
        <c:noMultiLvlLbl val="0"/>
      </c:catAx>
      <c:valAx>
        <c:axId val="228191872"/>
        <c:scaling>
          <c:orientation val="minMax"/>
          <c:max val="1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191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Change in period</a:t>
            </a:r>
            <a:r>
              <a:rPr lang="en-GB" baseline="0"/>
              <a:t> life expectancy at birth, compared with previous year, Scotland 1981-2016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Male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data!$C$4:$AJ$4</c:f>
              <c:strCache>
                <c:ptCount val="34"/>
                <c:pt idx="0">
                  <c:v>1981-83</c:v>
                </c:pt>
                <c:pt idx="1">
                  <c:v>1982-84</c:v>
                </c:pt>
                <c:pt idx="2">
                  <c:v>1983-85</c:v>
                </c:pt>
                <c:pt idx="3">
                  <c:v>1984-86</c:v>
                </c:pt>
                <c:pt idx="4">
                  <c:v>1985-87</c:v>
                </c:pt>
                <c:pt idx="5">
                  <c:v>1986-88</c:v>
                </c:pt>
                <c:pt idx="6">
                  <c:v>1987-89</c:v>
                </c:pt>
                <c:pt idx="7">
                  <c:v>1988-90</c:v>
                </c:pt>
                <c:pt idx="8">
                  <c:v>1989-91</c:v>
                </c:pt>
                <c:pt idx="9">
                  <c:v>1990-92</c:v>
                </c:pt>
                <c:pt idx="10">
                  <c:v>1991-93</c:v>
                </c:pt>
                <c:pt idx="11">
                  <c:v>1992-94</c:v>
                </c:pt>
                <c:pt idx="12">
                  <c:v>1993-95</c:v>
                </c:pt>
                <c:pt idx="13">
                  <c:v>1994-96</c:v>
                </c:pt>
                <c:pt idx="14">
                  <c:v>1995-97</c:v>
                </c:pt>
                <c:pt idx="15">
                  <c:v>1996-98</c:v>
                </c:pt>
                <c:pt idx="16">
                  <c:v>1997-99</c:v>
                </c:pt>
                <c:pt idx="17">
                  <c:v>1998-2000</c:v>
                </c:pt>
                <c:pt idx="18">
                  <c:v>1999-2001</c:v>
                </c:pt>
                <c:pt idx="19">
                  <c:v>2000-2002</c:v>
                </c:pt>
                <c:pt idx="20">
                  <c:v>2001-03</c:v>
                </c:pt>
                <c:pt idx="21">
                  <c:v>2002-04</c:v>
                </c:pt>
                <c:pt idx="22">
                  <c:v>2002-05</c:v>
                </c:pt>
                <c:pt idx="23">
                  <c:v>2004-06</c:v>
                </c:pt>
                <c:pt idx="24">
                  <c:v>2005-07</c:v>
                </c:pt>
                <c:pt idx="25">
                  <c:v>2006-08</c:v>
                </c:pt>
                <c:pt idx="26">
                  <c:v>2007-09</c:v>
                </c:pt>
                <c:pt idx="27">
                  <c:v>2008-10</c:v>
                </c:pt>
                <c:pt idx="28">
                  <c:v>2009-11</c:v>
                </c:pt>
                <c:pt idx="29">
                  <c:v>2010-12</c:v>
                </c:pt>
                <c:pt idx="30">
                  <c:v>2011-13</c:v>
                </c:pt>
                <c:pt idx="31">
                  <c:v>2012-14</c:v>
                </c:pt>
                <c:pt idx="32">
                  <c:v>2013-15</c:v>
                </c:pt>
                <c:pt idx="33">
                  <c:v>2014-16</c:v>
                </c:pt>
              </c:strCache>
            </c:strRef>
          </c:cat>
          <c:val>
            <c:numRef>
              <c:f>data!$C$9:$AJ$9</c:f>
              <c:numCache>
                <c:formatCode>0.00</c:formatCode>
                <c:ptCount val="34"/>
                <c:pt idx="0">
                  <c:v>0.23000000000000398</c:v>
                </c:pt>
                <c:pt idx="1">
                  <c:v>0.25999999999999091</c:v>
                </c:pt>
                <c:pt idx="2">
                  <c:v>0.27000000000001023</c:v>
                </c:pt>
                <c:pt idx="3">
                  <c:v>0.14000000000000057</c:v>
                </c:pt>
                <c:pt idx="4">
                  <c:v>0.19999999999998863</c:v>
                </c:pt>
                <c:pt idx="5">
                  <c:v>0.14000000000000057</c:v>
                </c:pt>
                <c:pt idx="6">
                  <c:v>0.20000000000000284</c:v>
                </c:pt>
                <c:pt idx="7">
                  <c:v>0.21000000000000796</c:v>
                </c:pt>
                <c:pt idx="8">
                  <c:v>0.29999999999999716</c:v>
                </c:pt>
                <c:pt idx="9">
                  <c:v>0.31999999999999318</c:v>
                </c:pt>
                <c:pt idx="10">
                  <c:v>9.0000000000003411E-2</c:v>
                </c:pt>
                <c:pt idx="11">
                  <c:v>0.23000000000000398</c:v>
                </c:pt>
                <c:pt idx="12">
                  <c:v>0.17999999999999261</c:v>
                </c:pt>
                <c:pt idx="13">
                  <c:v>0.20000000000000284</c:v>
                </c:pt>
                <c:pt idx="14">
                  <c:v>0.15000000000000568</c:v>
                </c:pt>
                <c:pt idx="15">
                  <c:v>0.17000000000000171</c:v>
                </c:pt>
                <c:pt idx="16">
                  <c:v>0.23999999999999488</c:v>
                </c:pt>
                <c:pt idx="17">
                  <c:v>0.20000000000000284</c:v>
                </c:pt>
                <c:pt idx="18">
                  <c:v>0.25999999999999091</c:v>
                </c:pt>
                <c:pt idx="19">
                  <c:v>0.21000000000000796</c:v>
                </c:pt>
                <c:pt idx="20">
                  <c:v>0.18999999999999773</c:v>
                </c:pt>
                <c:pt idx="21">
                  <c:v>0.28000000000000114</c:v>
                </c:pt>
                <c:pt idx="22">
                  <c:v>0.43999999999999773</c:v>
                </c:pt>
                <c:pt idx="23">
                  <c:v>0.37000000000000455</c:v>
                </c:pt>
                <c:pt idx="24">
                  <c:v>0.20000000000000284</c:v>
                </c:pt>
                <c:pt idx="25">
                  <c:v>0.19999999999998863</c:v>
                </c:pt>
                <c:pt idx="26">
                  <c:v>0.35000000000000853</c:v>
                </c:pt>
                <c:pt idx="27">
                  <c:v>0.45999999999999375</c:v>
                </c:pt>
                <c:pt idx="28">
                  <c:v>0.40999999999999659</c:v>
                </c:pt>
                <c:pt idx="29">
                  <c:v>0.30000000000001137</c:v>
                </c:pt>
                <c:pt idx="30">
                  <c:v>0.25999999999999091</c:v>
                </c:pt>
                <c:pt idx="31">
                  <c:v>0.28000000000000114</c:v>
                </c:pt>
                <c:pt idx="32">
                  <c:v>4.9999999999997158E-2</c:v>
                </c:pt>
                <c:pt idx="33">
                  <c:v>-3.0000000000001137E-2</c:v>
                </c:pt>
              </c:numCache>
            </c:numRef>
          </c:val>
        </c:ser>
        <c:ser>
          <c:idx val="1"/>
          <c:order val="1"/>
          <c:tx>
            <c:v>Female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data!$C$4:$AJ$4</c:f>
              <c:strCache>
                <c:ptCount val="34"/>
                <c:pt idx="0">
                  <c:v>1981-83</c:v>
                </c:pt>
                <c:pt idx="1">
                  <c:v>1982-84</c:v>
                </c:pt>
                <c:pt idx="2">
                  <c:v>1983-85</c:v>
                </c:pt>
                <c:pt idx="3">
                  <c:v>1984-86</c:v>
                </c:pt>
                <c:pt idx="4">
                  <c:v>1985-87</c:v>
                </c:pt>
                <c:pt idx="5">
                  <c:v>1986-88</c:v>
                </c:pt>
                <c:pt idx="6">
                  <c:v>1987-89</c:v>
                </c:pt>
                <c:pt idx="7">
                  <c:v>1988-90</c:v>
                </c:pt>
                <c:pt idx="8">
                  <c:v>1989-91</c:v>
                </c:pt>
                <c:pt idx="9">
                  <c:v>1990-92</c:v>
                </c:pt>
                <c:pt idx="10">
                  <c:v>1991-93</c:v>
                </c:pt>
                <c:pt idx="11">
                  <c:v>1992-94</c:v>
                </c:pt>
                <c:pt idx="12">
                  <c:v>1993-95</c:v>
                </c:pt>
                <c:pt idx="13">
                  <c:v>1994-96</c:v>
                </c:pt>
                <c:pt idx="14">
                  <c:v>1995-97</c:v>
                </c:pt>
                <c:pt idx="15">
                  <c:v>1996-98</c:v>
                </c:pt>
                <c:pt idx="16">
                  <c:v>1997-99</c:v>
                </c:pt>
                <c:pt idx="17">
                  <c:v>1998-2000</c:v>
                </c:pt>
                <c:pt idx="18">
                  <c:v>1999-2001</c:v>
                </c:pt>
                <c:pt idx="19">
                  <c:v>2000-2002</c:v>
                </c:pt>
                <c:pt idx="20">
                  <c:v>2001-03</c:v>
                </c:pt>
                <c:pt idx="21">
                  <c:v>2002-04</c:v>
                </c:pt>
                <c:pt idx="22">
                  <c:v>2002-05</c:v>
                </c:pt>
                <c:pt idx="23">
                  <c:v>2004-06</c:v>
                </c:pt>
                <c:pt idx="24">
                  <c:v>2005-07</c:v>
                </c:pt>
                <c:pt idx="25">
                  <c:v>2006-08</c:v>
                </c:pt>
                <c:pt idx="26">
                  <c:v>2007-09</c:v>
                </c:pt>
                <c:pt idx="27">
                  <c:v>2008-10</c:v>
                </c:pt>
                <c:pt idx="28">
                  <c:v>2009-11</c:v>
                </c:pt>
                <c:pt idx="29">
                  <c:v>2010-12</c:v>
                </c:pt>
                <c:pt idx="30">
                  <c:v>2011-13</c:v>
                </c:pt>
                <c:pt idx="31">
                  <c:v>2012-14</c:v>
                </c:pt>
                <c:pt idx="32">
                  <c:v>2013-15</c:v>
                </c:pt>
                <c:pt idx="33">
                  <c:v>2014-16</c:v>
                </c:pt>
              </c:strCache>
            </c:strRef>
          </c:cat>
          <c:val>
            <c:numRef>
              <c:f>data!$C$10:$AJ$10</c:f>
              <c:numCache>
                <c:formatCode>0.00</c:formatCode>
                <c:ptCount val="34"/>
                <c:pt idx="0">
                  <c:v>0.15999999999999659</c:v>
                </c:pt>
                <c:pt idx="1">
                  <c:v>0.15000000000000568</c:v>
                </c:pt>
                <c:pt idx="2">
                  <c:v>0.19999999999998863</c:v>
                </c:pt>
                <c:pt idx="3">
                  <c:v>0.18000000000000682</c:v>
                </c:pt>
                <c:pt idx="4">
                  <c:v>0.20999999999999375</c:v>
                </c:pt>
                <c:pt idx="5">
                  <c:v>0.29000000000000625</c:v>
                </c:pt>
                <c:pt idx="6">
                  <c:v>-3.0000000000001137E-2</c:v>
                </c:pt>
                <c:pt idx="7">
                  <c:v>0.12999999999999545</c:v>
                </c:pt>
                <c:pt idx="8">
                  <c:v>0.14000000000000057</c:v>
                </c:pt>
                <c:pt idx="9">
                  <c:v>0.37000000000000455</c:v>
                </c:pt>
                <c:pt idx="10">
                  <c:v>1.0000000000005116E-2</c:v>
                </c:pt>
                <c:pt idx="11">
                  <c:v>0.18999999999999773</c:v>
                </c:pt>
                <c:pt idx="12">
                  <c:v>0.12999999999999545</c:v>
                </c:pt>
                <c:pt idx="13">
                  <c:v>0.29000000000000625</c:v>
                </c:pt>
                <c:pt idx="14">
                  <c:v>0.11999999999999034</c:v>
                </c:pt>
                <c:pt idx="15">
                  <c:v>0.19000000000001194</c:v>
                </c:pt>
                <c:pt idx="16">
                  <c:v>0.14000000000000057</c:v>
                </c:pt>
                <c:pt idx="17">
                  <c:v>0.16999999999998749</c:v>
                </c:pt>
                <c:pt idx="18">
                  <c:v>0.21000000000000796</c:v>
                </c:pt>
                <c:pt idx="19">
                  <c:v>0.21999999999999886</c:v>
                </c:pt>
                <c:pt idx="20">
                  <c:v>7.9999999999998295E-2</c:v>
                </c:pt>
                <c:pt idx="21">
                  <c:v>0.18999999999999773</c:v>
                </c:pt>
                <c:pt idx="22">
                  <c:v>0.18999999999999773</c:v>
                </c:pt>
                <c:pt idx="23">
                  <c:v>0.30000000000001137</c:v>
                </c:pt>
                <c:pt idx="24">
                  <c:v>0.14000000000000057</c:v>
                </c:pt>
                <c:pt idx="25">
                  <c:v>0.14999999999999147</c:v>
                </c:pt>
                <c:pt idx="26">
                  <c:v>0.21999999999999886</c:v>
                </c:pt>
                <c:pt idx="27">
                  <c:v>0.25</c:v>
                </c:pt>
                <c:pt idx="28">
                  <c:v>0.26000000000000512</c:v>
                </c:pt>
                <c:pt idx="29">
                  <c:v>0.18999999999999773</c:v>
                </c:pt>
                <c:pt idx="30">
                  <c:v>0.14000000000000057</c:v>
                </c:pt>
                <c:pt idx="31">
                  <c:v>0.17000000000000171</c:v>
                </c:pt>
                <c:pt idx="32">
                  <c:v>3.9999999999992042E-2</c:v>
                </c:pt>
                <c:pt idx="33">
                  <c:v>5.0000000000011369E-2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8192656"/>
        <c:axId val="229083088"/>
      </c:barChart>
      <c:catAx>
        <c:axId val="228192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083088"/>
        <c:crosses val="autoZero"/>
        <c:auto val="1"/>
        <c:lblAlgn val="ctr"/>
        <c:lblOffset val="100"/>
        <c:noMultiLvlLbl val="0"/>
      </c:catAx>
      <c:valAx>
        <c:axId val="22908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192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Life</a:t>
            </a:r>
            <a:r>
              <a:rPr lang="en-GB" baseline="0"/>
              <a:t> expectancy at birth, men, Scotland 1990-2015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(data!$K$3,data!$P$3,data!$U$3,data!$Z$3,data!$AE$3,data!$AJ$3)</c:f>
              <c:numCache>
                <c:formatCode>General</c:formatCode>
                <c:ptCount val="6"/>
                <c:pt idx="0">
                  <c:v>1990</c:v>
                </c:pt>
                <c:pt idx="1">
                  <c:v>1995</c:v>
                </c:pt>
                <c:pt idx="2">
                  <c:v>2000</c:v>
                </c:pt>
                <c:pt idx="3">
                  <c:v>2005</c:v>
                </c:pt>
                <c:pt idx="4">
                  <c:v>2010</c:v>
                </c:pt>
                <c:pt idx="5">
                  <c:v>2015</c:v>
                </c:pt>
              </c:numCache>
            </c:numRef>
          </c:cat>
          <c:val>
            <c:numRef>
              <c:f>(data!$K$5,data!$P$5,data!$U$5,data!$Z$5,data!$AE$5,data!$AJ$5)</c:f>
              <c:numCache>
                <c:formatCode>0.000</c:formatCode>
                <c:ptCount val="6"/>
                <c:pt idx="0">
                  <c:v>71.06</c:v>
                </c:pt>
                <c:pt idx="1">
                  <c:v>72.08</c:v>
                </c:pt>
                <c:pt idx="2">
                  <c:v>73.099999999999994</c:v>
                </c:pt>
                <c:pt idx="3">
                  <c:v>74.59</c:v>
                </c:pt>
                <c:pt idx="4">
                  <c:v>76.209999999999994</c:v>
                </c:pt>
                <c:pt idx="5">
                  <c:v>77.069999999999993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9085832"/>
        <c:axId val="229086224"/>
      </c:lineChart>
      <c:catAx>
        <c:axId val="229085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086224"/>
        <c:crosses val="autoZero"/>
        <c:auto val="1"/>
        <c:lblAlgn val="ctr"/>
        <c:lblOffset val="100"/>
        <c:noMultiLvlLbl val="0"/>
      </c:catAx>
      <c:valAx>
        <c:axId val="229086224"/>
        <c:scaling>
          <c:orientation val="minMax"/>
          <c:max val="82"/>
          <c:min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085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Life expectancy at birth,</a:t>
            </a:r>
            <a:r>
              <a:rPr lang="en-GB" baseline="0"/>
              <a:t> women, Scotland, 1990-2015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(data!$K$3,data!$P$3,data!$U$3,data!$Z$3,data!$AE$3)</c:f>
              <c:numCache>
                <c:formatCode>General</c:formatCode>
                <c:ptCount val="5"/>
                <c:pt idx="0">
                  <c:v>1990</c:v>
                </c:pt>
                <c:pt idx="1">
                  <c:v>1995</c:v>
                </c:pt>
                <c:pt idx="2">
                  <c:v>2000</c:v>
                </c:pt>
                <c:pt idx="3">
                  <c:v>2005</c:v>
                </c:pt>
                <c:pt idx="4">
                  <c:v>2010</c:v>
                </c:pt>
              </c:numCache>
            </c:numRef>
          </c:cat>
          <c:val>
            <c:numRef>
              <c:f>(data!$J$6,data!$P$6,data!$U$6,data!$Z$6,data!$AE$6,data!$AJ$6)</c:f>
              <c:numCache>
                <c:formatCode>0.000</c:formatCode>
                <c:ptCount val="6"/>
                <c:pt idx="0">
                  <c:v>76.599999999999994</c:v>
                </c:pt>
                <c:pt idx="1">
                  <c:v>77.73</c:v>
                </c:pt>
                <c:pt idx="2">
                  <c:v>78.56</c:v>
                </c:pt>
                <c:pt idx="3">
                  <c:v>79.540000000000006</c:v>
                </c:pt>
                <c:pt idx="4">
                  <c:v>80.56</c:v>
                </c:pt>
                <c:pt idx="5">
                  <c:v>81.150000000000006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9171536"/>
        <c:axId val="229171928"/>
      </c:lineChart>
      <c:catAx>
        <c:axId val="229171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171928"/>
        <c:crosses val="autoZero"/>
        <c:auto val="1"/>
        <c:lblAlgn val="ctr"/>
        <c:lblOffset val="100"/>
        <c:noMultiLvlLbl val="0"/>
      </c:catAx>
      <c:valAx>
        <c:axId val="229171928"/>
        <c:scaling>
          <c:orientation val="minMax"/>
          <c:max val="88"/>
          <c:min val="7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171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Life expectancy at birth, men, Scotland,</a:t>
            </a:r>
            <a:r>
              <a:rPr lang="en-GB" baseline="0"/>
              <a:t> 2010-2015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data!$AE$3:$AJ$3</c:f>
              <c:numCache>
                <c:formatCode>General</c:formatCode>
                <c:ptCount val="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</c:numCache>
            </c:numRef>
          </c:cat>
          <c:val>
            <c:numRef>
              <c:f>data!$AE$5:$AJ$5</c:f>
              <c:numCache>
                <c:formatCode>0.000</c:formatCode>
                <c:ptCount val="6"/>
                <c:pt idx="0">
                  <c:v>76.209999999999994</c:v>
                </c:pt>
                <c:pt idx="1">
                  <c:v>76.510000000000005</c:v>
                </c:pt>
                <c:pt idx="2">
                  <c:v>76.77</c:v>
                </c:pt>
                <c:pt idx="3">
                  <c:v>77.05</c:v>
                </c:pt>
                <c:pt idx="4">
                  <c:v>77.099999999999994</c:v>
                </c:pt>
                <c:pt idx="5">
                  <c:v>77.069999999999993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9085440"/>
        <c:axId val="229172712"/>
      </c:lineChart>
      <c:catAx>
        <c:axId val="229085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172712"/>
        <c:crosses val="autoZero"/>
        <c:auto val="1"/>
        <c:lblAlgn val="ctr"/>
        <c:lblOffset val="100"/>
        <c:noMultiLvlLbl val="0"/>
      </c:catAx>
      <c:valAx>
        <c:axId val="229172712"/>
        <c:scaling>
          <c:orientation val="minMax"/>
          <c:max val="82"/>
          <c:min val="7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085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Life expectancy at birth, women, Scotland,</a:t>
            </a:r>
            <a:r>
              <a:rPr lang="en-GB" baseline="0"/>
              <a:t> 2010-2015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data!$AE$3:$AJ$3</c:f>
              <c:numCache>
                <c:formatCode>General</c:formatCode>
                <c:ptCount val="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</c:numCache>
            </c:numRef>
          </c:cat>
          <c:val>
            <c:numRef>
              <c:f>data!$AE$6:$AJ$6</c:f>
              <c:numCache>
                <c:formatCode>0.000</c:formatCode>
                <c:ptCount val="6"/>
                <c:pt idx="0">
                  <c:v>80.56</c:v>
                </c:pt>
                <c:pt idx="1">
                  <c:v>80.75</c:v>
                </c:pt>
                <c:pt idx="2">
                  <c:v>80.89</c:v>
                </c:pt>
                <c:pt idx="3">
                  <c:v>81.06</c:v>
                </c:pt>
                <c:pt idx="4">
                  <c:v>81.099999999999994</c:v>
                </c:pt>
                <c:pt idx="5">
                  <c:v>81.150000000000006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9173496"/>
        <c:axId val="229173888"/>
      </c:lineChart>
      <c:catAx>
        <c:axId val="229173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173888"/>
        <c:crosses val="autoZero"/>
        <c:auto val="1"/>
        <c:lblAlgn val="ctr"/>
        <c:lblOffset val="100"/>
        <c:noMultiLvlLbl val="0"/>
      </c:catAx>
      <c:valAx>
        <c:axId val="229173888"/>
        <c:scaling>
          <c:orientation val="minMax"/>
          <c:max val="88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173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581025</xdr:colOff>
      <xdr:row>2</xdr:row>
      <xdr:rowOff>28574</xdr:rowOff>
    </xdr:from>
    <xdr:to>
      <xdr:col>18</xdr:col>
      <xdr:colOff>114300</xdr:colOff>
      <xdr:row>29</xdr:row>
      <xdr:rowOff>66675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761999</xdr:colOff>
      <xdr:row>32</xdr:row>
      <xdr:rowOff>9525</xdr:rowOff>
    </xdr:from>
    <xdr:to>
      <xdr:col>14</xdr:col>
      <xdr:colOff>257175</xdr:colOff>
      <xdr:row>54</xdr:row>
      <xdr:rowOff>47625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57</xdr:row>
      <xdr:rowOff>0</xdr:rowOff>
    </xdr:from>
    <xdr:to>
      <xdr:col>10</xdr:col>
      <xdr:colOff>752475</xdr:colOff>
      <xdr:row>74</xdr:row>
      <xdr:rowOff>152400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761998</xdr:colOff>
      <xdr:row>76</xdr:row>
      <xdr:rowOff>76199</xdr:rowOff>
    </xdr:from>
    <xdr:to>
      <xdr:col>10</xdr:col>
      <xdr:colOff>761999</xdr:colOff>
      <xdr:row>95</xdr:row>
      <xdr:rowOff>9524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98</xdr:row>
      <xdr:rowOff>0</xdr:rowOff>
    </xdr:from>
    <xdr:to>
      <xdr:col>19</xdr:col>
      <xdr:colOff>600075</xdr:colOff>
      <xdr:row>116</xdr:row>
      <xdr:rowOff>166688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328613</xdr:colOff>
      <xdr:row>17</xdr:row>
      <xdr:rowOff>9525</xdr:rowOff>
    </xdr:from>
    <xdr:to>
      <xdr:col>14</xdr:col>
      <xdr:colOff>328613</xdr:colOff>
      <xdr:row>31</xdr:row>
      <xdr:rowOff>85725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19050</xdr:colOff>
      <xdr:row>16</xdr:row>
      <xdr:rowOff>180975</xdr:rowOff>
    </xdr:from>
    <xdr:to>
      <xdr:col>8</xdr:col>
      <xdr:colOff>19050</xdr:colOff>
      <xdr:row>31</xdr:row>
      <xdr:rowOff>66675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323850</xdr:colOff>
      <xdr:row>1</xdr:row>
      <xdr:rowOff>85725</xdr:rowOff>
    </xdr:from>
    <xdr:to>
      <xdr:col>14</xdr:col>
      <xdr:colOff>323850</xdr:colOff>
      <xdr:row>15</xdr:row>
      <xdr:rowOff>161925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1</xdr:row>
      <xdr:rowOff>114300</xdr:rowOff>
    </xdr:from>
    <xdr:to>
      <xdr:col>8</xdr:col>
      <xdr:colOff>0</xdr:colOff>
      <xdr:row>16</xdr:row>
      <xdr:rowOff>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47625</xdr:colOff>
      <xdr:row>0</xdr:row>
      <xdr:rowOff>161925</xdr:rowOff>
    </xdr:from>
    <xdr:to>
      <xdr:col>19</xdr:col>
      <xdr:colOff>47625</xdr:colOff>
      <xdr:row>15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38100</xdr:colOff>
      <xdr:row>16</xdr:row>
      <xdr:rowOff>128587</xdr:rowOff>
    </xdr:from>
    <xdr:to>
      <xdr:col>19</xdr:col>
      <xdr:colOff>38100</xdr:colOff>
      <xdr:row>31</xdr:row>
      <xdr:rowOff>14287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819150</xdr:colOff>
      <xdr:row>20</xdr:row>
      <xdr:rowOff>147636</xdr:rowOff>
    </xdr:from>
    <xdr:to>
      <xdr:col>15</xdr:col>
      <xdr:colOff>390525</xdr:colOff>
      <xdr:row>42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295275</xdr:colOff>
      <xdr:row>50</xdr:row>
      <xdr:rowOff>133350</xdr:rowOff>
    </xdr:from>
    <xdr:to>
      <xdr:col>18</xdr:col>
      <xdr:colOff>380999</xdr:colOff>
      <xdr:row>82</xdr:row>
      <xdr:rowOff>104776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438150</xdr:colOff>
      <xdr:row>0</xdr:row>
      <xdr:rowOff>47625</xdr:rowOff>
    </xdr:from>
    <xdr:to>
      <xdr:col>20</xdr:col>
      <xdr:colOff>9525</xdr:colOff>
      <xdr:row>22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485775</xdr:colOff>
      <xdr:row>23</xdr:row>
      <xdr:rowOff>28575</xdr:rowOff>
    </xdr:from>
    <xdr:to>
      <xdr:col>20</xdr:col>
      <xdr:colOff>219075</xdr:colOff>
      <xdr:row>45</xdr:row>
      <xdr:rowOff>171449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538161</xdr:colOff>
      <xdr:row>46</xdr:row>
      <xdr:rowOff>100012</xdr:rowOff>
    </xdr:from>
    <xdr:to>
      <xdr:col>20</xdr:col>
      <xdr:colOff>390525</xdr:colOff>
      <xdr:row>69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nrscotland.gov.uk/statistics-and-data/statistics/statistics-by-theme/population/population-estimates/mid-year-population-estimates/mid-2015-and-corrected-mid-2012-to-mid-2014/mid-2012-mid-2013-and-mid-2014-corrected-tables" TargetMode="External"/><Relationship Id="rId1" Type="http://schemas.openxmlformats.org/officeDocument/2006/relationships/hyperlink" Target="mailto:statisticscustomerservices@nrscotland.gov.uk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7"/>
  <sheetViews>
    <sheetView topLeftCell="S1" workbookViewId="0">
      <selection activeCell="AJ9" sqref="AJ9"/>
    </sheetView>
  </sheetViews>
  <sheetFormatPr defaultRowHeight="15" x14ac:dyDescent="0.2"/>
  <cols>
    <col min="3" max="8" width="9.44140625" bestFit="1" customWidth="1"/>
    <col min="9" max="9" width="10" bestFit="1" customWidth="1"/>
    <col min="10" max="35" width="9.44140625" bestFit="1" customWidth="1"/>
    <col min="36" max="36" width="10" bestFit="1" customWidth="1"/>
  </cols>
  <sheetData>
    <row r="1" spans="1:37" x14ac:dyDescent="0.2">
      <c r="A1" t="s">
        <v>37</v>
      </c>
    </row>
    <row r="3" spans="1:37" x14ac:dyDescent="0.2">
      <c r="A3" t="s">
        <v>39</v>
      </c>
      <c r="F3">
        <v>1985</v>
      </c>
      <c r="K3">
        <v>1990</v>
      </c>
      <c r="P3">
        <v>1995</v>
      </c>
      <c r="U3">
        <v>2000</v>
      </c>
      <c r="Z3">
        <v>2005</v>
      </c>
      <c r="AA3">
        <v>2006</v>
      </c>
      <c r="AB3">
        <v>2007</v>
      </c>
      <c r="AC3">
        <v>2008</v>
      </c>
      <c r="AD3">
        <v>2009</v>
      </c>
      <c r="AE3">
        <v>2010</v>
      </c>
      <c r="AF3">
        <v>2011</v>
      </c>
      <c r="AG3">
        <v>2012</v>
      </c>
      <c r="AH3">
        <v>2013</v>
      </c>
      <c r="AI3">
        <v>2014</v>
      </c>
      <c r="AJ3">
        <v>2015</v>
      </c>
    </row>
    <row r="4" spans="1:37" x14ac:dyDescent="0.2">
      <c r="B4" t="s">
        <v>3</v>
      </c>
      <c r="C4" t="s">
        <v>2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  <c r="K4" t="s">
        <v>11</v>
      </c>
      <c r="L4" t="s">
        <v>12</v>
      </c>
      <c r="M4" t="s">
        <v>13</v>
      </c>
      <c r="N4" t="s">
        <v>14</v>
      </c>
      <c r="O4" t="s">
        <v>15</v>
      </c>
      <c r="P4" t="s">
        <v>16</v>
      </c>
      <c r="Q4" t="s">
        <v>17</v>
      </c>
      <c r="R4" t="s">
        <v>18</v>
      </c>
      <c r="S4" t="s">
        <v>19</v>
      </c>
      <c r="T4" t="s">
        <v>20</v>
      </c>
      <c r="U4" t="s">
        <v>0</v>
      </c>
      <c r="V4" t="s">
        <v>1</v>
      </c>
      <c r="W4" t="s">
        <v>21</v>
      </c>
      <c r="X4" t="s">
        <v>23</v>
      </c>
      <c r="Y4" t="s">
        <v>22</v>
      </c>
      <c r="Z4" t="s">
        <v>24</v>
      </c>
      <c r="AA4" t="s">
        <v>25</v>
      </c>
      <c r="AB4" t="s">
        <v>26</v>
      </c>
      <c r="AC4" t="s">
        <v>27</v>
      </c>
      <c r="AD4" t="s">
        <v>28</v>
      </c>
      <c r="AE4" t="s">
        <v>29</v>
      </c>
      <c r="AF4" t="s">
        <v>30</v>
      </c>
      <c r="AG4" t="s">
        <v>31</v>
      </c>
      <c r="AH4" t="s">
        <v>32</v>
      </c>
      <c r="AI4" t="s">
        <v>33</v>
      </c>
      <c r="AJ4" t="s">
        <v>34</v>
      </c>
    </row>
    <row r="5" spans="1:37" x14ac:dyDescent="0.2">
      <c r="A5" t="s">
        <v>35</v>
      </c>
      <c r="B5" s="3">
        <v>69.11</v>
      </c>
      <c r="C5" s="2">
        <v>69.34</v>
      </c>
      <c r="D5" s="2">
        <v>69.599999999999994</v>
      </c>
      <c r="E5" s="2">
        <v>69.87</v>
      </c>
      <c r="F5" s="2">
        <v>70.010000000000005</v>
      </c>
      <c r="G5" s="2">
        <v>70.209999999999994</v>
      </c>
      <c r="H5" s="2">
        <v>70.349999999999994</v>
      </c>
      <c r="I5" s="2">
        <v>70.55</v>
      </c>
      <c r="J5" s="2">
        <v>70.760000000000005</v>
      </c>
      <c r="K5" s="2">
        <v>71.06</v>
      </c>
      <c r="L5" s="2">
        <v>71.38</v>
      </c>
      <c r="M5" s="2">
        <v>71.47</v>
      </c>
      <c r="N5" s="2">
        <v>71.7</v>
      </c>
      <c r="O5" s="2">
        <v>71.88</v>
      </c>
      <c r="P5" s="2">
        <v>72.08</v>
      </c>
      <c r="Q5" s="2">
        <v>72.23</v>
      </c>
      <c r="R5" s="2">
        <v>72.400000000000006</v>
      </c>
      <c r="S5" s="2">
        <v>72.64</v>
      </c>
      <c r="T5" s="2">
        <v>72.84</v>
      </c>
      <c r="U5" s="2">
        <v>73.099999999999994</v>
      </c>
      <c r="V5" s="2">
        <v>73.31</v>
      </c>
      <c r="W5" s="2">
        <v>73.5</v>
      </c>
      <c r="X5" s="2">
        <v>73.78</v>
      </c>
      <c r="Y5" s="2">
        <v>74.22</v>
      </c>
      <c r="Z5" s="2">
        <v>74.59</v>
      </c>
      <c r="AA5" s="2">
        <v>74.790000000000006</v>
      </c>
      <c r="AB5" s="2">
        <v>74.989999999999995</v>
      </c>
      <c r="AC5" s="2">
        <v>75.34</v>
      </c>
      <c r="AD5" s="2">
        <v>75.8</v>
      </c>
      <c r="AE5" s="2">
        <v>76.209999999999994</v>
      </c>
      <c r="AF5" s="2">
        <v>76.510000000000005</v>
      </c>
      <c r="AG5" s="2">
        <v>76.77</v>
      </c>
      <c r="AH5" s="3">
        <v>77.05</v>
      </c>
      <c r="AI5" s="4">
        <v>77.099999999999994</v>
      </c>
      <c r="AJ5" s="5">
        <v>77.069999999999993</v>
      </c>
    </row>
    <row r="6" spans="1:37" x14ac:dyDescent="0.2">
      <c r="A6" t="s">
        <v>36</v>
      </c>
      <c r="B6" s="2">
        <v>75.31</v>
      </c>
      <c r="C6" s="2">
        <v>75.47</v>
      </c>
      <c r="D6" s="2">
        <v>75.62</v>
      </c>
      <c r="E6" s="2">
        <v>75.819999999999993</v>
      </c>
      <c r="F6" s="2">
        <v>76</v>
      </c>
      <c r="G6" s="2">
        <v>76.209999999999994</v>
      </c>
      <c r="H6" s="2">
        <v>76.5</v>
      </c>
      <c r="I6" s="2">
        <v>76.47</v>
      </c>
      <c r="J6" s="2">
        <v>76.599999999999994</v>
      </c>
      <c r="K6" s="2">
        <v>76.739999999999995</v>
      </c>
      <c r="L6" s="2">
        <v>77.11</v>
      </c>
      <c r="M6" s="2">
        <v>77.12</v>
      </c>
      <c r="N6" s="2">
        <v>77.31</v>
      </c>
      <c r="O6" s="2">
        <v>77.44</v>
      </c>
      <c r="P6" s="2">
        <v>77.73</v>
      </c>
      <c r="Q6" s="2">
        <v>77.849999999999994</v>
      </c>
      <c r="R6" s="2">
        <v>78.040000000000006</v>
      </c>
      <c r="S6" s="2">
        <v>78.180000000000007</v>
      </c>
      <c r="T6" s="2">
        <v>78.349999999999994</v>
      </c>
      <c r="U6" s="2">
        <v>78.56</v>
      </c>
      <c r="V6" s="2">
        <v>78.78</v>
      </c>
      <c r="W6" s="2">
        <v>78.86</v>
      </c>
      <c r="X6" s="2">
        <v>79.05</v>
      </c>
      <c r="Y6" s="2">
        <v>79.239999999999995</v>
      </c>
      <c r="Z6" s="2">
        <v>79.540000000000006</v>
      </c>
      <c r="AA6" s="2">
        <v>79.680000000000007</v>
      </c>
      <c r="AB6" s="2">
        <v>79.83</v>
      </c>
      <c r="AC6" s="2">
        <v>80.05</v>
      </c>
      <c r="AD6" s="2">
        <v>80.3</v>
      </c>
      <c r="AE6" s="2">
        <v>80.56</v>
      </c>
      <c r="AF6" s="2">
        <v>80.75</v>
      </c>
      <c r="AG6" s="2">
        <v>80.89</v>
      </c>
      <c r="AH6" s="3">
        <v>81.06</v>
      </c>
      <c r="AI6" s="3">
        <v>81.099999999999994</v>
      </c>
      <c r="AJ6" s="5">
        <v>81.150000000000006</v>
      </c>
    </row>
    <row r="7" spans="1:37" x14ac:dyDescent="0.2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3"/>
      <c r="AI7" s="3"/>
      <c r="AJ7" s="5"/>
    </row>
    <row r="8" spans="1:37" x14ac:dyDescent="0.2">
      <c r="A8" t="s">
        <v>38</v>
      </c>
      <c r="AK8" t="s">
        <v>47</v>
      </c>
    </row>
    <row r="9" spans="1:37" x14ac:dyDescent="0.2">
      <c r="A9" t="s">
        <v>35</v>
      </c>
      <c r="C9" s="1">
        <f>C5-B5</f>
        <v>0.23000000000000398</v>
      </c>
      <c r="D9" s="1">
        <f t="shared" ref="D9:AJ9" si="0">D5-C5</f>
        <v>0.25999999999999091</v>
      </c>
      <c r="E9" s="1">
        <f t="shared" si="0"/>
        <v>0.27000000000001023</v>
      </c>
      <c r="F9" s="1">
        <f t="shared" si="0"/>
        <v>0.14000000000000057</v>
      </c>
      <c r="G9" s="1">
        <f t="shared" si="0"/>
        <v>0.19999999999998863</v>
      </c>
      <c r="H9" s="1">
        <f t="shared" si="0"/>
        <v>0.14000000000000057</v>
      </c>
      <c r="I9" s="1">
        <f t="shared" si="0"/>
        <v>0.20000000000000284</v>
      </c>
      <c r="J9" s="1">
        <f t="shared" si="0"/>
        <v>0.21000000000000796</v>
      </c>
      <c r="K9" s="1">
        <f t="shared" si="0"/>
        <v>0.29999999999999716</v>
      </c>
      <c r="L9" s="1">
        <f t="shared" si="0"/>
        <v>0.31999999999999318</v>
      </c>
      <c r="M9" s="1">
        <f t="shared" si="0"/>
        <v>9.0000000000003411E-2</v>
      </c>
      <c r="N9" s="1">
        <f t="shared" si="0"/>
        <v>0.23000000000000398</v>
      </c>
      <c r="O9" s="1">
        <f t="shared" si="0"/>
        <v>0.17999999999999261</v>
      </c>
      <c r="P9" s="1">
        <f t="shared" si="0"/>
        <v>0.20000000000000284</v>
      </c>
      <c r="Q9" s="1">
        <f t="shared" si="0"/>
        <v>0.15000000000000568</v>
      </c>
      <c r="R9" s="1">
        <f t="shared" si="0"/>
        <v>0.17000000000000171</v>
      </c>
      <c r="S9" s="1">
        <f t="shared" si="0"/>
        <v>0.23999999999999488</v>
      </c>
      <c r="T9" s="1">
        <f t="shared" si="0"/>
        <v>0.20000000000000284</v>
      </c>
      <c r="U9" s="1">
        <f t="shared" si="0"/>
        <v>0.25999999999999091</v>
      </c>
      <c r="V9" s="1">
        <f t="shared" si="0"/>
        <v>0.21000000000000796</v>
      </c>
      <c r="W9" s="1">
        <f t="shared" si="0"/>
        <v>0.18999999999999773</v>
      </c>
      <c r="X9" s="1">
        <f t="shared" si="0"/>
        <v>0.28000000000000114</v>
      </c>
      <c r="Y9" s="1">
        <f t="shared" si="0"/>
        <v>0.43999999999999773</v>
      </c>
      <c r="Z9" s="1">
        <f t="shared" si="0"/>
        <v>0.37000000000000455</v>
      </c>
      <c r="AA9" s="1">
        <f t="shared" si="0"/>
        <v>0.20000000000000284</v>
      </c>
      <c r="AB9" s="1">
        <f t="shared" si="0"/>
        <v>0.19999999999998863</v>
      </c>
      <c r="AC9" s="1">
        <f t="shared" si="0"/>
        <v>0.35000000000000853</v>
      </c>
      <c r="AD9" s="1">
        <f t="shared" si="0"/>
        <v>0.45999999999999375</v>
      </c>
      <c r="AE9" s="1">
        <f t="shared" si="0"/>
        <v>0.40999999999999659</v>
      </c>
      <c r="AF9" s="1">
        <f t="shared" si="0"/>
        <v>0.30000000000001137</v>
      </c>
      <c r="AG9" s="1">
        <f t="shared" si="0"/>
        <v>0.25999999999999091</v>
      </c>
      <c r="AH9" s="1">
        <f t="shared" si="0"/>
        <v>0.28000000000000114</v>
      </c>
      <c r="AI9" s="1">
        <f t="shared" si="0"/>
        <v>4.9999999999997158E-2</v>
      </c>
      <c r="AJ9" s="60">
        <f t="shared" si="0"/>
        <v>-3.0000000000001137E-2</v>
      </c>
      <c r="AK9" s="1">
        <f>AVERAGE(G9:AJ9)</f>
        <v>0.23533333333333292</v>
      </c>
    </row>
    <row r="10" spans="1:37" x14ac:dyDescent="0.2">
      <c r="A10" t="s">
        <v>36</v>
      </c>
      <c r="C10" s="1">
        <f>C6-B6</f>
        <v>0.15999999999999659</v>
      </c>
      <c r="D10" s="1">
        <f t="shared" ref="D10:AJ10" si="1">D6-C6</f>
        <v>0.15000000000000568</v>
      </c>
      <c r="E10" s="1">
        <f t="shared" si="1"/>
        <v>0.19999999999998863</v>
      </c>
      <c r="F10" s="1">
        <f t="shared" si="1"/>
        <v>0.18000000000000682</v>
      </c>
      <c r="G10" s="1">
        <f t="shared" si="1"/>
        <v>0.20999999999999375</v>
      </c>
      <c r="H10" s="1">
        <f t="shared" si="1"/>
        <v>0.29000000000000625</v>
      </c>
      <c r="I10" s="60">
        <f t="shared" si="1"/>
        <v>-3.0000000000001137E-2</v>
      </c>
      <c r="J10" s="1">
        <f t="shared" si="1"/>
        <v>0.12999999999999545</v>
      </c>
      <c r="K10" s="1">
        <f t="shared" si="1"/>
        <v>0.14000000000000057</v>
      </c>
      <c r="L10" s="1">
        <f t="shared" si="1"/>
        <v>0.37000000000000455</v>
      </c>
      <c r="M10" s="1">
        <f t="shared" si="1"/>
        <v>1.0000000000005116E-2</v>
      </c>
      <c r="N10" s="1">
        <f t="shared" si="1"/>
        <v>0.18999999999999773</v>
      </c>
      <c r="O10" s="1">
        <f t="shared" si="1"/>
        <v>0.12999999999999545</v>
      </c>
      <c r="P10" s="1">
        <f t="shared" si="1"/>
        <v>0.29000000000000625</v>
      </c>
      <c r="Q10" s="1">
        <f t="shared" si="1"/>
        <v>0.11999999999999034</v>
      </c>
      <c r="R10" s="1">
        <f t="shared" si="1"/>
        <v>0.19000000000001194</v>
      </c>
      <c r="S10" s="1">
        <f t="shared" si="1"/>
        <v>0.14000000000000057</v>
      </c>
      <c r="T10" s="1">
        <f t="shared" si="1"/>
        <v>0.16999999999998749</v>
      </c>
      <c r="U10" s="1">
        <f t="shared" si="1"/>
        <v>0.21000000000000796</v>
      </c>
      <c r="V10" s="1">
        <f t="shared" si="1"/>
        <v>0.21999999999999886</v>
      </c>
      <c r="W10" s="1">
        <f t="shared" si="1"/>
        <v>7.9999999999998295E-2</v>
      </c>
      <c r="X10" s="1">
        <f t="shared" si="1"/>
        <v>0.18999999999999773</v>
      </c>
      <c r="Y10" s="1">
        <f t="shared" si="1"/>
        <v>0.18999999999999773</v>
      </c>
      <c r="Z10" s="1">
        <f t="shared" si="1"/>
        <v>0.30000000000001137</v>
      </c>
      <c r="AA10" s="1">
        <f t="shared" si="1"/>
        <v>0.14000000000000057</v>
      </c>
      <c r="AB10" s="1">
        <f t="shared" si="1"/>
        <v>0.14999999999999147</v>
      </c>
      <c r="AC10" s="1">
        <f t="shared" si="1"/>
        <v>0.21999999999999886</v>
      </c>
      <c r="AD10" s="1">
        <f t="shared" si="1"/>
        <v>0.25</v>
      </c>
      <c r="AE10" s="1">
        <f t="shared" si="1"/>
        <v>0.26000000000000512</v>
      </c>
      <c r="AF10" s="1">
        <f t="shared" si="1"/>
        <v>0.18999999999999773</v>
      </c>
      <c r="AG10" s="1">
        <f t="shared" si="1"/>
        <v>0.14000000000000057</v>
      </c>
      <c r="AH10" s="1">
        <f t="shared" si="1"/>
        <v>0.17000000000000171</v>
      </c>
      <c r="AI10" s="1">
        <f t="shared" si="1"/>
        <v>3.9999999999992042E-2</v>
      </c>
      <c r="AJ10" s="1">
        <f t="shared" si="1"/>
        <v>5.0000000000011369E-2</v>
      </c>
      <c r="AK10" s="1">
        <f>AVERAGE(G10:AJ10)</f>
        <v>0.17166666666666686</v>
      </c>
    </row>
    <row r="12" spans="1:37" x14ac:dyDescent="0.2">
      <c r="A12" t="s">
        <v>46</v>
      </c>
      <c r="B12" t="s">
        <v>45</v>
      </c>
      <c r="C12" t="s">
        <v>44</v>
      </c>
      <c r="D12" t="s">
        <v>43</v>
      </c>
      <c r="E12" t="s">
        <v>42</v>
      </c>
      <c r="F12" t="s">
        <v>41</v>
      </c>
      <c r="G12" t="s">
        <v>40</v>
      </c>
    </row>
    <row r="13" spans="1:37" x14ac:dyDescent="0.2">
      <c r="A13" t="s">
        <v>35</v>
      </c>
      <c r="B13" s="1">
        <f>SUM(G9:K9)</f>
        <v>1.0499999999999972</v>
      </c>
      <c r="C13" s="1">
        <f>SUM(L9:P9)</f>
        <v>1.019999999999996</v>
      </c>
      <c r="D13" s="1">
        <f>SUM(Q9:U9)</f>
        <v>1.019999999999996</v>
      </c>
      <c r="E13" s="1">
        <f>SUM(V9:Z9)</f>
        <v>1.4900000000000091</v>
      </c>
      <c r="F13" s="1">
        <f>SUM(AA9:AE9)</f>
        <v>1.6199999999999903</v>
      </c>
      <c r="G13" s="1">
        <f>SUM(AF9:AJ9)</f>
        <v>0.85999999999999943</v>
      </c>
    </row>
    <row r="14" spans="1:37" x14ac:dyDescent="0.2">
      <c r="A14" t="s">
        <v>36</v>
      </c>
      <c r="B14" s="1">
        <f>SUM(G10:K10)</f>
        <v>0.73999999999999488</v>
      </c>
      <c r="C14" s="1">
        <f>SUM(L10:P10)</f>
        <v>0.99000000000000909</v>
      </c>
      <c r="D14" s="1">
        <f>SUM(Q10:U10)</f>
        <v>0.82999999999999829</v>
      </c>
      <c r="E14" s="1">
        <f>SUM(V10:Z10)</f>
        <v>0.98000000000000398</v>
      </c>
      <c r="F14" s="1">
        <f>SUM(AA10:AE10)</f>
        <v>1.019999999999996</v>
      </c>
      <c r="G14" s="1">
        <f>SUM(AF10:AJ10)</f>
        <v>0.59000000000000341</v>
      </c>
    </row>
    <row r="15" spans="1:37" x14ac:dyDescent="0.2">
      <c r="AK15" t="s">
        <v>47</v>
      </c>
    </row>
    <row r="16" spans="1:37" x14ac:dyDescent="0.2">
      <c r="G16" s="1">
        <f>SUM(C9:G9)</f>
        <v>1.0999999999999943</v>
      </c>
      <c r="H16" s="1">
        <f t="shared" ref="H16:AJ16" si="2">SUM(D9:H9)</f>
        <v>1.0099999999999909</v>
      </c>
      <c r="I16" s="1">
        <f t="shared" si="2"/>
        <v>0.95000000000000284</v>
      </c>
      <c r="J16" s="1">
        <f t="shared" si="2"/>
        <v>0.89000000000000057</v>
      </c>
      <c r="K16" s="1">
        <f t="shared" si="2"/>
        <v>1.0499999999999972</v>
      </c>
      <c r="L16" s="1">
        <f t="shared" si="2"/>
        <v>1.1700000000000017</v>
      </c>
      <c r="M16" s="1">
        <f t="shared" si="2"/>
        <v>1.1200000000000045</v>
      </c>
      <c r="N16" s="1">
        <f t="shared" si="2"/>
        <v>1.1500000000000057</v>
      </c>
      <c r="O16" s="1">
        <f t="shared" si="2"/>
        <v>1.1199999999999903</v>
      </c>
      <c r="P16" s="1">
        <f t="shared" si="2"/>
        <v>1.019999999999996</v>
      </c>
      <c r="Q16" s="1">
        <f t="shared" si="2"/>
        <v>0.85000000000000853</v>
      </c>
      <c r="R16" s="1">
        <f t="shared" si="2"/>
        <v>0.93000000000000682</v>
      </c>
      <c r="S16" s="1">
        <f t="shared" si="2"/>
        <v>0.93999999999999773</v>
      </c>
      <c r="T16" s="1">
        <f t="shared" si="2"/>
        <v>0.96000000000000796</v>
      </c>
      <c r="U16" s="1">
        <f t="shared" si="2"/>
        <v>1.019999999999996</v>
      </c>
      <c r="V16" s="1">
        <f t="shared" si="2"/>
        <v>1.0799999999999983</v>
      </c>
      <c r="W16" s="1">
        <f t="shared" si="2"/>
        <v>1.0999999999999943</v>
      </c>
      <c r="X16" s="1">
        <f t="shared" si="2"/>
        <v>1.1400000000000006</v>
      </c>
      <c r="Y16" s="1">
        <f t="shared" si="2"/>
        <v>1.3799999999999955</v>
      </c>
      <c r="Z16" s="1">
        <f t="shared" si="2"/>
        <v>1.4900000000000091</v>
      </c>
      <c r="AA16" s="1">
        <f t="shared" si="2"/>
        <v>1.480000000000004</v>
      </c>
      <c r="AB16" s="1">
        <f t="shared" si="2"/>
        <v>1.4899999999999949</v>
      </c>
      <c r="AC16" s="1">
        <f t="shared" si="2"/>
        <v>1.5600000000000023</v>
      </c>
      <c r="AD16" s="1">
        <f t="shared" si="2"/>
        <v>1.5799999999999983</v>
      </c>
      <c r="AE16" s="1">
        <f t="shared" si="2"/>
        <v>1.6199999999999903</v>
      </c>
      <c r="AF16" s="1">
        <f t="shared" si="2"/>
        <v>1.7199999999999989</v>
      </c>
      <c r="AG16" s="1">
        <f t="shared" si="2"/>
        <v>1.7800000000000011</v>
      </c>
      <c r="AH16" s="1">
        <f t="shared" si="2"/>
        <v>1.7099999999999937</v>
      </c>
      <c r="AI16" s="1">
        <f t="shared" si="2"/>
        <v>1.2999999999999972</v>
      </c>
      <c r="AJ16" s="1">
        <f t="shared" si="2"/>
        <v>0.85999999999999943</v>
      </c>
      <c r="AK16" s="1">
        <f>AVERAGE(G16:AJ16)</f>
        <v>1.2189999999999992</v>
      </c>
    </row>
    <row r="17" spans="7:37" x14ac:dyDescent="0.2">
      <c r="G17" s="1">
        <f>SUM(C10:G10)</f>
        <v>0.89999999999999147</v>
      </c>
      <c r="H17" s="1">
        <f t="shared" ref="H17:AJ17" si="3">SUM(D10:H10)</f>
        <v>1.0300000000000011</v>
      </c>
      <c r="I17" s="1">
        <f t="shared" si="3"/>
        <v>0.84999999999999432</v>
      </c>
      <c r="J17" s="1">
        <f t="shared" si="3"/>
        <v>0.78000000000000114</v>
      </c>
      <c r="K17" s="1">
        <f t="shared" si="3"/>
        <v>0.73999999999999488</v>
      </c>
      <c r="L17" s="1">
        <f t="shared" si="3"/>
        <v>0.90000000000000568</v>
      </c>
      <c r="M17" s="1">
        <f t="shared" si="3"/>
        <v>0.62000000000000455</v>
      </c>
      <c r="N17" s="1">
        <f t="shared" si="3"/>
        <v>0.84000000000000341</v>
      </c>
      <c r="O17" s="1">
        <f t="shared" si="3"/>
        <v>0.84000000000000341</v>
      </c>
      <c r="P17" s="1">
        <f t="shared" si="3"/>
        <v>0.99000000000000909</v>
      </c>
      <c r="Q17" s="1">
        <f t="shared" si="3"/>
        <v>0.73999999999999488</v>
      </c>
      <c r="R17" s="1">
        <f t="shared" si="3"/>
        <v>0.92000000000000171</v>
      </c>
      <c r="S17" s="1">
        <f t="shared" si="3"/>
        <v>0.87000000000000455</v>
      </c>
      <c r="T17" s="1">
        <f t="shared" si="3"/>
        <v>0.90999999999999659</v>
      </c>
      <c r="U17" s="1">
        <f t="shared" si="3"/>
        <v>0.82999999999999829</v>
      </c>
      <c r="V17" s="1">
        <f t="shared" si="3"/>
        <v>0.93000000000000682</v>
      </c>
      <c r="W17" s="1">
        <f t="shared" si="3"/>
        <v>0.81999999999999318</v>
      </c>
      <c r="X17" s="1">
        <f t="shared" si="3"/>
        <v>0.86999999999999034</v>
      </c>
      <c r="Y17" s="1">
        <f t="shared" si="3"/>
        <v>0.89000000000000057</v>
      </c>
      <c r="Z17" s="1">
        <f t="shared" si="3"/>
        <v>0.98000000000000398</v>
      </c>
      <c r="AA17" s="1">
        <f t="shared" si="3"/>
        <v>0.90000000000000568</v>
      </c>
      <c r="AB17" s="1">
        <f t="shared" si="3"/>
        <v>0.96999999999999886</v>
      </c>
      <c r="AC17" s="1">
        <f t="shared" si="3"/>
        <v>1</v>
      </c>
      <c r="AD17" s="1">
        <f t="shared" si="3"/>
        <v>1.0600000000000023</v>
      </c>
      <c r="AE17" s="1">
        <f t="shared" si="3"/>
        <v>1.019999999999996</v>
      </c>
      <c r="AF17" s="1">
        <f t="shared" si="3"/>
        <v>1.0699999999999932</v>
      </c>
      <c r="AG17" s="1">
        <f t="shared" si="3"/>
        <v>1.0600000000000023</v>
      </c>
      <c r="AH17" s="1">
        <f t="shared" si="3"/>
        <v>1.0100000000000051</v>
      </c>
      <c r="AI17" s="1">
        <f t="shared" si="3"/>
        <v>0.79999999999999716</v>
      </c>
      <c r="AJ17" s="1">
        <f t="shared" si="3"/>
        <v>0.59000000000000341</v>
      </c>
      <c r="AK17" s="1">
        <f>AVERAGE(G17:AJ17)</f>
        <v>0.89100000000000013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94" sqref="M94"/>
    </sheetView>
  </sheetViews>
  <sheetFormatPr defaultRowHeight="15" x14ac:dyDescent="0.2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0" sqref="A20"/>
    </sheetView>
  </sheetViews>
  <sheetFormatPr defaultRowHeight="15" x14ac:dyDescent="0.2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topLeftCell="I1" workbookViewId="0">
      <selection activeCell="T17" sqref="T17"/>
    </sheetView>
  </sheetViews>
  <sheetFormatPr defaultRowHeight="15" x14ac:dyDescent="0.2"/>
  <cols>
    <col min="1" max="1" width="31.5546875" customWidth="1"/>
  </cols>
  <sheetData>
    <row r="1" spans="1:12" x14ac:dyDescent="0.2">
      <c r="A1" t="s">
        <v>51</v>
      </c>
    </row>
    <row r="2" spans="1:12" x14ac:dyDescent="0.2">
      <c r="A2" s="39"/>
      <c r="B2" s="40">
        <v>2005</v>
      </c>
      <c r="C2" s="40">
        <v>2006</v>
      </c>
      <c r="D2" s="40">
        <v>2007</v>
      </c>
      <c r="E2" s="40">
        <v>2008</v>
      </c>
      <c r="F2" s="40">
        <v>2009</v>
      </c>
      <c r="G2" s="40">
        <v>2010</v>
      </c>
      <c r="H2" s="40">
        <v>2011</v>
      </c>
      <c r="I2" s="40">
        <v>2012</v>
      </c>
      <c r="J2" s="40">
        <v>2013</v>
      </c>
      <c r="K2" s="40">
        <v>2014</v>
      </c>
      <c r="L2" s="41">
        <v>2015</v>
      </c>
    </row>
    <row r="3" spans="1:12" x14ac:dyDescent="0.2">
      <c r="A3" s="42" t="s">
        <v>39</v>
      </c>
      <c r="B3" s="43" t="s">
        <v>24</v>
      </c>
      <c r="C3" s="43" t="s">
        <v>25</v>
      </c>
      <c r="D3" s="43" t="s">
        <v>26</v>
      </c>
      <c r="E3" s="43" t="s">
        <v>27</v>
      </c>
      <c r="F3" s="43" t="s">
        <v>28</v>
      </c>
      <c r="G3" s="43" t="s">
        <v>29</v>
      </c>
      <c r="H3" s="43" t="s">
        <v>30</v>
      </c>
      <c r="I3" s="43" t="s">
        <v>31</v>
      </c>
      <c r="J3" s="43" t="s">
        <v>32</v>
      </c>
      <c r="K3" s="43" t="s">
        <v>33</v>
      </c>
      <c r="L3" s="44" t="s">
        <v>34</v>
      </c>
    </row>
    <row r="4" spans="1:12" x14ac:dyDescent="0.2">
      <c r="A4" s="42" t="s">
        <v>90</v>
      </c>
      <c r="B4" s="43">
        <v>74.59</v>
      </c>
      <c r="C4" s="43">
        <v>74.790000000000006</v>
      </c>
      <c r="D4" s="43">
        <v>74.989999999999995</v>
      </c>
      <c r="E4" s="43">
        <v>75.34</v>
      </c>
      <c r="F4" s="43">
        <v>75.8</v>
      </c>
      <c r="G4" s="43">
        <v>76.209999999999994</v>
      </c>
      <c r="H4" s="43">
        <v>76.510000000000005</v>
      </c>
      <c r="I4" s="43">
        <v>76.77</v>
      </c>
      <c r="J4" s="43">
        <v>77.05</v>
      </c>
      <c r="K4" s="43">
        <v>77.099999999999994</v>
      </c>
      <c r="L4" s="44">
        <v>77.069999999999993</v>
      </c>
    </row>
    <row r="5" spans="1:12" x14ac:dyDescent="0.2">
      <c r="A5" s="42" t="s">
        <v>91</v>
      </c>
      <c r="B5" s="43">
        <v>79.540000000000006</v>
      </c>
      <c r="C5" s="43">
        <v>79.680000000000007</v>
      </c>
      <c r="D5" s="43">
        <v>79.83</v>
      </c>
      <c r="E5" s="43">
        <v>80.05</v>
      </c>
      <c r="F5" s="43">
        <v>80.3</v>
      </c>
      <c r="G5" s="43">
        <v>80.56</v>
      </c>
      <c r="H5" s="43">
        <v>80.75</v>
      </c>
      <c r="I5" s="43">
        <v>80.89</v>
      </c>
      <c r="J5" s="43">
        <v>81.06</v>
      </c>
      <c r="K5" s="43">
        <v>81.099999999999994</v>
      </c>
      <c r="L5" s="44">
        <v>81.150000000000006</v>
      </c>
    </row>
    <row r="6" spans="1:12" x14ac:dyDescent="0.2">
      <c r="A6" s="42" t="s">
        <v>144</v>
      </c>
      <c r="B6" s="43"/>
      <c r="C6" s="43">
        <f>52*(C4-B4)</f>
        <v>10.400000000000148</v>
      </c>
      <c r="D6" s="43">
        <f t="shared" ref="D6:L7" si="0">52*(D4-C4)</f>
        <v>10.399999999999409</v>
      </c>
      <c r="E6" s="43">
        <f t="shared" si="0"/>
        <v>18.200000000000443</v>
      </c>
      <c r="F6" s="43">
        <f t="shared" si="0"/>
        <v>23.919999999999675</v>
      </c>
      <c r="G6" s="43">
        <f t="shared" si="0"/>
        <v>21.319999999999823</v>
      </c>
      <c r="H6" s="43">
        <f t="shared" si="0"/>
        <v>15.600000000000591</v>
      </c>
      <c r="I6" s="43">
        <f t="shared" si="0"/>
        <v>13.519999999999527</v>
      </c>
      <c r="J6" s="43">
        <f t="shared" si="0"/>
        <v>14.560000000000059</v>
      </c>
      <c r="K6" s="43">
        <f t="shared" si="0"/>
        <v>2.5999999999998522</v>
      </c>
      <c r="L6" s="44">
        <f t="shared" si="0"/>
        <v>-1.5600000000000591</v>
      </c>
    </row>
    <row r="7" spans="1:12" x14ac:dyDescent="0.2">
      <c r="A7" s="45" t="s">
        <v>145</v>
      </c>
      <c r="B7" s="46"/>
      <c r="C7" s="46">
        <f>52*(C5-B5)</f>
        <v>7.2800000000000296</v>
      </c>
      <c r="D7" s="46">
        <f t="shared" si="0"/>
        <v>7.7999999999995566</v>
      </c>
      <c r="E7" s="46">
        <f t="shared" si="0"/>
        <v>11.439999999999941</v>
      </c>
      <c r="F7" s="46">
        <f t="shared" si="0"/>
        <v>13</v>
      </c>
      <c r="G7" s="46">
        <f t="shared" si="0"/>
        <v>13.520000000000266</v>
      </c>
      <c r="H7" s="46">
        <f t="shared" si="0"/>
        <v>9.8799999999998818</v>
      </c>
      <c r="I7" s="46">
        <f t="shared" si="0"/>
        <v>7.2800000000000296</v>
      </c>
      <c r="J7" s="46">
        <f t="shared" si="0"/>
        <v>8.8400000000000887</v>
      </c>
      <c r="K7" s="46">
        <f t="shared" si="0"/>
        <v>2.0799999999995862</v>
      </c>
      <c r="L7" s="47">
        <f t="shared" si="0"/>
        <v>2.6000000000005912</v>
      </c>
    </row>
    <row r="9" spans="1:12" x14ac:dyDescent="0.2">
      <c r="A9" s="39" t="s">
        <v>143</v>
      </c>
      <c r="B9" s="40">
        <v>2005</v>
      </c>
      <c r="C9" s="40">
        <v>2006</v>
      </c>
      <c r="D9" s="40">
        <v>2007</v>
      </c>
      <c r="E9" s="40">
        <v>2008</v>
      </c>
      <c r="F9" s="40">
        <v>2009</v>
      </c>
      <c r="G9" s="40">
        <v>2010</v>
      </c>
      <c r="H9" s="40">
        <v>2011</v>
      </c>
      <c r="I9" s="40">
        <v>2012</v>
      </c>
      <c r="J9" s="40">
        <v>2013</v>
      </c>
      <c r="K9" s="40">
        <v>2014</v>
      </c>
      <c r="L9" s="41">
        <v>2015</v>
      </c>
    </row>
    <row r="10" spans="1:12" x14ac:dyDescent="0.2">
      <c r="A10" s="42" t="s">
        <v>90</v>
      </c>
      <c r="B10" s="38">
        <v>15.77</v>
      </c>
      <c r="C10" s="38">
        <v>15.94</v>
      </c>
      <c r="D10" s="38">
        <v>16.149999999999999</v>
      </c>
      <c r="E10" s="38">
        <v>16.350000000000001</v>
      </c>
      <c r="F10" s="38">
        <v>16.62</v>
      </c>
      <c r="G10" s="38">
        <v>16.850000000000001</v>
      </c>
      <c r="H10" s="38">
        <v>17.010000000000002</v>
      </c>
      <c r="I10" s="38">
        <v>17.14</v>
      </c>
      <c r="J10" s="38">
        <v>17.29</v>
      </c>
      <c r="K10" s="38">
        <v>17.28</v>
      </c>
      <c r="L10" s="48">
        <v>17.37</v>
      </c>
    </row>
    <row r="11" spans="1:12" x14ac:dyDescent="0.2">
      <c r="A11" s="42" t="s">
        <v>91</v>
      </c>
      <c r="B11" s="38">
        <v>18.559999999999999</v>
      </c>
      <c r="C11" s="38">
        <v>18.68</v>
      </c>
      <c r="D11" s="38">
        <v>18.78</v>
      </c>
      <c r="E11" s="38">
        <v>18.95</v>
      </c>
      <c r="F11" s="38">
        <v>19.149999999999999</v>
      </c>
      <c r="G11" s="38">
        <v>19.41</v>
      </c>
      <c r="H11" s="38">
        <v>19.440000000000001</v>
      </c>
      <c r="I11" s="38">
        <v>19.510000000000002</v>
      </c>
      <c r="J11" s="38">
        <v>19.61</v>
      </c>
      <c r="K11" s="38">
        <v>19.66</v>
      </c>
      <c r="L11" s="48">
        <v>19.739999999999998</v>
      </c>
    </row>
    <row r="12" spans="1:12" x14ac:dyDescent="0.2">
      <c r="A12" s="42" t="s">
        <v>144</v>
      </c>
      <c r="B12" s="43"/>
      <c r="C12" s="43">
        <f>52*(C10-B10)</f>
        <v>8.8399999999999963</v>
      </c>
      <c r="D12" s="43">
        <f t="shared" ref="D12:L12" si="1">52*(D10-C10)</f>
        <v>10.919999999999952</v>
      </c>
      <c r="E12" s="43">
        <f t="shared" si="1"/>
        <v>10.400000000000148</v>
      </c>
      <c r="F12" s="43">
        <f t="shared" si="1"/>
        <v>14.039999999999978</v>
      </c>
      <c r="G12" s="43">
        <f t="shared" si="1"/>
        <v>11.960000000000022</v>
      </c>
      <c r="H12" s="43">
        <f t="shared" si="1"/>
        <v>8.3200000000000074</v>
      </c>
      <c r="I12" s="43">
        <f t="shared" si="1"/>
        <v>6.7599999999999483</v>
      </c>
      <c r="J12" s="43">
        <f t="shared" si="1"/>
        <v>7.7999999999999261</v>
      </c>
      <c r="K12" s="43">
        <f t="shared" si="1"/>
        <v>-0.51999999999989654</v>
      </c>
      <c r="L12" s="44">
        <f t="shared" si="1"/>
        <v>4.6799999999999926</v>
      </c>
    </row>
    <row r="13" spans="1:12" x14ac:dyDescent="0.2">
      <c r="A13" s="45" t="s">
        <v>145</v>
      </c>
      <c r="B13" s="46"/>
      <c r="C13" s="46">
        <f>52*(C11-B11)</f>
        <v>6.2400000000000517</v>
      </c>
      <c r="D13" s="46">
        <f t="shared" ref="D13:L13" si="2">52*(D11-C11)</f>
        <v>5.2000000000000739</v>
      </c>
      <c r="E13" s="46">
        <f t="shared" si="2"/>
        <v>8.8399999999999039</v>
      </c>
      <c r="F13" s="46">
        <f t="shared" si="2"/>
        <v>10.399999999999963</v>
      </c>
      <c r="G13" s="46">
        <f t="shared" si="2"/>
        <v>13.520000000000081</v>
      </c>
      <c r="H13" s="46">
        <f t="shared" si="2"/>
        <v>1.5600000000000591</v>
      </c>
      <c r="I13" s="46">
        <f t="shared" si="2"/>
        <v>3.6400000000000148</v>
      </c>
      <c r="J13" s="46">
        <f t="shared" si="2"/>
        <v>5.1999999999998892</v>
      </c>
      <c r="K13" s="46">
        <f t="shared" si="2"/>
        <v>2.6000000000000369</v>
      </c>
      <c r="L13" s="47">
        <f t="shared" si="2"/>
        <v>4.1599999999999113</v>
      </c>
    </row>
    <row r="16" spans="1:12" x14ac:dyDescent="0.2">
      <c r="A16" s="39" t="s">
        <v>146</v>
      </c>
      <c r="B16" s="40" t="s">
        <v>89</v>
      </c>
      <c r="C16" s="40"/>
      <c r="D16" s="41"/>
    </row>
    <row r="17" spans="1:5" x14ac:dyDescent="0.2">
      <c r="A17" s="42"/>
      <c r="B17" s="43" t="s">
        <v>151</v>
      </c>
      <c r="C17" s="43" t="s">
        <v>152</v>
      </c>
      <c r="D17" s="44" t="s">
        <v>92</v>
      </c>
    </row>
    <row r="18" spans="1:5" x14ac:dyDescent="0.2">
      <c r="A18" s="42" t="s">
        <v>147</v>
      </c>
      <c r="B18" s="43">
        <f>AVERAGE(C6:G6)</f>
        <v>16.8479999999999</v>
      </c>
      <c r="C18" s="43">
        <f>AVERAGE(H6:L6)</f>
        <v>8.9439999999999937</v>
      </c>
      <c r="D18" s="49">
        <f>(C18-B18)/B18*100</f>
        <v>-46.913580246913298</v>
      </c>
    </row>
    <row r="19" spans="1:5" x14ac:dyDescent="0.2">
      <c r="A19" s="42" t="s">
        <v>148</v>
      </c>
      <c r="B19" s="43">
        <f>AVERAGE(C12:G12)</f>
        <v>11.232000000000019</v>
      </c>
      <c r="C19" s="43">
        <f>AVERAGE(H12:L12)</f>
        <v>5.4079999999999959</v>
      </c>
      <c r="D19" s="49">
        <f>(C19-B19)/B19*100</f>
        <v>-51.851851851851968</v>
      </c>
    </row>
    <row r="20" spans="1:5" x14ac:dyDescent="0.2">
      <c r="A20" s="42"/>
      <c r="B20" s="43"/>
      <c r="C20" s="50"/>
      <c r="D20" s="49"/>
    </row>
    <row r="21" spans="1:5" x14ac:dyDescent="0.2">
      <c r="A21" s="42" t="s">
        <v>149</v>
      </c>
      <c r="B21" s="43">
        <f>AVERAGE(C7:G7)</f>
        <v>10.607999999999958</v>
      </c>
      <c r="C21" s="51">
        <f>AVERAGE(H7:L7)</f>
        <v>6.1360000000000356</v>
      </c>
      <c r="D21" s="49">
        <f>(C21-B21)/B21*100</f>
        <v>-42.15686274509747</v>
      </c>
    </row>
    <row r="22" spans="1:5" x14ac:dyDescent="0.2">
      <c r="A22" s="45" t="s">
        <v>150</v>
      </c>
      <c r="B22" s="46">
        <f>AVERAGE(C13:G13)</f>
        <v>8.8400000000000141</v>
      </c>
      <c r="C22" s="46">
        <f>AVERAGE(H13:L13)</f>
        <v>3.4319999999999822</v>
      </c>
      <c r="D22" s="52">
        <f>(C22-B22)/B22*100</f>
        <v>-61.176470588235553</v>
      </c>
    </row>
    <row r="26" spans="1:5" x14ac:dyDescent="0.2">
      <c r="C26" s="1"/>
      <c r="E26" s="10"/>
    </row>
    <row r="27" spans="1:5" x14ac:dyDescent="0.2">
      <c r="C27" s="1"/>
      <c r="E27" s="10"/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J40"/>
  <sheetViews>
    <sheetView tabSelected="1" topLeftCell="A31" workbookViewId="0">
      <selection activeCell="A36" sqref="A36:G38"/>
    </sheetView>
  </sheetViews>
  <sheetFormatPr defaultRowHeight="15" x14ac:dyDescent="0.2"/>
  <sheetData>
    <row r="2" spans="1:36" x14ac:dyDescent="0.2">
      <c r="A2" t="s">
        <v>35</v>
      </c>
      <c r="B2" t="s">
        <v>3</v>
      </c>
      <c r="C2" t="s">
        <v>2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  <c r="Q2" t="s">
        <v>17</v>
      </c>
      <c r="R2" t="s">
        <v>18</v>
      </c>
      <c r="S2" t="s">
        <v>19</v>
      </c>
      <c r="T2" t="s">
        <v>20</v>
      </c>
      <c r="U2" t="s">
        <v>0</v>
      </c>
      <c r="V2" t="s">
        <v>1</v>
      </c>
      <c r="W2" t="s">
        <v>21</v>
      </c>
      <c r="X2" t="s">
        <v>23</v>
      </c>
      <c r="Y2" t="s">
        <v>22</v>
      </c>
      <c r="Z2" t="s">
        <v>24</v>
      </c>
      <c r="AA2" t="s">
        <v>25</v>
      </c>
      <c r="AB2" t="s">
        <v>26</v>
      </c>
      <c r="AC2" t="s">
        <v>27</v>
      </c>
      <c r="AD2" t="s">
        <v>28</v>
      </c>
      <c r="AE2" t="s">
        <v>29</v>
      </c>
      <c r="AF2" t="s">
        <v>30</v>
      </c>
      <c r="AG2" t="s">
        <v>31</v>
      </c>
      <c r="AH2" t="s">
        <v>32</v>
      </c>
      <c r="AI2" t="s">
        <v>33</v>
      </c>
      <c r="AJ2" t="s">
        <v>34</v>
      </c>
    </row>
    <row r="3" spans="1:36" x14ac:dyDescent="0.2">
      <c r="A3" t="s">
        <v>48</v>
      </c>
      <c r="B3">
        <v>71.08</v>
      </c>
      <c r="C3">
        <v>71.319999999999993</v>
      </c>
      <c r="D3">
        <v>71.59</v>
      </c>
      <c r="E3">
        <v>71.59</v>
      </c>
      <c r="F3">
        <v>71.97</v>
      </c>
      <c r="G3">
        <v>72.150000000000006</v>
      </c>
      <c r="H3">
        <v>72.39</v>
      </c>
      <c r="I3">
        <v>72.650000000000006</v>
      </c>
      <c r="J3">
        <v>72.650000000000006</v>
      </c>
      <c r="K3">
        <v>73.08</v>
      </c>
      <c r="L3">
        <v>73.37</v>
      </c>
      <c r="M3">
        <v>73.59</v>
      </c>
      <c r="N3">
        <v>73.930000000000007</v>
      </c>
      <c r="O3">
        <v>74.099999999999994</v>
      </c>
      <c r="P3">
        <v>74.349999999999994</v>
      </c>
      <c r="Q3">
        <v>74.510000000000005</v>
      </c>
      <c r="R3">
        <v>74.75</v>
      </c>
      <c r="S3">
        <v>75</v>
      </c>
      <c r="T3">
        <v>75.290000000000006</v>
      </c>
      <c r="U3">
        <v>75.61</v>
      </c>
      <c r="V3">
        <v>75.900000000000006</v>
      </c>
      <c r="W3">
        <v>76.13</v>
      </c>
      <c r="X3">
        <v>76.44</v>
      </c>
      <c r="Y3">
        <v>76.790000000000006</v>
      </c>
      <c r="Z3">
        <v>77.16</v>
      </c>
      <c r="AA3">
        <v>77.459999999999994</v>
      </c>
      <c r="AB3">
        <v>77.7</v>
      </c>
      <c r="AC3">
        <v>78</v>
      </c>
      <c r="AD3">
        <v>78.31</v>
      </c>
      <c r="AE3">
        <v>78.709999999999994</v>
      </c>
      <c r="AF3">
        <v>79.02</v>
      </c>
      <c r="AG3">
        <v>79.209999999999994</v>
      </c>
      <c r="AH3">
        <v>79.349999999999994</v>
      </c>
      <c r="AI3">
        <v>79.400000000000006</v>
      </c>
      <c r="AJ3">
        <v>79.459999999999994</v>
      </c>
    </row>
    <row r="4" spans="1:36" x14ac:dyDescent="0.2">
      <c r="A4" t="s">
        <v>49</v>
      </c>
      <c r="B4">
        <v>69.17</v>
      </c>
      <c r="C4">
        <v>69.75</v>
      </c>
      <c r="D4">
        <v>70.14</v>
      </c>
      <c r="E4">
        <v>70.33</v>
      </c>
      <c r="F4">
        <v>70.569999999999993</v>
      </c>
      <c r="G4">
        <v>70.900000000000006</v>
      </c>
      <c r="H4">
        <v>71.13</v>
      </c>
      <c r="I4">
        <v>71.48</v>
      </c>
      <c r="J4">
        <v>71.72</v>
      </c>
      <c r="K4">
        <v>72.14</v>
      </c>
      <c r="L4">
        <v>72.55</v>
      </c>
      <c r="M4">
        <v>72.73</v>
      </c>
      <c r="N4">
        <v>73</v>
      </c>
      <c r="O4">
        <v>73.11</v>
      </c>
      <c r="P4">
        <v>73.510000000000005</v>
      </c>
      <c r="Q4">
        <v>73.83</v>
      </c>
      <c r="R4">
        <v>74.16</v>
      </c>
      <c r="S4">
        <v>74.27</v>
      </c>
      <c r="T4">
        <v>74.48</v>
      </c>
      <c r="U4">
        <v>74.790000000000006</v>
      </c>
      <c r="V4">
        <v>75.19</v>
      </c>
      <c r="W4">
        <v>75.55</v>
      </c>
      <c r="X4">
        <v>75.81</v>
      </c>
      <c r="Y4">
        <v>75.989999999999995</v>
      </c>
      <c r="Z4">
        <v>76.069999999999993</v>
      </c>
      <c r="AA4">
        <v>76.150000000000006</v>
      </c>
      <c r="AB4">
        <v>76.33</v>
      </c>
      <c r="AC4">
        <v>76.67</v>
      </c>
      <c r="AD4">
        <v>76.97</v>
      </c>
      <c r="AE4">
        <v>77.41</v>
      </c>
      <c r="AF4">
        <v>77.69</v>
      </c>
      <c r="AG4">
        <v>78</v>
      </c>
      <c r="AH4">
        <v>78.25</v>
      </c>
      <c r="AI4">
        <v>78.3</v>
      </c>
      <c r="AJ4">
        <v>78.510000000000005</v>
      </c>
    </row>
    <row r="5" spans="1:36" x14ac:dyDescent="0.2">
      <c r="A5" t="s">
        <v>50</v>
      </c>
      <c r="B5">
        <v>70.430000000000007</v>
      </c>
      <c r="C5">
        <v>70.69</v>
      </c>
      <c r="D5">
        <v>71.05</v>
      </c>
      <c r="E5">
        <v>71.05</v>
      </c>
      <c r="F5">
        <v>71.41</v>
      </c>
      <c r="G5">
        <v>71.55</v>
      </c>
      <c r="H5">
        <v>71.98</v>
      </c>
      <c r="I5">
        <v>72.33</v>
      </c>
      <c r="J5">
        <v>72.58</v>
      </c>
      <c r="K5">
        <v>72.8</v>
      </c>
      <c r="L5">
        <v>73.12</v>
      </c>
      <c r="M5">
        <v>73.239999999999995</v>
      </c>
      <c r="N5">
        <v>73.430000000000007</v>
      </c>
      <c r="O5">
        <v>73.42</v>
      </c>
      <c r="P5">
        <v>73.7</v>
      </c>
      <c r="Q5">
        <v>73.81</v>
      </c>
      <c r="R5">
        <v>74.19</v>
      </c>
      <c r="S5">
        <v>74.3</v>
      </c>
      <c r="T5">
        <v>74.58</v>
      </c>
      <c r="U5">
        <v>74.819999999999993</v>
      </c>
      <c r="V5">
        <v>75.260000000000005</v>
      </c>
      <c r="W5">
        <v>75.47</v>
      </c>
      <c r="X5">
        <v>75.78</v>
      </c>
      <c r="Y5">
        <v>76.11</v>
      </c>
      <c r="Z5">
        <v>76.56</v>
      </c>
      <c r="AA5">
        <v>76.680000000000007</v>
      </c>
      <c r="AB5">
        <v>76.87</v>
      </c>
      <c r="AC5">
        <v>77.08</v>
      </c>
      <c r="AD5">
        <v>77.510000000000005</v>
      </c>
      <c r="AE5">
        <v>77.84</v>
      </c>
      <c r="AF5">
        <v>78.08</v>
      </c>
      <c r="AG5">
        <v>78.17</v>
      </c>
      <c r="AH5">
        <v>78.400000000000006</v>
      </c>
      <c r="AI5">
        <v>78.400000000000006</v>
      </c>
      <c r="AJ5">
        <v>78.430000000000007</v>
      </c>
    </row>
    <row r="6" spans="1:36" x14ac:dyDescent="0.2">
      <c r="A6" t="s">
        <v>36</v>
      </c>
    </row>
    <row r="7" spans="1:36" x14ac:dyDescent="0.2">
      <c r="A7" t="s">
        <v>48</v>
      </c>
      <c r="B7">
        <v>77.040000000000006</v>
      </c>
      <c r="C7">
        <v>77.260000000000005</v>
      </c>
      <c r="D7">
        <v>77.48</v>
      </c>
      <c r="E7">
        <v>77.48</v>
      </c>
      <c r="F7">
        <v>77.75</v>
      </c>
      <c r="G7">
        <v>77.88</v>
      </c>
      <c r="H7">
        <v>78.099999999999994</v>
      </c>
      <c r="I7">
        <v>78.260000000000005</v>
      </c>
      <c r="J7">
        <v>78.260000000000005</v>
      </c>
      <c r="K7">
        <v>78.61</v>
      </c>
      <c r="L7">
        <v>78.88</v>
      </c>
      <c r="M7">
        <v>78.98</v>
      </c>
      <c r="N7">
        <v>79.23</v>
      </c>
      <c r="O7">
        <v>79.33</v>
      </c>
      <c r="P7">
        <v>79.52</v>
      </c>
      <c r="Q7">
        <v>79.58</v>
      </c>
      <c r="R7">
        <v>79.739999999999995</v>
      </c>
      <c r="S7">
        <v>79.900000000000006</v>
      </c>
      <c r="T7">
        <v>80.12</v>
      </c>
      <c r="U7">
        <v>80.34</v>
      </c>
      <c r="V7">
        <v>80.569999999999993</v>
      </c>
      <c r="W7">
        <v>80.680000000000007</v>
      </c>
      <c r="X7">
        <v>80.89</v>
      </c>
      <c r="Y7">
        <v>81.12</v>
      </c>
      <c r="Z7">
        <v>81.47</v>
      </c>
      <c r="AA7">
        <v>81.680000000000007</v>
      </c>
      <c r="AB7">
        <v>81.849999999999994</v>
      </c>
      <c r="AC7">
        <v>82.09</v>
      </c>
      <c r="AD7">
        <v>82.33</v>
      </c>
      <c r="AE7">
        <v>82.68</v>
      </c>
      <c r="AF7">
        <v>82.83</v>
      </c>
      <c r="AG7">
        <v>82.96</v>
      </c>
      <c r="AH7">
        <v>83.05</v>
      </c>
      <c r="AI7">
        <v>83.1</v>
      </c>
      <c r="AJ7">
        <v>83.1</v>
      </c>
    </row>
    <row r="8" spans="1:36" x14ac:dyDescent="0.2">
      <c r="A8" t="s">
        <v>49</v>
      </c>
      <c r="B8">
        <v>75.540000000000006</v>
      </c>
      <c r="C8">
        <v>76</v>
      </c>
      <c r="D8">
        <v>76.319999999999993</v>
      </c>
      <c r="E8">
        <v>76.680000000000007</v>
      </c>
      <c r="F8">
        <v>76.89</v>
      </c>
      <c r="G8">
        <v>77.11</v>
      </c>
      <c r="H8">
        <v>77.28</v>
      </c>
      <c r="I8">
        <v>77.510000000000005</v>
      </c>
      <c r="J8">
        <v>77.63</v>
      </c>
      <c r="K8">
        <v>78.010000000000005</v>
      </c>
      <c r="L8">
        <v>78.39</v>
      </c>
      <c r="M8">
        <v>78.56</v>
      </c>
      <c r="N8">
        <v>78.69</v>
      </c>
      <c r="O8">
        <v>78.650000000000006</v>
      </c>
      <c r="P8">
        <v>78.94</v>
      </c>
      <c r="Q8">
        <v>79.16</v>
      </c>
      <c r="R8">
        <v>79.489999999999995</v>
      </c>
      <c r="S8">
        <v>79.459999999999994</v>
      </c>
      <c r="T8">
        <v>79.55</v>
      </c>
      <c r="U8">
        <v>79.75</v>
      </c>
      <c r="V8">
        <v>80.13</v>
      </c>
      <c r="W8">
        <v>80.42</v>
      </c>
      <c r="X8">
        <v>80.55</v>
      </c>
      <c r="Y8">
        <v>80.819999999999993</v>
      </c>
      <c r="Z8">
        <v>80.959999999999994</v>
      </c>
      <c r="AA8">
        <v>81.180000000000007</v>
      </c>
      <c r="AB8">
        <v>81.2</v>
      </c>
      <c r="AC8">
        <v>81.319999999999993</v>
      </c>
      <c r="AD8">
        <v>81.430000000000007</v>
      </c>
      <c r="AE8">
        <v>81.84</v>
      </c>
      <c r="AF8">
        <v>82.12</v>
      </c>
      <c r="AG8">
        <v>82.29</v>
      </c>
      <c r="AH8">
        <v>82.28</v>
      </c>
      <c r="AI8">
        <v>82.3</v>
      </c>
      <c r="AJ8">
        <v>82.29</v>
      </c>
    </row>
    <row r="9" spans="1:36" x14ac:dyDescent="0.2">
      <c r="A9" t="s">
        <v>50</v>
      </c>
      <c r="B9">
        <v>76.36</v>
      </c>
      <c r="C9">
        <v>76.56</v>
      </c>
      <c r="D9">
        <v>76.95</v>
      </c>
      <c r="E9">
        <v>76.95</v>
      </c>
      <c r="F9">
        <v>77.41</v>
      </c>
      <c r="G9">
        <v>77.53</v>
      </c>
      <c r="H9">
        <v>77.88</v>
      </c>
      <c r="I9">
        <v>78.010000000000005</v>
      </c>
      <c r="J9">
        <v>78.27</v>
      </c>
      <c r="K9">
        <v>78.459999999999994</v>
      </c>
      <c r="L9">
        <v>78.78</v>
      </c>
      <c r="M9">
        <v>78.78</v>
      </c>
      <c r="N9">
        <v>78.94</v>
      </c>
      <c r="O9">
        <v>78.94</v>
      </c>
      <c r="P9">
        <v>79.069999999999993</v>
      </c>
      <c r="Q9">
        <v>79.05</v>
      </c>
      <c r="R9">
        <v>79.25</v>
      </c>
      <c r="S9">
        <v>79.34</v>
      </c>
      <c r="T9">
        <v>79.58</v>
      </c>
      <c r="U9">
        <v>79.73</v>
      </c>
      <c r="V9">
        <v>80.010000000000005</v>
      </c>
      <c r="W9">
        <v>80.11</v>
      </c>
      <c r="X9">
        <v>80.33</v>
      </c>
      <c r="Y9">
        <v>80.56</v>
      </c>
      <c r="Z9">
        <v>80.930000000000007</v>
      </c>
      <c r="AA9">
        <v>81.09</v>
      </c>
      <c r="AB9">
        <v>81.23</v>
      </c>
      <c r="AC9">
        <v>81.400000000000006</v>
      </c>
      <c r="AD9">
        <v>81.66</v>
      </c>
      <c r="AE9">
        <v>82.01</v>
      </c>
      <c r="AF9">
        <v>82.1</v>
      </c>
      <c r="AG9">
        <v>82.19</v>
      </c>
      <c r="AH9">
        <v>82.29</v>
      </c>
      <c r="AI9">
        <v>82.3</v>
      </c>
      <c r="AJ9">
        <v>82.36</v>
      </c>
    </row>
    <row r="10" spans="1:36" x14ac:dyDescent="0.2">
      <c r="A10" t="s">
        <v>38</v>
      </c>
    </row>
    <row r="11" spans="1:36" x14ac:dyDescent="0.2">
      <c r="A11" t="s">
        <v>35</v>
      </c>
    </row>
    <row r="12" spans="1:36" x14ac:dyDescent="0.2">
      <c r="A12" t="s">
        <v>48</v>
      </c>
      <c r="C12">
        <f>C3-B3</f>
        <v>0.23999999999999488</v>
      </c>
      <c r="D12">
        <f t="shared" ref="D12:AJ18" si="0">D3-C3</f>
        <v>0.27000000000001023</v>
      </c>
      <c r="E12">
        <f t="shared" si="0"/>
        <v>0</v>
      </c>
      <c r="F12">
        <f t="shared" si="0"/>
        <v>0.37999999999999545</v>
      </c>
      <c r="G12">
        <f t="shared" si="0"/>
        <v>0.18000000000000682</v>
      </c>
      <c r="H12">
        <f t="shared" si="0"/>
        <v>0.23999999999999488</v>
      </c>
      <c r="I12">
        <f t="shared" si="0"/>
        <v>0.26000000000000512</v>
      </c>
      <c r="J12">
        <f t="shared" si="0"/>
        <v>0</v>
      </c>
      <c r="K12">
        <f t="shared" si="0"/>
        <v>0.42999999999999261</v>
      </c>
      <c r="L12">
        <f t="shared" si="0"/>
        <v>0.29000000000000625</v>
      </c>
      <c r="M12">
        <f t="shared" si="0"/>
        <v>0.21999999999999886</v>
      </c>
      <c r="N12">
        <f t="shared" si="0"/>
        <v>0.34000000000000341</v>
      </c>
      <c r="O12">
        <f t="shared" si="0"/>
        <v>0.16999999999998749</v>
      </c>
      <c r="P12">
        <f t="shared" si="0"/>
        <v>0.25</v>
      </c>
      <c r="Q12">
        <f t="shared" si="0"/>
        <v>0.1600000000000108</v>
      </c>
      <c r="R12">
        <f t="shared" si="0"/>
        <v>0.23999999999999488</v>
      </c>
      <c r="S12">
        <f t="shared" si="0"/>
        <v>0.25</v>
      </c>
      <c r="T12">
        <f t="shared" si="0"/>
        <v>0.29000000000000625</v>
      </c>
      <c r="U12">
        <f t="shared" si="0"/>
        <v>0.31999999999999318</v>
      </c>
      <c r="V12">
        <f t="shared" si="0"/>
        <v>0.29000000000000625</v>
      </c>
      <c r="W12">
        <f t="shared" si="0"/>
        <v>0.22999999999998977</v>
      </c>
      <c r="X12">
        <f t="shared" si="0"/>
        <v>0.31000000000000227</v>
      </c>
      <c r="Y12">
        <f t="shared" si="0"/>
        <v>0.35000000000000853</v>
      </c>
      <c r="Z12">
        <f t="shared" si="0"/>
        <v>0.36999999999999034</v>
      </c>
      <c r="AA12">
        <f t="shared" si="0"/>
        <v>0.29999999999999716</v>
      </c>
      <c r="AB12">
        <f t="shared" si="0"/>
        <v>0.24000000000000909</v>
      </c>
      <c r="AC12">
        <f t="shared" si="0"/>
        <v>0.29999999999999716</v>
      </c>
      <c r="AD12">
        <f t="shared" si="0"/>
        <v>0.31000000000000227</v>
      </c>
      <c r="AE12">
        <f t="shared" si="0"/>
        <v>0.39999999999999147</v>
      </c>
      <c r="AF12">
        <f t="shared" si="0"/>
        <v>0.31000000000000227</v>
      </c>
      <c r="AG12">
        <f t="shared" si="0"/>
        <v>0.18999999999999773</v>
      </c>
      <c r="AH12">
        <f t="shared" si="0"/>
        <v>0.14000000000000057</v>
      </c>
      <c r="AI12">
        <f t="shared" si="0"/>
        <v>5.0000000000011369E-2</v>
      </c>
      <c r="AJ12">
        <f t="shared" si="0"/>
        <v>5.9999999999988063E-2</v>
      </c>
    </row>
    <row r="13" spans="1:36" x14ac:dyDescent="0.2">
      <c r="A13" t="s">
        <v>49</v>
      </c>
      <c r="C13">
        <f t="shared" ref="C13:R18" si="1">C4-B4</f>
        <v>0.57999999999999829</v>
      </c>
      <c r="D13">
        <f t="shared" si="1"/>
        <v>0.39000000000000057</v>
      </c>
      <c r="E13">
        <f t="shared" si="1"/>
        <v>0.18999999999999773</v>
      </c>
      <c r="F13">
        <f t="shared" si="1"/>
        <v>0.23999999999999488</v>
      </c>
      <c r="G13">
        <f t="shared" si="1"/>
        <v>0.33000000000001251</v>
      </c>
      <c r="H13">
        <f t="shared" si="1"/>
        <v>0.22999999999998977</v>
      </c>
      <c r="I13">
        <f t="shared" si="1"/>
        <v>0.35000000000000853</v>
      </c>
      <c r="J13">
        <f t="shared" si="1"/>
        <v>0.23999999999999488</v>
      </c>
      <c r="K13">
        <f t="shared" si="1"/>
        <v>0.42000000000000171</v>
      </c>
      <c r="L13">
        <f t="shared" si="1"/>
        <v>0.40999999999999659</v>
      </c>
      <c r="M13">
        <f t="shared" si="1"/>
        <v>0.18000000000000682</v>
      </c>
      <c r="N13">
        <f t="shared" si="1"/>
        <v>0.26999999999999602</v>
      </c>
      <c r="O13">
        <f t="shared" si="1"/>
        <v>0.10999999999999943</v>
      </c>
      <c r="P13">
        <f t="shared" si="1"/>
        <v>0.40000000000000568</v>
      </c>
      <c r="Q13">
        <f t="shared" si="1"/>
        <v>0.31999999999999318</v>
      </c>
      <c r="R13">
        <f t="shared" si="1"/>
        <v>0.32999999999999829</v>
      </c>
      <c r="S13">
        <f t="shared" si="0"/>
        <v>0.10999999999999943</v>
      </c>
      <c r="T13">
        <f t="shared" si="0"/>
        <v>0.21000000000000796</v>
      </c>
      <c r="U13">
        <f t="shared" si="0"/>
        <v>0.31000000000000227</v>
      </c>
      <c r="V13">
        <f t="shared" si="0"/>
        <v>0.39999999999999147</v>
      </c>
      <c r="W13">
        <f t="shared" si="0"/>
        <v>0.35999999999999943</v>
      </c>
      <c r="X13">
        <f t="shared" si="0"/>
        <v>0.26000000000000512</v>
      </c>
      <c r="Y13">
        <f t="shared" si="0"/>
        <v>0.17999999999999261</v>
      </c>
      <c r="Z13">
        <f t="shared" si="0"/>
        <v>7.9999999999998295E-2</v>
      </c>
      <c r="AA13">
        <f t="shared" si="0"/>
        <v>8.0000000000012506E-2</v>
      </c>
      <c r="AB13">
        <f t="shared" si="0"/>
        <v>0.17999999999999261</v>
      </c>
      <c r="AC13">
        <f t="shared" si="0"/>
        <v>0.34000000000000341</v>
      </c>
      <c r="AD13">
        <f t="shared" si="0"/>
        <v>0.29999999999999716</v>
      </c>
      <c r="AE13">
        <f t="shared" si="0"/>
        <v>0.43999999999999773</v>
      </c>
      <c r="AF13">
        <f t="shared" si="0"/>
        <v>0.28000000000000114</v>
      </c>
      <c r="AG13">
        <f t="shared" si="0"/>
        <v>0.31000000000000227</v>
      </c>
      <c r="AH13">
        <f t="shared" si="0"/>
        <v>0.25</v>
      </c>
      <c r="AI13">
        <f t="shared" si="0"/>
        <v>4.9999999999997158E-2</v>
      </c>
      <c r="AJ13">
        <f t="shared" si="0"/>
        <v>0.21000000000000796</v>
      </c>
    </row>
    <row r="14" spans="1:36" x14ac:dyDescent="0.2">
      <c r="A14" t="s">
        <v>50</v>
      </c>
      <c r="C14">
        <f t="shared" si="1"/>
        <v>0.25999999999999091</v>
      </c>
      <c r="D14">
        <f t="shared" si="0"/>
        <v>0.35999999999999943</v>
      </c>
      <c r="E14">
        <f t="shared" si="0"/>
        <v>0</v>
      </c>
      <c r="F14">
        <f t="shared" si="0"/>
        <v>0.35999999999999943</v>
      </c>
      <c r="G14">
        <f t="shared" si="0"/>
        <v>0.14000000000000057</v>
      </c>
      <c r="H14">
        <f t="shared" si="0"/>
        <v>0.43000000000000682</v>
      </c>
      <c r="I14">
        <f t="shared" si="0"/>
        <v>0.34999999999999432</v>
      </c>
      <c r="J14">
        <f t="shared" si="0"/>
        <v>0.25</v>
      </c>
      <c r="K14">
        <f t="shared" si="0"/>
        <v>0.21999999999999886</v>
      </c>
      <c r="L14">
        <f t="shared" si="0"/>
        <v>0.32000000000000739</v>
      </c>
      <c r="M14">
        <f t="shared" si="0"/>
        <v>0.11999999999999034</v>
      </c>
      <c r="N14">
        <f t="shared" si="0"/>
        <v>0.19000000000001194</v>
      </c>
      <c r="O14">
        <f t="shared" si="0"/>
        <v>-1.0000000000005116E-2</v>
      </c>
      <c r="P14">
        <f t="shared" si="0"/>
        <v>0.28000000000000114</v>
      </c>
      <c r="Q14">
        <f t="shared" si="0"/>
        <v>0.10999999999999943</v>
      </c>
      <c r="R14">
        <f t="shared" si="0"/>
        <v>0.37999999999999545</v>
      </c>
      <c r="S14">
        <f t="shared" si="0"/>
        <v>0.10999999999999943</v>
      </c>
      <c r="T14">
        <f t="shared" si="0"/>
        <v>0.28000000000000114</v>
      </c>
      <c r="U14">
        <f t="shared" si="0"/>
        <v>0.23999999999999488</v>
      </c>
      <c r="V14">
        <f t="shared" si="0"/>
        <v>0.44000000000001194</v>
      </c>
      <c r="W14">
        <f t="shared" si="0"/>
        <v>0.20999999999999375</v>
      </c>
      <c r="X14">
        <f t="shared" si="0"/>
        <v>0.31000000000000227</v>
      </c>
      <c r="Y14">
        <f t="shared" si="0"/>
        <v>0.32999999999999829</v>
      </c>
      <c r="Z14">
        <f t="shared" si="0"/>
        <v>0.45000000000000284</v>
      </c>
      <c r="AA14">
        <f t="shared" si="0"/>
        <v>0.12000000000000455</v>
      </c>
      <c r="AB14">
        <f t="shared" si="0"/>
        <v>0.18999999999999773</v>
      </c>
      <c r="AC14">
        <f t="shared" si="0"/>
        <v>0.20999999999999375</v>
      </c>
      <c r="AD14">
        <f t="shared" si="0"/>
        <v>0.43000000000000682</v>
      </c>
      <c r="AE14">
        <f t="shared" si="0"/>
        <v>0.32999999999999829</v>
      </c>
      <c r="AF14">
        <f t="shared" si="0"/>
        <v>0.23999999999999488</v>
      </c>
      <c r="AG14">
        <f t="shared" si="0"/>
        <v>9.0000000000003411E-2</v>
      </c>
      <c r="AH14">
        <f t="shared" si="0"/>
        <v>0.23000000000000398</v>
      </c>
      <c r="AI14">
        <f t="shared" si="0"/>
        <v>0</v>
      </c>
      <c r="AJ14">
        <f t="shared" si="0"/>
        <v>3.0000000000001137E-2</v>
      </c>
    </row>
    <row r="15" spans="1:36" x14ac:dyDescent="0.2">
      <c r="A15" t="s">
        <v>36</v>
      </c>
      <c r="C15">
        <f t="shared" si="1"/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</row>
    <row r="16" spans="1:36" x14ac:dyDescent="0.2">
      <c r="A16" t="s">
        <v>48</v>
      </c>
      <c r="C16">
        <f t="shared" si="1"/>
        <v>0.21999999999999886</v>
      </c>
      <c r="D16">
        <f t="shared" si="0"/>
        <v>0.21999999999999886</v>
      </c>
      <c r="E16">
        <f t="shared" si="0"/>
        <v>0</v>
      </c>
      <c r="F16">
        <f t="shared" si="0"/>
        <v>0.26999999999999602</v>
      </c>
      <c r="G16">
        <f t="shared" si="0"/>
        <v>0.12999999999999545</v>
      </c>
      <c r="H16">
        <f t="shared" si="0"/>
        <v>0.21999999999999886</v>
      </c>
      <c r="I16">
        <f t="shared" si="0"/>
        <v>0.1600000000000108</v>
      </c>
      <c r="J16">
        <f t="shared" si="0"/>
        <v>0</v>
      </c>
      <c r="K16">
        <f t="shared" si="0"/>
        <v>0.34999999999999432</v>
      </c>
      <c r="L16">
        <f t="shared" si="0"/>
        <v>0.26999999999999602</v>
      </c>
      <c r="M16">
        <f t="shared" si="0"/>
        <v>0.10000000000000853</v>
      </c>
      <c r="N16">
        <f t="shared" si="0"/>
        <v>0.25</v>
      </c>
      <c r="O16">
        <f t="shared" si="0"/>
        <v>9.9999999999994316E-2</v>
      </c>
      <c r="P16">
        <f t="shared" si="0"/>
        <v>0.18999999999999773</v>
      </c>
      <c r="Q16">
        <f t="shared" si="0"/>
        <v>6.0000000000002274E-2</v>
      </c>
      <c r="R16">
        <f t="shared" si="0"/>
        <v>0.15999999999999659</v>
      </c>
      <c r="S16">
        <f t="shared" si="0"/>
        <v>0.1600000000000108</v>
      </c>
      <c r="T16">
        <f t="shared" si="0"/>
        <v>0.21999999999999886</v>
      </c>
      <c r="U16">
        <f t="shared" si="0"/>
        <v>0.21999999999999886</v>
      </c>
      <c r="V16">
        <f t="shared" si="0"/>
        <v>0.22999999999998977</v>
      </c>
      <c r="W16">
        <f t="shared" si="0"/>
        <v>0.11000000000001364</v>
      </c>
      <c r="X16">
        <f t="shared" si="0"/>
        <v>0.20999999999999375</v>
      </c>
      <c r="Y16">
        <f t="shared" si="0"/>
        <v>0.23000000000000398</v>
      </c>
      <c r="Z16">
        <f t="shared" si="0"/>
        <v>0.34999999999999432</v>
      </c>
      <c r="AA16">
        <f t="shared" si="0"/>
        <v>0.21000000000000796</v>
      </c>
      <c r="AB16">
        <f t="shared" si="0"/>
        <v>0.16999999999998749</v>
      </c>
      <c r="AC16">
        <f t="shared" si="0"/>
        <v>0.24000000000000909</v>
      </c>
      <c r="AD16">
        <f t="shared" si="0"/>
        <v>0.23999999999999488</v>
      </c>
      <c r="AE16">
        <f t="shared" si="0"/>
        <v>0.35000000000000853</v>
      </c>
      <c r="AF16">
        <f t="shared" si="0"/>
        <v>0.14999999999999147</v>
      </c>
      <c r="AG16">
        <f t="shared" si="0"/>
        <v>0.12999999999999545</v>
      </c>
      <c r="AH16">
        <f t="shared" si="0"/>
        <v>9.0000000000003411E-2</v>
      </c>
      <c r="AI16">
        <f t="shared" si="0"/>
        <v>4.9999999999997158E-2</v>
      </c>
      <c r="AJ16">
        <f t="shared" si="0"/>
        <v>0</v>
      </c>
    </row>
    <row r="17" spans="1:36" x14ac:dyDescent="0.2">
      <c r="A17" t="s">
        <v>49</v>
      </c>
      <c r="C17">
        <f t="shared" si="1"/>
        <v>0.45999999999999375</v>
      </c>
      <c r="D17">
        <f t="shared" si="0"/>
        <v>0.31999999999999318</v>
      </c>
      <c r="E17">
        <f t="shared" si="0"/>
        <v>0.36000000000001364</v>
      </c>
      <c r="F17">
        <f t="shared" si="0"/>
        <v>0.20999999999999375</v>
      </c>
      <c r="G17">
        <f t="shared" si="0"/>
        <v>0.21999999999999886</v>
      </c>
      <c r="H17">
        <f t="shared" si="0"/>
        <v>0.17000000000000171</v>
      </c>
      <c r="I17">
        <f t="shared" si="0"/>
        <v>0.23000000000000398</v>
      </c>
      <c r="J17">
        <f t="shared" si="0"/>
        <v>0.11999999999999034</v>
      </c>
      <c r="K17">
        <f t="shared" si="0"/>
        <v>0.38000000000000966</v>
      </c>
      <c r="L17">
        <f t="shared" si="0"/>
        <v>0.37999999999999545</v>
      </c>
      <c r="M17">
        <f t="shared" si="0"/>
        <v>0.17000000000000171</v>
      </c>
      <c r="N17">
        <f t="shared" si="0"/>
        <v>0.12999999999999545</v>
      </c>
      <c r="O17">
        <f t="shared" si="0"/>
        <v>-3.9999999999992042E-2</v>
      </c>
      <c r="P17">
        <f t="shared" si="0"/>
        <v>0.28999999999999204</v>
      </c>
      <c r="Q17">
        <f t="shared" si="0"/>
        <v>0.21999999999999886</v>
      </c>
      <c r="R17">
        <f t="shared" si="0"/>
        <v>0.32999999999999829</v>
      </c>
      <c r="S17">
        <f t="shared" si="0"/>
        <v>-3.0000000000001137E-2</v>
      </c>
      <c r="T17">
        <f t="shared" si="0"/>
        <v>9.0000000000003411E-2</v>
      </c>
      <c r="U17">
        <f t="shared" si="0"/>
        <v>0.20000000000000284</v>
      </c>
      <c r="V17">
        <f t="shared" si="0"/>
        <v>0.37999999999999545</v>
      </c>
      <c r="W17">
        <f t="shared" si="0"/>
        <v>0.29000000000000625</v>
      </c>
      <c r="X17">
        <f t="shared" si="0"/>
        <v>0.12999999999999545</v>
      </c>
      <c r="Y17">
        <f t="shared" si="0"/>
        <v>0.26999999999999602</v>
      </c>
      <c r="Z17">
        <f t="shared" si="0"/>
        <v>0.14000000000000057</v>
      </c>
      <c r="AA17">
        <f t="shared" si="0"/>
        <v>0.22000000000001307</v>
      </c>
      <c r="AB17">
        <f t="shared" si="0"/>
        <v>1.9999999999996021E-2</v>
      </c>
      <c r="AC17">
        <f t="shared" si="0"/>
        <v>0.11999999999999034</v>
      </c>
      <c r="AD17">
        <f t="shared" si="0"/>
        <v>0.11000000000001364</v>
      </c>
      <c r="AE17">
        <f t="shared" si="0"/>
        <v>0.40999999999999659</v>
      </c>
      <c r="AF17">
        <f t="shared" si="0"/>
        <v>0.28000000000000114</v>
      </c>
      <c r="AG17">
        <f t="shared" si="0"/>
        <v>0.17000000000000171</v>
      </c>
      <c r="AH17">
        <f t="shared" si="0"/>
        <v>-1.0000000000005116E-2</v>
      </c>
      <c r="AI17">
        <f t="shared" si="0"/>
        <v>1.9999999999996021E-2</v>
      </c>
      <c r="AJ17">
        <f t="shared" si="0"/>
        <v>-9.9999999999909051E-3</v>
      </c>
    </row>
    <row r="18" spans="1:36" x14ac:dyDescent="0.2">
      <c r="A18" t="s">
        <v>50</v>
      </c>
      <c r="C18">
        <f t="shared" si="1"/>
        <v>0.20000000000000284</v>
      </c>
      <c r="D18">
        <f t="shared" si="0"/>
        <v>0.39000000000000057</v>
      </c>
      <c r="E18">
        <f t="shared" si="0"/>
        <v>0</v>
      </c>
      <c r="F18">
        <f t="shared" si="0"/>
        <v>0.45999999999999375</v>
      </c>
      <c r="G18">
        <f t="shared" si="0"/>
        <v>0.12000000000000455</v>
      </c>
      <c r="H18">
        <f t="shared" si="0"/>
        <v>0.34999999999999432</v>
      </c>
      <c r="I18">
        <f t="shared" si="0"/>
        <v>0.13000000000000966</v>
      </c>
      <c r="J18">
        <f t="shared" si="0"/>
        <v>0.25999999999999091</v>
      </c>
      <c r="K18">
        <f t="shared" si="0"/>
        <v>0.18999999999999773</v>
      </c>
      <c r="L18">
        <f t="shared" si="0"/>
        <v>0.32000000000000739</v>
      </c>
      <c r="M18">
        <f t="shared" si="0"/>
        <v>0</v>
      </c>
      <c r="N18">
        <f t="shared" si="0"/>
        <v>0.15999999999999659</v>
      </c>
      <c r="O18">
        <f t="shared" si="0"/>
        <v>0</v>
      </c>
      <c r="P18">
        <f t="shared" si="0"/>
        <v>0.12999999999999545</v>
      </c>
      <c r="Q18">
        <f t="shared" si="0"/>
        <v>-1.9999999999996021E-2</v>
      </c>
      <c r="R18">
        <f t="shared" si="0"/>
        <v>0.20000000000000284</v>
      </c>
      <c r="S18">
        <f t="shared" si="0"/>
        <v>9.0000000000003411E-2</v>
      </c>
      <c r="T18">
        <f t="shared" si="0"/>
        <v>0.23999999999999488</v>
      </c>
      <c r="U18">
        <f t="shared" si="0"/>
        <v>0.15000000000000568</v>
      </c>
      <c r="V18">
        <f t="shared" si="0"/>
        <v>0.28000000000000114</v>
      </c>
      <c r="W18">
        <f t="shared" si="0"/>
        <v>9.9999999999994316E-2</v>
      </c>
      <c r="X18">
        <f t="shared" si="0"/>
        <v>0.21999999999999886</v>
      </c>
      <c r="Y18">
        <f t="shared" si="0"/>
        <v>0.23000000000000398</v>
      </c>
      <c r="Z18">
        <f t="shared" si="0"/>
        <v>0.37000000000000455</v>
      </c>
      <c r="AA18">
        <f t="shared" si="0"/>
        <v>0.15999999999999659</v>
      </c>
      <c r="AB18">
        <f t="shared" si="0"/>
        <v>0.14000000000000057</v>
      </c>
      <c r="AC18">
        <f t="shared" si="0"/>
        <v>0.17000000000000171</v>
      </c>
      <c r="AD18">
        <f t="shared" si="0"/>
        <v>0.25999999999999091</v>
      </c>
      <c r="AE18">
        <f t="shared" si="0"/>
        <v>0.35000000000000853</v>
      </c>
      <c r="AF18">
        <f t="shared" si="0"/>
        <v>8.99999999999892E-2</v>
      </c>
      <c r="AG18">
        <f t="shared" si="0"/>
        <v>9.0000000000003411E-2</v>
      </c>
      <c r="AH18">
        <f t="shared" si="0"/>
        <v>0.10000000000000853</v>
      </c>
      <c r="AI18">
        <f t="shared" si="0"/>
        <v>9.9999999999909051E-3</v>
      </c>
      <c r="AJ18">
        <f t="shared" si="0"/>
        <v>6.0000000000002274E-2</v>
      </c>
    </row>
    <row r="19" spans="1:36" x14ac:dyDescent="0.2">
      <c r="A19" t="s">
        <v>46</v>
      </c>
    </row>
    <row r="20" spans="1:36" x14ac:dyDescent="0.2">
      <c r="A20" t="s">
        <v>35</v>
      </c>
    </row>
    <row r="21" spans="1:36" x14ac:dyDescent="0.2">
      <c r="A21" t="s">
        <v>48</v>
      </c>
      <c r="G21">
        <f t="shared" ref="G21:G27" si="2">SUM(C12:G12)</f>
        <v>1.0700000000000074</v>
      </c>
      <c r="H21">
        <f t="shared" ref="H21:H27" si="3">SUM(D12:H12)</f>
        <v>1.0700000000000074</v>
      </c>
      <c r="I21">
        <f t="shared" ref="I21:I27" si="4">SUM(E12:I12)</f>
        <v>1.0600000000000023</v>
      </c>
      <c r="J21">
        <f t="shared" ref="J21:J27" si="5">SUM(F12:J12)</f>
        <v>1.0600000000000023</v>
      </c>
      <c r="K21" s="6">
        <f t="shared" ref="K21:K27" si="6">SUM(G12:K12)</f>
        <v>1.1099999999999994</v>
      </c>
      <c r="L21">
        <f t="shared" ref="L21:L27" si="7">SUM(H12:L12)</f>
        <v>1.2199999999999989</v>
      </c>
      <c r="M21">
        <f t="shared" ref="M21:M27" si="8">SUM(I12:M12)</f>
        <v>1.2000000000000028</v>
      </c>
      <c r="N21">
        <f t="shared" ref="N21:N27" si="9">SUM(J12:N12)</f>
        <v>1.2800000000000011</v>
      </c>
      <c r="O21">
        <f t="shared" ref="O21:O27" si="10">SUM(K12:O12)</f>
        <v>1.4499999999999886</v>
      </c>
      <c r="P21" s="6">
        <f t="shared" ref="P21:P27" si="11">SUM(L12:P12)</f>
        <v>1.269999999999996</v>
      </c>
      <c r="Q21">
        <f t="shared" ref="Q21:Q27" si="12">SUM(M12:Q12)</f>
        <v>1.1400000000000006</v>
      </c>
      <c r="R21">
        <f t="shared" ref="R21:R27" si="13">SUM(N12:R12)</f>
        <v>1.1599999999999966</v>
      </c>
      <c r="S21">
        <f t="shared" ref="S21:S27" si="14">SUM(O12:S12)</f>
        <v>1.0699999999999932</v>
      </c>
      <c r="T21">
        <f t="shared" ref="T21:T27" si="15">SUM(P12:T12)</f>
        <v>1.1900000000000119</v>
      </c>
      <c r="U21" s="6">
        <f t="shared" ref="U21:U27" si="16">SUM(Q12:U12)</f>
        <v>1.2600000000000051</v>
      </c>
      <c r="V21">
        <f t="shared" ref="V21:V27" si="17">SUM(R12:V12)</f>
        <v>1.3900000000000006</v>
      </c>
      <c r="W21">
        <f t="shared" ref="W21:W27" si="18">SUM(S12:W12)</f>
        <v>1.3799999999999955</v>
      </c>
      <c r="X21">
        <f t="shared" ref="X21:X27" si="19">SUM(T12:X12)</f>
        <v>1.4399999999999977</v>
      </c>
      <c r="Y21">
        <f t="shared" ref="Y21:Y27" si="20">SUM(U12:Y12)</f>
        <v>1.5</v>
      </c>
      <c r="Z21" s="6">
        <f t="shared" ref="Z21:Z27" si="21">SUM(V12:Z12)</f>
        <v>1.5499999999999972</v>
      </c>
      <c r="AA21">
        <f t="shared" ref="AA21:AA27" si="22">SUM(W12:AA12)</f>
        <v>1.5599999999999881</v>
      </c>
      <c r="AB21">
        <f t="shared" ref="AB21:AB27" si="23">SUM(X12:AB12)</f>
        <v>1.5700000000000074</v>
      </c>
      <c r="AC21">
        <f t="shared" ref="AC21:AD27" si="24">SUM(Y12:AC12)</f>
        <v>1.5600000000000023</v>
      </c>
      <c r="AD21">
        <f t="shared" si="24"/>
        <v>1.519999999999996</v>
      </c>
      <c r="AE21" s="6">
        <f t="shared" ref="AE21:AE27" si="25">SUM(AA12:AE12)</f>
        <v>1.5499999999999972</v>
      </c>
      <c r="AF21">
        <f t="shared" ref="AF21:AG27" si="26">SUM(AB12:AF12)</f>
        <v>1.5600000000000023</v>
      </c>
      <c r="AG21">
        <f t="shared" si="26"/>
        <v>1.5099999999999909</v>
      </c>
      <c r="AH21">
        <f t="shared" ref="AH21:AI27" si="27">SUM(AD12:AH12)</f>
        <v>1.3499999999999943</v>
      </c>
      <c r="AI21">
        <f t="shared" si="27"/>
        <v>1.0900000000000034</v>
      </c>
      <c r="AJ21" s="6">
        <f t="shared" ref="AJ21:AJ27" si="28">SUM(AF12:AJ12)</f>
        <v>0.75</v>
      </c>
    </row>
    <row r="22" spans="1:36" x14ac:dyDescent="0.2">
      <c r="A22" t="s">
        <v>49</v>
      </c>
      <c r="G22">
        <f t="shared" si="2"/>
        <v>1.730000000000004</v>
      </c>
      <c r="H22">
        <f t="shared" si="3"/>
        <v>1.3799999999999955</v>
      </c>
      <c r="I22">
        <f t="shared" si="4"/>
        <v>1.3400000000000034</v>
      </c>
      <c r="J22">
        <f t="shared" si="5"/>
        <v>1.3900000000000006</v>
      </c>
      <c r="K22" s="6">
        <f t="shared" si="6"/>
        <v>1.5700000000000074</v>
      </c>
      <c r="L22">
        <f t="shared" si="7"/>
        <v>1.6499999999999915</v>
      </c>
      <c r="M22">
        <f t="shared" si="8"/>
        <v>1.6000000000000085</v>
      </c>
      <c r="N22">
        <f t="shared" si="9"/>
        <v>1.519999999999996</v>
      </c>
      <c r="O22">
        <f t="shared" si="10"/>
        <v>1.3900000000000006</v>
      </c>
      <c r="P22" s="6">
        <f t="shared" si="11"/>
        <v>1.3700000000000045</v>
      </c>
      <c r="Q22">
        <f t="shared" si="12"/>
        <v>1.2800000000000011</v>
      </c>
      <c r="R22">
        <f t="shared" si="13"/>
        <v>1.4299999999999926</v>
      </c>
      <c r="S22">
        <f t="shared" si="14"/>
        <v>1.269999999999996</v>
      </c>
      <c r="T22">
        <f t="shared" si="15"/>
        <v>1.3700000000000045</v>
      </c>
      <c r="U22" s="6">
        <f t="shared" si="16"/>
        <v>1.2800000000000011</v>
      </c>
      <c r="V22">
        <f t="shared" si="17"/>
        <v>1.3599999999999994</v>
      </c>
      <c r="W22">
        <f t="shared" si="18"/>
        <v>1.3900000000000006</v>
      </c>
      <c r="X22">
        <f t="shared" si="19"/>
        <v>1.5400000000000063</v>
      </c>
      <c r="Y22">
        <f t="shared" si="20"/>
        <v>1.5099999999999909</v>
      </c>
      <c r="Z22" s="6">
        <f t="shared" si="21"/>
        <v>1.2799999999999869</v>
      </c>
      <c r="AA22">
        <f t="shared" si="22"/>
        <v>0.96000000000000796</v>
      </c>
      <c r="AB22">
        <f t="shared" si="23"/>
        <v>0.78000000000000114</v>
      </c>
      <c r="AC22">
        <f t="shared" si="24"/>
        <v>0.85999999999999943</v>
      </c>
      <c r="AD22">
        <f t="shared" si="24"/>
        <v>0.98000000000000398</v>
      </c>
      <c r="AE22" s="6">
        <f t="shared" si="25"/>
        <v>1.3400000000000034</v>
      </c>
      <c r="AF22">
        <f t="shared" si="26"/>
        <v>1.539999999999992</v>
      </c>
      <c r="AG22">
        <f t="shared" si="26"/>
        <v>1.6700000000000017</v>
      </c>
      <c r="AH22">
        <f t="shared" si="27"/>
        <v>1.5799999999999983</v>
      </c>
      <c r="AI22">
        <f t="shared" si="27"/>
        <v>1.3299999999999983</v>
      </c>
      <c r="AJ22" s="6">
        <f t="shared" si="28"/>
        <v>1.1000000000000085</v>
      </c>
    </row>
    <row r="23" spans="1:36" x14ac:dyDescent="0.2">
      <c r="A23" t="s">
        <v>50</v>
      </c>
      <c r="G23">
        <f t="shared" si="2"/>
        <v>1.1199999999999903</v>
      </c>
      <c r="H23">
        <f t="shared" si="3"/>
        <v>1.2900000000000063</v>
      </c>
      <c r="I23">
        <f t="shared" si="4"/>
        <v>1.2800000000000011</v>
      </c>
      <c r="J23">
        <f t="shared" si="5"/>
        <v>1.5300000000000011</v>
      </c>
      <c r="K23" s="6">
        <f t="shared" si="6"/>
        <v>1.3900000000000006</v>
      </c>
      <c r="L23">
        <f t="shared" si="7"/>
        <v>1.5700000000000074</v>
      </c>
      <c r="M23">
        <f t="shared" si="8"/>
        <v>1.2599999999999909</v>
      </c>
      <c r="N23">
        <f t="shared" si="9"/>
        <v>1.1000000000000085</v>
      </c>
      <c r="O23">
        <f t="shared" si="10"/>
        <v>0.84000000000000341</v>
      </c>
      <c r="P23" s="6">
        <f t="shared" si="11"/>
        <v>0.90000000000000568</v>
      </c>
      <c r="Q23">
        <f t="shared" si="12"/>
        <v>0.68999999999999773</v>
      </c>
      <c r="R23">
        <f t="shared" si="13"/>
        <v>0.95000000000000284</v>
      </c>
      <c r="S23">
        <f t="shared" si="14"/>
        <v>0.86999999999999034</v>
      </c>
      <c r="T23">
        <f t="shared" si="15"/>
        <v>1.1599999999999966</v>
      </c>
      <c r="U23" s="6">
        <f t="shared" si="16"/>
        <v>1.1199999999999903</v>
      </c>
      <c r="V23">
        <f t="shared" si="17"/>
        <v>1.4500000000000028</v>
      </c>
      <c r="W23">
        <f t="shared" si="18"/>
        <v>1.2800000000000011</v>
      </c>
      <c r="X23">
        <f t="shared" si="19"/>
        <v>1.480000000000004</v>
      </c>
      <c r="Y23">
        <f t="shared" si="20"/>
        <v>1.5300000000000011</v>
      </c>
      <c r="Z23" s="6">
        <f t="shared" si="21"/>
        <v>1.7400000000000091</v>
      </c>
      <c r="AA23">
        <f t="shared" si="22"/>
        <v>1.4200000000000017</v>
      </c>
      <c r="AB23">
        <f t="shared" si="23"/>
        <v>1.4000000000000057</v>
      </c>
      <c r="AC23">
        <f t="shared" si="24"/>
        <v>1.2999999999999972</v>
      </c>
      <c r="AD23">
        <f t="shared" si="24"/>
        <v>1.4000000000000057</v>
      </c>
      <c r="AE23" s="6">
        <f t="shared" si="25"/>
        <v>1.2800000000000011</v>
      </c>
      <c r="AF23">
        <f t="shared" si="26"/>
        <v>1.3999999999999915</v>
      </c>
      <c r="AG23">
        <f t="shared" si="26"/>
        <v>1.2999999999999972</v>
      </c>
      <c r="AH23">
        <f t="shared" si="27"/>
        <v>1.3200000000000074</v>
      </c>
      <c r="AI23">
        <f t="shared" si="27"/>
        <v>0.89000000000000057</v>
      </c>
      <c r="AJ23" s="6">
        <f t="shared" si="28"/>
        <v>0.59000000000000341</v>
      </c>
    </row>
    <row r="24" spans="1:36" x14ac:dyDescent="0.2">
      <c r="A24" t="s">
        <v>36</v>
      </c>
      <c r="G24">
        <f t="shared" si="2"/>
        <v>0</v>
      </c>
      <c r="H24">
        <f t="shared" si="3"/>
        <v>0</v>
      </c>
      <c r="I24">
        <f t="shared" si="4"/>
        <v>0</v>
      </c>
      <c r="J24">
        <f t="shared" si="5"/>
        <v>0</v>
      </c>
      <c r="K24" s="6">
        <f t="shared" si="6"/>
        <v>0</v>
      </c>
      <c r="L24">
        <f t="shared" si="7"/>
        <v>0</v>
      </c>
      <c r="M24">
        <f t="shared" si="8"/>
        <v>0</v>
      </c>
      <c r="N24">
        <f t="shared" si="9"/>
        <v>0</v>
      </c>
      <c r="O24">
        <f t="shared" si="10"/>
        <v>0</v>
      </c>
      <c r="P24" s="6">
        <f t="shared" si="11"/>
        <v>0</v>
      </c>
      <c r="Q24">
        <f t="shared" si="12"/>
        <v>0</v>
      </c>
      <c r="R24">
        <f t="shared" si="13"/>
        <v>0</v>
      </c>
      <c r="S24">
        <f t="shared" si="14"/>
        <v>0</v>
      </c>
      <c r="T24">
        <f t="shared" si="15"/>
        <v>0</v>
      </c>
      <c r="U24" s="6">
        <f t="shared" si="16"/>
        <v>0</v>
      </c>
      <c r="V24">
        <f t="shared" si="17"/>
        <v>0</v>
      </c>
      <c r="W24">
        <f t="shared" si="18"/>
        <v>0</v>
      </c>
      <c r="X24">
        <f t="shared" si="19"/>
        <v>0</v>
      </c>
      <c r="Y24">
        <f t="shared" si="20"/>
        <v>0</v>
      </c>
      <c r="Z24" s="6">
        <f t="shared" si="21"/>
        <v>0</v>
      </c>
      <c r="AA24">
        <f t="shared" si="22"/>
        <v>0</v>
      </c>
      <c r="AB24">
        <f t="shared" si="23"/>
        <v>0</v>
      </c>
      <c r="AC24">
        <f t="shared" si="24"/>
        <v>0</v>
      </c>
      <c r="AD24">
        <f t="shared" si="24"/>
        <v>0</v>
      </c>
      <c r="AE24" s="6">
        <f t="shared" si="25"/>
        <v>0</v>
      </c>
      <c r="AF24">
        <f t="shared" si="26"/>
        <v>0</v>
      </c>
      <c r="AG24">
        <f t="shared" si="26"/>
        <v>0</v>
      </c>
      <c r="AH24">
        <f t="shared" si="27"/>
        <v>0</v>
      </c>
      <c r="AI24">
        <f t="shared" si="27"/>
        <v>0</v>
      </c>
      <c r="AJ24" s="6">
        <f t="shared" si="28"/>
        <v>0</v>
      </c>
    </row>
    <row r="25" spans="1:36" x14ac:dyDescent="0.2">
      <c r="A25" t="s">
        <v>48</v>
      </c>
      <c r="G25">
        <f t="shared" si="2"/>
        <v>0.8399999999999892</v>
      </c>
      <c r="H25">
        <f t="shared" si="3"/>
        <v>0.8399999999999892</v>
      </c>
      <c r="I25">
        <f t="shared" si="4"/>
        <v>0.78000000000000114</v>
      </c>
      <c r="J25">
        <f t="shared" si="5"/>
        <v>0.78000000000000114</v>
      </c>
      <c r="K25" s="6">
        <f t="shared" si="6"/>
        <v>0.85999999999999943</v>
      </c>
      <c r="L25">
        <f t="shared" si="7"/>
        <v>1</v>
      </c>
      <c r="M25">
        <f t="shared" si="8"/>
        <v>0.88000000000000966</v>
      </c>
      <c r="N25">
        <f t="shared" si="9"/>
        <v>0.96999999999999886</v>
      </c>
      <c r="O25">
        <f t="shared" si="10"/>
        <v>1.0699999999999932</v>
      </c>
      <c r="P25" s="6">
        <f t="shared" si="11"/>
        <v>0.90999999999999659</v>
      </c>
      <c r="Q25">
        <f t="shared" si="12"/>
        <v>0.70000000000000284</v>
      </c>
      <c r="R25">
        <f t="shared" si="13"/>
        <v>0.75999999999999091</v>
      </c>
      <c r="S25">
        <f t="shared" si="14"/>
        <v>0.67000000000000171</v>
      </c>
      <c r="T25">
        <f t="shared" si="15"/>
        <v>0.79000000000000625</v>
      </c>
      <c r="U25" s="6">
        <f t="shared" si="16"/>
        <v>0.82000000000000739</v>
      </c>
      <c r="V25">
        <f t="shared" si="17"/>
        <v>0.98999999999999488</v>
      </c>
      <c r="W25">
        <f t="shared" si="18"/>
        <v>0.94000000000001194</v>
      </c>
      <c r="X25">
        <f t="shared" si="19"/>
        <v>0.98999999999999488</v>
      </c>
      <c r="Y25">
        <f t="shared" si="20"/>
        <v>1</v>
      </c>
      <c r="Z25" s="6">
        <f t="shared" si="21"/>
        <v>1.1299999999999955</v>
      </c>
      <c r="AA25">
        <f t="shared" si="22"/>
        <v>1.1100000000000136</v>
      </c>
      <c r="AB25">
        <f t="shared" si="23"/>
        <v>1.1699999999999875</v>
      </c>
      <c r="AC25">
        <f t="shared" si="24"/>
        <v>1.2000000000000028</v>
      </c>
      <c r="AD25">
        <f t="shared" si="24"/>
        <v>1.2099999999999937</v>
      </c>
      <c r="AE25" s="6">
        <f t="shared" si="25"/>
        <v>1.210000000000008</v>
      </c>
      <c r="AF25">
        <f t="shared" si="26"/>
        <v>1.1499999999999915</v>
      </c>
      <c r="AG25">
        <f t="shared" si="26"/>
        <v>1.1099999999999994</v>
      </c>
      <c r="AH25">
        <f t="shared" si="27"/>
        <v>0.95999999999999375</v>
      </c>
      <c r="AI25">
        <f t="shared" si="27"/>
        <v>0.76999999999999602</v>
      </c>
      <c r="AJ25" s="6">
        <f t="shared" si="28"/>
        <v>0.41999999999998749</v>
      </c>
    </row>
    <row r="26" spans="1:36" x14ac:dyDescent="0.2">
      <c r="A26" t="s">
        <v>49</v>
      </c>
      <c r="G26">
        <f t="shared" si="2"/>
        <v>1.5699999999999932</v>
      </c>
      <c r="H26">
        <f t="shared" si="3"/>
        <v>1.2800000000000011</v>
      </c>
      <c r="I26">
        <f t="shared" si="4"/>
        <v>1.1900000000000119</v>
      </c>
      <c r="J26">
        <f t="shared" si="5"/>
        <v>0.94999999999998863</v>
      </c>
      <c r="K26" s="6">
        <f t="shared" si="6"/>
        <v>1.1200000000000045</v>
      </c>
      <c r="L26">
        <f t="shared" si="7"/>
        <v>1.2800000000000011</v>
      </c>
      <c r="M26">
        <f t="shared" si="8"/>
        <v>1.2800000000000011</v>
      </c>
      <c r="N26">
        <f t="shared" si="9"/>
        <v>1.1799999999999926</v>
      </c>
      <c r="O26">
        <f t="shared" si="10"/>
        <v>1.0200000000000102</v>
      </c>
      <c r="P26" s="6">
        <f t="shared" si="11"/>
        <v>0.92999999999999261</v>
      </c>
      <c r="Q26">
        <f t="shared" si="12"/>
        <v>0.76999999999999602</v>
      </c>
      <c r="R26">
        <f t="shared" si="13"/>
        <v>0.92999999999999261</v>
      </c>
      <c r="S26">
        <f t="shared" si="14"/>
        <v>0.76999999999999602</v>
      </c>
      <c r="T26">
        <f t="shared" si="15"/>
        <v>0.89999999999999147</v>
      </c>
      <c r="U26" s="6">
        <f t="shared" si="16"/>
        <v>0.81000000000000227</v>
      </c>
      <c r="V26">
        <f t="shared" si="17"/>
        <v>0.96999999999999886</v>
      </c>
      <c r="W26">
        <f t="shared" si="18"/>
        <v>0.93000000000000682</v>
      </c>
      <c r="X26">
        <f t="shared" si="19"/>
        <v>1.0900000000000034</v>
      </c>
      <c r="Y26">
        <f t="shared" si="20"/>
        <v>1.269999999999996</v>
      </c>
      <c r="Z26" s="6">
        <f t="shared" si="21"/>
        <v>1.2099999999999937</v>
      </c>
      <c r="AA26">
        <f t="shared" si="22"/>
        <v>1.0500000000000114</v>
      </c>
      <c r="AB26">
        <f t="shared" si="23"/>
        <v>0.78000000000000114</v>
      </c>
      <c r="AC26">
        <f t="shared" si="24"/>
        <v>0.76999999999999602</v>
      </c>
      <c r="AD26">
        <f t="shared" si="24"/>
        <v>0.61000000000001364</v>
      </c>
      <c r="AE26" s="6">
        <f t="shared" si="25"/>
        <v>0.88000000000000966</v>
      </c>
      <c r="AF26">
        <f t="shared" si="26"/>
        <v>0.93999999999999773</v>
      </c>
      <c r="AG26">
        <f t="shared" si="26"/>
        <v>1.0900000000000034</v>
      </c>
      <c r="AH26">
        <f t="shared" si="27"/>
        <v>0.96000000000000796</v>
      </c>
      <c r="AI26">
        <f t="shared" si="27"/>
        <v>0.86999999999999034</v>
      </c>
      <c r="AJ26" s="6">
        <f t="shared" si="28"/>
        <v>0.45000000000000284</v>
      </c>
    </row>
    <row r="27" spans="1:36" x14ac:dyDescent="0.2">
      <c r="A27" t="s">
        <v>50</v>
      </c>
      <c r="G27">
        <f t="shared" si="2"/>
        <v>1.1700000000000017</v>
      </c>
      <c r="H27">
        <f t="shared" si="3"/>
        <v>1.3199999999999932</v>
      </c>
      <c r="I27">
        <f t="shared" si="4"/>
        <v>1.0600000000000023</v>
      </c>
      <c r="J27">
        <f t="shared" si="5"/>
        <v>1.3199999999999932</v>
      </c>
      <c r="K27" s="6">
        <f t="shared" si="6"/>
        <v>1.0499999999999972</v>
      </c>
      <c r="L27">
        <f t="shared" si="7"/>
        <v>1.25</v>
      </c>
      <c r="M27">
        <f t="shared" si="8"/>
        <v>0.90000000000000568</v>
      </c>
      <c r="N27">
        <f t="shared" si="9"/>
        <v>0.92999999999999261</v>
      </c>
      <c r="O27">
        <f t="shared" si="10"/>
        <v>0.67000000000000171</v>
      </c>
      <c r="P27" s="6">
        <f t="shared" si="11"/>
        <v>0.60999999999999943</v>
      </c>
      <c r="Q27">
        <f t="shared" si="12"/>
        <v>0.26999999999999602</v>
      </c>
      <c r="R27">
        <f t="shared" si="13"/>
        <v>0.46999999999999886</v>
      </c>
      <c r="S27">
        <f t="shared" si="14"/>
        <v>0.40000000000000568</v>
      </c>
      <c r="T27">
        <f t="shared" si="15"/>
        <v>0.64000000000000057</v>
      </c>
      <c r="U27" s="6">
        <f t="shared" si="16"/>
        <v>0.6600000000000108</v>
      </c>
      <c r="V27">
        <f t="shared" si="17"/>
        <v>0.96000000000000796</v>
      </c>
      <c r="W27">
        <f t="shared" si="18"/>
        <v>0.85999999999999943</v>
      </c>
      <c r="X27">
        <f t="shared" si="19"/>
        <v>0.98999999999999488</v>
      </c>
      <c r="Y27">
        <f t="shared" si="20"/>
        <v>0.98000000000000398</v>
      </c>
      <c r="Z27" s="6">
        <f t="shared" si="21"/>
        <v>1.2000000000000028</v>
      </c>
      <c r="AA27">
        <f t="shared" si="22"/>
        <v>1.0799999999999983</v>
      </c>
      <c r="AB27">
        <f t="shared" si="23"/>
        <v>1.1200000000000045</v>
      </c>
      <c r="AC27">
        <f t="shared" si="24"/>
        <v>1.0700000000000074</v>
      </c>
      <c r="AD27">
        <f t="shared" si="24"/>
        <v>1.0999999999999943</v>
      </c>
      <c r="AE27" s="6">
        <f t="shared" si="25"/>
        <v>1.0799999999999983</v>
      </c>
      <c r="AF27">
        <f t="shared" si="26"/>
        <v>1.0099999999999909</v>
      </c>
      <c r="AG27">
        <f t="shared" si="26"/>
        <v>0.95999999999999375</v>
      </c>
      <c r="AH27">
        <f t="shared" si="27"/>
        <v>0.89000000000000057</v>
      </c>
      <c r="AI27">
        <f t="shared" si="27"/>
        <v>0.64000000000000057</v>
      </c>
      <c r="AJ27" s="6">
        <f t="shared" si="28"/>
        <v>0.34999999999999432</v>
      </c>
    </row>
    <row r="30" spans="1:36" x14ac:dyDescent="0.2">
      <c r="A30" t="s">
        <v>46</v>
      </c>
    </row>
    <row r="31" spans="1:36" x14ac:dyDescent="0.2">
      <c r="A31" t="s">
        <v>35</v>
      </c>
      <c r="B31" t="s">
        <v>45</v>
      </c>
      <c r="C31" t="s">
        <v>44</v>
      </c>
      <c r="D31" t="s">
        <v>43</v>
      </c>
      <c r="E31" t="s">
        <v>42</v>
      </c>
      <c r="F31" t="s">
        <v>41</v>
      </c>
      <c r="G31" t="s">
        <v>40</v>
      </c>
    </row>
    <row r="32" spans="1:36" x14ac:dyDescent="0.2">
      <c r="A32" t="s">
        <v>51</v>
      </c>
      <c r="B32">
        <v>1.0499999999999972</v>
      </c>
      <c r="C32">
        <v>1.019999999999996</v>
      </c>
      <c r="D32">
        <v>1.019999999999996</v>
      </c>
      <c r="E32">
        <v>1.4900000000000091</v>
      </c>
      <c r="F32">
        <v>1.6199999999999903</v>
      </c>
      <c r="G32">
        <v>0.85999999999999943</v>
      </c>
    </row>
    <row r="33" spans="1:7" x14ac:dyDescent="0.2">
      <c r="A33" t="s">
        <v>48</v>
      </c>
      <c r="B33">
        <f>K21</f>
        <v>1.1099999999999994</v>
      </c>
      <c r="C33">
        <f>P21</f>
        <v>1.269999999999996</v>
      </c>
      <c r="D33">
        <f>U21</f>
        <v>1.2600000000000051</v>
      </c>
      <c r="E33">
        <f>Z21</f>
        <v>1.5499999999999972</v>
      </c>
      <c r="F33">
        <f>AE21</f>
        <v>1.5499999999999972</v>
      </c>
      <c r="G33">
        <f>AJ21</f>
        <v>0.75</v>
      </c>
    </row>
    <row r="34" spans="1:7" x14ac:dyDescent="0.2">
      <c r="A34" t="s">
        <v>49</v>
      </c>
      <c r="B34">
        <f t="shared" ref="B34:B35" si="29">K22</f>
        <v>1.5700000000000074</v>
      </c>
      <c r="C34">
        <f t="shared" ref="C34:C35" si="30">P22</f>
        <v>1.3700000000000045</v>
      </c>
      <c r="D34">
        <f t="shared" ref="D34:D35" si="31">U22</f>
        <v>1.2800000000000011</v>
      </c>
      <c r="E34">
        <f t="shared" ref="E34:E35" si="32">Z22</f>
        <v>1.2799999999999869</v>
      </c>
      <c r="F34">
        <f t="shared" ref="F34:F35" si="33">AE22</f>
        <v>1.3400000000000034</v>
      </c>
      <c r="G34">
        <f t="shared" ref="G34:G35" si="34">AJ22</f>
        <v>1.1000000000000085</v>
      </c>
    </row>
    <row r="35" spans="1:7" x14ac:dyDescent="0.2">
      <c r="A35" t="s">
        <v>50</v>
      </c>
      <c r="B35">
        <f t="shared" si="29"/>
        <v>1.3900000000000006</v>
      </c>
      <c r="C35">
        <f t="shared" si="30"/>
        <v>0.90000000000000568</v>
      </c>
      <c r="D35">
        <f t="shared" si="31"/>
        <v>1.1199999999999903</v>
      </c>
      <c r="E35">
        <f t="shared" si="32"/>
        <v>1.7400000000000091</v>
      </c>
      <c r="F35">
        <f t="shared" si="33"/>
        <v>1.2800000000000011</v>
      </c>
      <c r="G35">
        <f t="shared" si="34"/>
        <v>0.59000000000000341</v>
      </c>
    </row>
    <row r="36" spans="1:7" x14ac:dyDescent="0.2">
      <c r="A36" t="s">
        <v>36</v>
      </c>
      <c r="B36" t="s">
        <v>45</v>
      </c>
      <c r="C36" t="s">
        <v>44</v>
      </c>
      <c r="D36" t="s">
        <v>43</v>
      </c>
      <c r="E36" t="s">
        <v>42</v>
      </c>
      <c r="F36" t="s">
        <v>41</v>
      </c>
      <c r="G36" t="s">
        <v>40</v>
      </c>
    </row>
    <row r="37" spans="1:7" x14ac:dyDescent="0.2">
      <c r="A37" t="s">
        <v>51</v>
      </c>
      <c r="B37">
        <v>0.73999999999999488</v>
      </c>
      <c r="C37">
        <v>0.99000000000000909</v>
      </c>
      <c r="D37">
        <v>0.82999999999999829</v>
      </c>
      <c r="E37">
        <v>0.98000000000000398</v>
      </c>
      <c r="F37">
        <v>1.019999999999996</v>
      </c>
      <c r="G37">
        <v>0.59000000000000341</v>
      </c>
    </row>
    <row r="38" spans="1:7" x14ac:dyDescent="0.2">
      <c r="A38" t="s">
        <v>48</v>
      </c>
      <c r="B38">
        <f>K25</f>
        <v>0.85999999999999943</v>
      </c>
      <c r="C38">
        <f>P25</f>
        <v>0.90999999999999659</v>
      </c>
      <c r="D38">
        <f>U25</f>
        <v>0.82000000000000739</v>
      </c>
      <c r="E38">
        <f>Z25</f>
        <v>1.1299999999999955</v>
      </c>
      <c r="F38">
        <f>AE25</f>
        <v>1.210000000000008</v>
      </c>
      <c r="G38">
        <f>AJ25</f>
        <v>0.41999999999998749</v>
      </c>
    </row>
    <row r="39" spans="1:7" x14ac:dyDescent="0.2">
      <c r="A39" t="s">
        <v>49</v>
      </c>
      <c r="B39">
        <f t="shared" ref="B39:B40" si="35">K26</f>
        <v>1.1200000000000045</v>
      </c>
      <c r="C39">
        <f t="shared" ref="C39:C40" si="36">P26</f>
        <v>0.92999999999999261</v>
      </c>
      <c r="D39">
        <f t="shared" ref="D39:D40" si="37">U26</f>
        <v>0.81000000000000227</v>
      </c>
      <c r="E39">
        <f t="shared" ref="E39:E40" si="38">Z26</f>
        <v>1.2099999999999937</v>
      </c>
      <c r="F39">
        <f t="shared" ref="F39:F40" si="39">AE26</f>
        <v>0.88000000000000966</v>
      </c>
      <c r="G39">
        <f t="shared" ref="G39:G40" si="40">AJ26</f>
        <v>0.45000000000000284</v>
      </c>
    </row>
    <row r="40" spans="1:7" x14ac:dyDescent="0.2">
      <c r="A40" t="s">
        <v>50</v>
      </c>
      <c r="B40">
        <f t="shared" si="35"/>
        <v>1.0499999999999972</v>
      </c>
      <c r="C40">
        <f t="shared" si="36"/>
        <v>0.60999999999999943</v>
      </c>
      <c r="D40">
        <f t="shared" si="37"/>
        <v>0.6600000000000108</v>
      </c>
      <c r="E40">
        <f t="shared" si="38"/>
        <v>1.2000000000000028</v>
      </c>
      <c r="F40">
        <f t="shared" si="39"/>
        <v>1.0799999999999983</v>
      </c>
      <c r="G40">
        <f t="shared" si="40"/>
        <v>0.34999999999999432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6"/>
  <sheetViews>
    <sheetView workbookViewId="0"/>
  </sheetViews>
  <sheetFormatPr defaultRowHeight="15" x14ac:dyDescent="0.2"/>
  <cols>
    <col min="1" max="16" width="11.21875" customWidth="1"/>
  </cols>
  <sheetData>
    <row r="1" spans="1:32" x14ac:dyDescent="0.2">
      <c r="A1" t="s">
        <v>88</v>
      </c>
    </row>
    <row r="3" spans="1:32" x14ac:dyDescent="0.2">
      <c r="B3" s="7" t="s">
        <v>52</v>
      </c>
      <c r="C3" s="7" t="s">
        <v>53</v>
      </c>
      <c r="D3" s="7" t="s">
        <v>54</v>
      </c>
      <c r="E3" s="7" t="s">
        <v>55</v>
      </c>
      <c r="F3" s="7" t="s">
        <v>56</v>
      </c>
      <c r="G3" s="7" t="s">
        <v>57</v>
      </c>
      <c r="H3" s="7" t="s">
        <v>58</v>
      </c>
      <c r="I3" s="7" t="s">
        <v>59</v>
      </c>
      <c r="J3" s="7" t="s">
        <v>60</v>
      </c>
      <c r="K3" s="7" t="s">
        <v>61</v>
      </c>
      <c r="L3" s="7" t="s">
        <v>62</v>
      </c>
      <c r="M3" t="s">
        <v>3</v>
      </c>
      <c r="N3" t="s">
        <v>12</v>
      </c>
      <c r="O3" t="s">
        <v>1</v>
      </c>
      <c r="P3" t="s">
        <v>30</v>
      </c>
      <c r="Q3" t="s">
        <v>34</v>
      </c>
      <c r="R3" t="s">
        <v>24</v>
      </c>
      <c r="X3" t="s">
        <v>63</v>
      </c>
      <c r="Y3" t="s">
        <v>64</v>
      </c>
      <c r="Z3" t="s">
        <v>65</v>
      </c>
      <c r="AA3" t="s">
        <v>66</v>
      </c>
      <c r="AB3" t="s">
        <v>67</v>
      </c>
      <c r="AC3" t="s">
        <v>68</v>
      </c>
      <c r="AD3" t="s">
        <v>69</v>
      </c>
      <c r="AE3" t="s">
        <v>70</v>
      </c>
      <c r="AF3" t="s">
        <v>71</v>
      </c>
    </row>
    <row r="4" spans="1:32" x14ac:dyDescent="0.2">
      <c r="A4" t="s">
        <v>35</v>
      </c>
      <c r="B4" s="8">
        <v>40.299999999999997</v>
      </c>
      <c r="C4" s="9">
        <v>41</v>
      </c>
      <c r="D4" s="9">
        <v>43.9</v>
      </c>
      <c r="E4" s="9">
        <v>44.7</v>
      </c>
      <c r="F4" s="9">
        <v>50.1</v>
      </c>
      <c r="G4" s="9">
        <v>53.1</v>
      </c>
      <c r="H4" s="9">
        <v>56</v>
      </c>
      <c r="I4" s="9">
        <v>59.8</v>
      </c>
      <c r="J4" s="9">
        <v>64.400000000000006</v>
      </c>
      <c r="K4" s="9">
        <v>66.2</v>
      </c>
      <c r="L4" s="9">
        <v>67.3</v>
      </c>
      <c r="M4">
        <v>69.099999999999994</v>
      </c>
      <c r="N4">
        <v>71.400000000000006</v>
      </c>
      <c r="O4">
        <v>73.3</v>
      </c>
      <c r="P4">
        <v>76.510000000000005</v>
      </c>
      <c r="Q4">
        <v>77.069999999999993</v>
      </c>
      <c r="R4">
        <v>74.59</v>
      </c>
      <c r="X4">
        <v>73.5</v>
      </c>
      <c r="Y4">
        <v>73.8</v>
      </c>
      <c r="Z4">
        <v>74.2</v>
      </c>
      <c r="AA4">
        <v>74.599999999999994</v>
      </c>
      <c r="AB4">
        <v>74.8</v>
      </c>
      <c r="AC4">
        <v>75</v>
      </c>
      <c r="AD4">
        <v>75.3</v>
      </c>
      <c r="AE4">
        <v>75.8</v>
      </c>
      <c r="AF4">
        <v>76.099999999999994</v>
      </c>
    </row>
    <row r="5" spans="1:32" x14ac:dyDescent="0.2">
      <c r="A5" t="s">
        <v>36</v>
      </c>
      <c r="B5" s="8">
        <v>43.9</v>
      </c>
      <c r="C5" s="9">
        <v>43.8</v>
      </c>
      <c r="D5" s="9">
        <v>46.3</v>
      </c>
      <c r="E5" s="9">
        <v>47.4</v>
      </c>
      <c r="F5" s="9">
        <v>53.2</v>
      </c>
      <c r="G5" s="9">
        <v>56.4</v>
      </c>
      <c r="H5" s="9">
        <v>59.5</v>
      </c>
      <c r="I5" s="9">
        <v>64.599999999999994</v>
      </c>
      <c r="J5" s="9">
        <v>68.7</v>
      </c>
      <c r="K5" s="9">
        <v>72</v>
      </c>
      <c r="L5" s="9">
        <v>73.7</v>
      </c>
      <c r="M5">
        <v>75.3</v>
      </c>
      <c r="N5">
        <v>77.099999999999994</v>
      </c>
      <c r="O5">
        <v>78.8</v>
      </c>
      <c r="P5">
        <v>80.75</v>
      </c>
      <c r="Q5">
        <v>81.150000000000006</v>
      </c>
      <c r="R5">
        <v>79.540000000000006</v>
      </c>
      <c r="X5">
        <v>78.900000000000006</v>
      </c>
      <c r="Y5">
        <v>79.099999999999994</v>
      </c>
      <c r="Z5">
        <v>79.3</v>
      </c>
      <c r="AA5">
        <v>79.599999999999994</v>
      </c>
      <c r="AB5">
        <v>79.7</v>
      </c>
      <c r="AC5">
        <v>79.900000000000006</v>
      </c>
      <c r="AD5">
        <v>80.099999999999994</v>
      </c>
      <c r="AE5">
        <v>80.3</v>
      </c>
      <c r="AF5">
        <v>80.599999999999994</v>
      </c>
    </row>
    <row r="6" spans="1:32" x14ac:dyDescent="0.2">
      <c r="A6" t="s">
        <v>80</v>
      </c>
      <c r="G6" t="s">
        <v>82</v>
      </c>
      <c r="H6" t="s">
        <v>76</v>
      </c>
      <c r="I6" t="s">
        <v>83</v>
      </c>
      <c r="J6" t="s">
        <v>79</v>
      </c>
      <c r="K6" t="s">
        <v>74</v>
      </c>
      <c r="L6" t="s">
        <v>73</v>
      </c>
      <c r="M6" t="s">
        <v>72</v>
      </c>
      <c r="N6" t="s">
        <v>84</v>
      </c>
      <c r="O6" t="s">
        <v>85</v>
      </c>
      <c r="P6" t="s">
        <v>86</v>
      </c>
      <c r="Q6" t="s">
        <v>87</v>
      </c>
    </row>
    <row r="7" spans="1:32" x14ac:dyDescent="0.2">
      <c r="C7" s="1">
        <f>C4-B4</f>
        <v>0.70000000000000284</v>
      </c>
      <c r="D7" s="1">
        <f t="shared" ref="D7:P7" si="0">D4-C4</f>
        <v>2.8999999999999986</v>
      </c>
      <c r="E7" s="1">
        <f t="shared" si="0"/>
        <v>0.80000000000000426</v>
      </c>
      <c r="F7" s="1">
        <f t="shared" si="0"/>
        <v>5.3999999999999986</v>
      </c>
      <c r="G7" s="1">
        <f t="shared" si="0"/>
        <v>3</v>
      </c>
      <c r="H7" s="1">
        <f t="shared" si="0"/>
        <v>2.8999999999999986</v>
      </c>
      <c r="I7" s="1">
        <f t="shared" si="0"/>
        <v>3.7999999999999972</v>
      </c>
      <c r="J7" s="1">
        <f t="shared" si="0"/>
        <v>4.6000000000000085</v>
      </c>
      <c r="K7" s="1">
        <f t="shared" si="0"/>
        <v>1.7999999999999972</v>
      </c>
      <c r="L7" s="1">
        <f t="shared" si="0"/>
        <v>1.0999999999999943</v>
      </c>
      <c r="M7" s="1">
        <f t="shared" si="0"/>
        <v>1.7999999999999972</v>
      </c>
      <c r="N7" s="1">
        <f t="shared" si="0"/>
        <v>2.3000000000000114</v>
      </c>
      <c r="O7" s="1">
        <f t="shared" si="0"/>
        <v>1.8999999999999915</v>
      </c>
      <c r="P7" s="1">
        <f t="shared" si="0"/>
        <v>3.210000000000008</v>
      </c>
      <c r="Q7" s="1">
        <f>Q4-R4</f>
        <v>2.4799999999999898</v>
      </c>
      <c r="R7" s="1">
        <f>R4-P4</f>
        <v>-1.9200000000000017</v>
      </c>
    </row>
    <row r="8" spans="1:32" x14ac:dyDescent="0.2">
      <c r="C8" s="1">
        <f>C5-B5</f>
        <v>-0.10000000000000142</v>
      </c>
      <c r="D8" s="1">
        <f t="shared" ref="D8:P8" si="1">D5-C5</f>
        <v>2.5</v>
      </c>
      <c r="E8" s="1">
        <f t="shared" si="1"/>
        <v>1.1000000000000014</v>
      </c>
      <c r="F8" s="1">
        <f t="shared" si="1"/>
        <v>5.8000000000000043</v>
      </c>
      <c r="G8" s="1">
        <f t="shared" si="1"/>
        <v>3.1999999999999957</v>
      </c>
      <c r="H8" s="1">
        <f t="shared" si="1"/>
        <v>3.1000000000000014</v>
      </c>
      <c r="I8" s="1">
        <f t="shared" si="1"/>
        <v>5.0999999999999943</v>
      </c>
      <c r="J8" s="1">
        <f t="shared" si="1"/>
        <v>4.1000000000000085</v>
      </c>
      <c r="K8" s="1">
        <f t="shared" si="1"/>
        <v>3.2999999999999972</v>
      </c>
      <c r="L8" s="1">
        <f t="shared" si="1"/>
        <v>1.7000000000000028</v>
      </c>
      <c r="M8" s="1">
        <f t="shared" si="1"/>
        <v>1.5999999999999943</v>
      </c>
      <c r="N8" s="1">
        <f t="shared" si="1"/>
        <v>1.7999999999999972</v>
      </c>
      <c r="O8" s="1">
        <f t="shared" si="1"/>
        <v>1.7000000000000028</v>
      </c>
      <c r="P8" s="1">
        <f t="shared" si="1"/>
        <v>1.9500000000000028</v>
      </c>
      <c r="Q8" s="1">
        <f>Q5-R5</f>
        <v>1.6099999999999994</v>
      </c>
      <c r="R8" s="1">
        <f>R5-P5</f>
        <v>-1.2099999999999937</v>
      </c>
    </row>
    <row r="9" spans="1:32" x14ac:dyDescent="0.2">
      <c r="A9" t="s">
        <v>81</v>
      </c>
    </row>
    <row r="10" spans="1:32" x14ac:dyDescent="0.2">
      <c r="C10" s="1">
        <f>C7/2</f>
        <v>0.35000000000000142</v>
      </c>
      <c r="D10" s="1">
        <f t="shared" ref="D10:N10" si="2">D7/2</f>
        <v>1.4499999999999993</v>
      </c>
      <c r="E10" s="1">
        <f t="shared" si="2"/>
        <v>0.40000000000000213</v>
      </c>
      <c r="F10" s="1">
        <f t="shared" si="2"/>
        <v>2.6999999999999993</v>
      </c>
      <c r="G10" s="1">
        <f t="shared" si="2"/>
        <v>1.5</v>
      </c>
      <c r="H10" s="1">
        <f t="shared" si="2"/>
        <v>1.4499999999999993</v>
      </c>
      <c r="I10" s="1">
        <f t="shared" si="2"/>
        <v>1.8999999999999986</v>
      </c>
      <c r="J10" s="1">
        <f t="shared" si="2"/>
        <v>2.3000000000000043</v>
      </c>
      <c r="K10" s="1">
        <f t="shared" si="2"/>
        <v>0.89999999999999858</v>
      </c>
      <c r="L10" s="1">
        <f t="shared" si="2"/>
        <v>0.54999999999999716</v>
      </c>
      <c r="M10" s="1">
        <f t="shared" si="2"/>
        <v>0.89999999999999858</v>
      </c>
      <c r="N10" s="1">
        <f t="shared" si="2"/>
        <v>1.1500000000000057</v>
      </c>
      <c r="O10" s="1"/>
    </row>
    <row r="11" spans="1:32" x14ac:dyDescent="0.2">
      <c r="C11" s="1">
        <f>C8/2</f>
        <v>-5.0000000000000711E-2</v>
      </c>
      <c r="D11" s="1">
        <f t="shared" ref="D11:N11" si="3">D8/2</f>
        <v>1.25</v>
      </c>
      <c r="E11" s="1">
        <f t="shared" si="3"/>
        <v>0.55000000000000071</v>
      </c>
      <c r="F11" s="1">
        <f t="shared" si="3"/>
        <v>2.9000000000000021</v>
      </c>
      <c r="G11" s="1">
        <f t="shared" si="3"/>
        <v>1.5999999999999979</v>
      </c>
      <c r="H11" s="1">
        <f t="shared" si="3"/>
        <v>1.5500000000000007</v>
      </c>
      <c r="I11" s="1">
        <f t="shared" si="3"/>
        <v>2.5499999999999972</v>
      </c>
      <c r="J11" s="1">
        <f t="shared" si="3"/>
        <v>2.0500000000000043</v>
      </c>
      <c r="K11" s="1">
        <f t="shared" si="3"/>
        <v>1.6499999999999986</v>
      </c>
      <c r="L11" s="1">
        <f t="shared" si="3"/>
        <v>0.85000000000000142</v>
      </c>
      <c r="M11" s="1">
        <f t="shared" si="3"/>
        <v>0.79999999999999716</v>
      </c>
      <c r="N11" s="1">
        <f t="shared" si="3"/>
        <v>0.89999999999999858</v>
      </c>
      <c r="O11" s="1"/>
    </row>
    <row r="13" spans="1:32" x14ac:dyDescent="0.2">
      <c r="J13" s="7"/>
      <c r="K13" s="8"/>
      <c r="L13" s="8"/>
    </row>
    <row r="14" spans="1:32" x14ac:dyDescent="0.2">
      <c r="J14" s="7"/>
      <c r="K14" s="9"/>
      <c r="L14" s="9"/>
    </row>
    <row r="15" spans="1:32" x14ac:dyDescent="0.2">
      <c r="J15" s="7"/>
      <c r="K15" s="9"/>
      <c r="L15" s="9"/>
    </row>
    <row r="16" spans="1:32" x14ac:dyDescent="0.2">
      <c r="A16" t="s">
        <v>46</v>
      </c>
      <c r="B16" t="s">
        <v>78</v>
      </c>
      <c r="C16" t="s">
        <v>77</v>
      </c>
      <c r="D16" t="s">
        <v>76</v>
      </c>
      <c r="E16" t="s">
        <v>75</v>
      </c>
      <c r="F16" t="s">
        <v>79</v>
      </c>
      <c r="G16" t="s">
        <v>74</v>
      </c>
      <c r="H16" t="s">
        <v>73</v>
      </c>
      <c r="I16" t="s">
        <v>72</v>
      </c>
      <c r="J16" t="s">
        <v>45</v>
      </c>
      <c r="K16" t="s">
        <v>44</v>
      </c>
      <c r="L16" s="7" t="s">
        <v>43</v>
      </c>
      <c r="M16" s="9" t="s">
        <v>42</v>
      </c>
      <c r="N16" s="9" t="s">
        <v>41</v>
      </c>
      <c r="O16" t="s">
        <v>40</v>
      </c>
    </row>
    <row r="17" spans="1:16" x14ac:dyDescent="0.2">
      <c r="A17" t="s">
        <v>35</v>
      </c>
      <c r="B17" s="1">
        <f t="shared" ref="B17:I18" si="4">F10</f>
        <v>2.6999999999999993</v>
      </c>
      <c r="C17" s="1">
        <f t="shared" si="4"/>
        <v>1.5</v>
      </c>
      <c r="D17" s="1">
        <f t="shared" si="4"/>
        <v>1.4499999999999993</v>
      </c>
      <c r="E17" s="1">
        <f t="shared" si="4"/>
        <v>1.8999999999999986</v>
      </c>
      <c r="F17" s="1">
        <f t="shared" si="4"/>
        <v>2.3000000000000043</v>
      </c>
      <c r="G17" s="1">
        <f t="shared" si="4"/>
        <v>0.89999999999999858</v>
      </c>
      <c r="H17" s="1">
        <f t="shared" si="4"/>
        <v>0.54999999999999716</v>
      </c>
      <c r="I17" s="1">
        <f t="shared" si="4"/>
        <v>0.89999999999999858</v>
      </c>
      <c r="J17">
        <v>1.0499999999999972</v>
      </c>
      <c r="K17">
        <v>1.019999999999996</v>
      </c>
      <c r="L17" s="7">
        <v>1.019999999999996</v>
      </c>
      <c r="M17" s="9">
        <v>1.4900000000000091</v>
      </c>
      <c r="N17" s="9">
        <v>1.6199999999999903</v>
      </c>
      <c r="O17">
        <v>0.85999999999999943</v>
      </c>
    </row>
    <row r="18" spans="1:16" x14ac:dyDescent="0.2">
      <c r="A18" t="s">
        <v>36</v>
      </c>
      <c r="B18" s="1">
        <f t="shared" si="4"/>
        <v>2.9000000000000021</v>
      </c>
      <c r="C18" s="1">
        <f t="shared" si="4"/>
        <v>1.5999999999999979</v>
      </c>
      <c r="D18" s="1">
        <f t="shared" si="4"/>
        <v>1.5500000000000007</v>
      </c>
      <c r="E18" s="1">
        <f t="shared" si="4"/>
        <v>2.5499999999999972</v>
      </c>
      <c r="F18" s="1">
        <f t="shared" si="4"/>
        <v>2.0500000000000043</v>
      </c>
      <c r="G18" s="1">
        <f t="shared" si="4"/>
        <v>1.6499999999999986</v>
      </c>
      <c r="H18" s="1">
        <f t="shared" si="4"/>
        <v>0.85000000000000142</v>
      </c>
      <c r="I18" s="1">
        <f t="shared" si="4"/>
        <v>0.79999999999999716</v>
      </c>
      <c r="J18">
        <v>0.73999999999999488</v>
      </c>
      <c r="K18">
        <v>0.99000000000000909</v>
      </c>
      <c r="L18" s="7">
        <v>0.82999999999999829</v>
      </c>
      <c r="M18" s="9">
        <v>0.98000000000000398</v>
      </c>
      <c r="N18" s="9">
        <v>1.019999999999996</v>
      </c>
      <c r="O18">
        <v>0.59000000000000341</v>
      </c>
    </row>
    <row r="20" spans="1:16" x14ac:dyDescent="0.2">
      <c r="J20" s="7"/>
      <c r="K20" s="9"/>
      <c r="L20" s="9"/>
    </row>
    <row r="21" spans="1:16" x14ac:dyDescent="0.2">
      <c r="J21" s="7"/>
      <c r="K21" s="9"/>
      <c r="L21" s="9"/>
    </row>
    <row r="22" spans="1:16" x14ac:dyDescent="0.2">
      <c r="J22" s="7"/>
      <c r="K22" s="9"/>
      <c r="L22" s="9"/>
    </row>
    <row r="24" spans="1:16" x14ac:dyDescent="0.2">
      <c r="B24" s="1"/>
      <c r="C24" s="1"/>
    </row>
    <row r="25" spans="1:16" x14ac:dyDescent="0.2">
      <c r="B25" s="1"/>
      <c r="C25" s="1"/>
    </row>
    <row r="26" spans="1:16" x14ac:dyDescent="0.2">
      <c r="N26" s="7"/>
      <c r="O26" s="9"/>
      <c r="P26" s="9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4"/>
  <sheetViews>
    <sheetView topLeftCell="A16" zoomScaleNormal="100" workbookViewId="0">
      <selection activeCell="C18" sqref="C18:C42"/>
    </sheetView>
  </sheetViews>
  <sheetFormatPr defaultColWidth="6.21875" defaultRowHeight="11.25" x14ac:dyDescent="0.2"/>
  <cols>
    <col min="1" max="1" width="8.21875" style="12" customWidth="1"/>
    <col min="2" max="2" width="6.21875" style="11"/>
    <col min="3" max="3" width="6.77734375" style="11" customWidth="1"/>
    <col min="4" max="4" width="6.21875" style="11"/>
    <col min="5" max="5" width="6.77734375" style="11" customWidth="1"/>
    <col min="6" max="8" width="6.21875" style="11"/>
    <col min="9" max="9" width="6.109375" style="11" customWidth="1"/>
    <col min="10" max="16384" width="6.21875" style="11"/>
  </cols>
  <sheetData>
    <row r="1" spans="1:14" s="29" customFormat="1" ht="18" customHeight="1" x14ac:dyDescent="0.25">
      <c r="A1" s="67" t="s">
        <v>142</v>
      </c>
      <c r="B1" s="68"/>
      <c r="C1" s="68"/>
      <c r="D1" s="68"/>
      <c r="E1" s="68"/>
      <c r="F1" s="68"/>
      <c r="G1" s="68"/>
      <c r="H1" s="68"/>
      <c r="I1" s="68"/>
      <c r="J1" s="68"/>
      <c r="K1" s="35"/>
      <c r="L1" s="34"/>
    </row>
    <row r="2" spans="1:14" s="29" customFormat="1" ht="12" customHeight="1" x14ac:dyDescent="0.25">
      <c r="A2" s="37"/>
      <c r="B2" s="36"/>
      <c r="C2" s="36"/>
      <c r="D2" s="36"/>
      <c r="E2" s="36"/>
      <c r="F2" s="36"/>
      <c r="G2" s="36"/>
      <c r="H2" s="36"/>
      <c r="I2" s="36"/>
      <c r="J2" s="36"/>
      <c r="K2" s="35"/>
      <c r="L2" s="34"/>
    </row>
    <row r="3" spans="1:14" s="29" customFormat="1" ht="13.15" customHeight="1" x14ac:dyDescent="0.2">
      <c r="A3" s="71" t="s">
        <v>141</v>
      </c>
      <c r="B3" s="69" t="s">
        <v>140</v>
      </c>
      <c r="C3" s="70"/>
      <c r="D3" s="70"/>
      <c r="E3" s="70"/>
      <c r="F3" s="70"/>
      <c r="G3" s="70"/>
      <c r="H3" s="70"/>
      <c r="I3" s="70"/>
      <c r="J3" s="70"/>
      <c r="K3" s="70"/>
    </row>
    <row r="4" spans="1:14" s="29" customFormat="1" ht="13.15" customHeight="1" x14ac:dyDescent="0.2">
      <c r="A4" s="72"/>
      <c r="B4" s="74" t="s">
        <v>139</v>
      </c>
      <c r="C4" s="75"/>
      <c r="D4" s="74" t="s">
        <v>138</v>
      </c>
      <c r="E4" s="75"/>
      <c r="F4" s="74" t="s">
        <v>137</v>
      </c>
      <c r="G4" s="75"/>
      <c r="H4" s="74" t="s">
        <v>136</v>
      </c>
      <c r="I4" s="75"/>
      <c r="J4" s="74" t="s">
        <v>135</v>
      </c>
      <c r="K4" s="76"/>
    </row>
    <row r="5" spans="1:14" s="29" customFormat="1" ht="13.15" customHeight="1" x14ac:dyDescent="0.2">
      <c r="A5" s="73"/>
      <c r="B5" s="33" t="s">
        <v>134</v>
      </c>
      <c r="C5" s="33" t="s">
        <v>133</v>
      </c>
      <c r="D5" s="33" t="s">
        <v>134</v>
      </c>
      <c r="E5" s="33" t="s">
        <v>133</v>
      </c>
      <c r="F5" s="33" t="s">
        <v>134</v>
      </c>
      <c r="G5" s="33" t="s">
        <v>133</v>
      </c>
      <c r="H5" s="33" t="s">
        <v>134</v>
      </c>
      <c r="I5" s="33" t="s">
        <v>133</v>
      </c>
      <c r="J5" s="33" t="s">
        <v>134</v>
      </c>
      <c r="K5" s="32" t="s">
        <v>133</v>
      </c>
    </row>
    <row r="6" spans="1:14" s="29" customFormat="1" ht="12.75" x14ac:dyDescent="0.2">
      <c r="A6" s="28" t="s">
        <v>52</v>
      </c>
      <c r="B6" s="31">
        <v>40.299999999999997</v>
      </c>
      <c r="C6" s="31">
        <v>43.9</v>
      </c>
      <c r="D6" s="31">
        <v>45.6</v>
      </c>
      <c r="E6" s="31">
        <v>47.5</v>
      </c>
      <c r="F6" s="31">
        <v>42.3</v>
      </c>
      <c r="G6" s="31">
        <v>44.5</v>
      </c>
      <c r="H6" s="31">
        <v>22.7</v>
      </c>
      <c r="I6" s="31">
        <v>24.5</v>
      </c>
      <c r="J6" s="31">
        <v>10.8</v>
      </c>
      <c r="K6" s="31">
        <v>11.6</v>
      </c>
      <c r="N6" s="30"/>
    </row>
    <row r="7" spans="1:14" s="23" customFormat="1" ht="12.75" x14ac:dyDescent="0.2">
      <c r="A7" s="28" t="s">
        <v>53</v>
      </c>
      <c r="B7" s="24">
        <v>41</v>
      </c>
      <c r="C7" s="24">
        <v>43.8</v>
      </c>
      <c r="D7" s="24">
        <v>46.5</v>
      </c>
      <c r="E7" s="24">
        <v>48.5</v>
      </c>
      <c r="F7" s="24">
        <v>42.2</v>
      </c>
      <c r="G7" s="24">
        <v>44.4</v>
      </c>
      <c r="H7" s="24">
        <v>22.1</v>
      </c>
      <c r="I7" s="24">
        <v>24.2</v>
      </c>
      <c r="J7" s="24">
        <v>10.4</v>
      </c>
      <c r="K7" s="24">
        <v>11.5</v>
      </c>
    </row>
    <row r="8" spans="1:14" s="23" customFormat="1" ht="12.75" x14ac:dyDescent="0.2">
      <c r="A8" s="28" t="s">
        <v>54</v>
      </c>
      <c r="B8" s="24">
        <v>43.9</v>
      </c>
      <c r="C8" s="24">
        <v>46.3</v>
      </c>
      <c r="D8" s="24">
        <v>49.7</v>
      </c>
      <c r="E8" s="24">
        <v>51.2</v>
      </c>
      <c r="F8" s="24">
        <v>43.9</v>
      </c>
      <c r="G8" s="24">
        <v>45.6</v>
      </c>
      <c r="H8" s="24">
        <v>22.6</v>
      </c>
      <c r="I8" s="24">
        <v>24.6</v>
      </c>
      <c r="J8" s="24">
        <v>10.8</v>
      </c>
      <c r="K8" s="24">
        <v>11.9</v>
      </c>
    </row>
    <row r="9" spans="1:14" s="23" customFormat="1" ht="12.75" x14ac:dyDescent="0.2">
      <c r="A9" s="28" t="s">
        <v>55</v>
      </c>
      <c r="B9" s="24">
        <v>44.7</v>
      </c>
      <c r="C9" s="24">
        <v>47.4</v>
      </c>
      <c r="D9" s="24">
        <v>51.1</v>
      </c>
      <c r="E9" s="24">
        <v>52.7</v>
      </c>
      <c r="F9" s="24">
        <v>44.3</v>
      </c>
      <c r="G9" s="24">
        <v>46.2</v>
      </c>
      <c r="H9" s="24">
        <v>22.2</v>
      </c>
      <c r="I9" s="24">
        <v>24.2</v>
      </c>
      <c r="J9" s="24">
        <v>10.5</v>
      </c>
      <c r="K9" s="24">
        <v>11.5</v>
      </c>
    </row>
    <row r="10" spans="1:14" s="23" customFormat="1" ht="12.75" x14ac:dyDescent="0.2">
      <c r="A10" s="28" t="s">
        <v>56</v>
      </c>
      <c r="B10" s="24">
        <v>50.1</v>
      </c>
      <c r="C10" s="24">
        <v>53.2</v>
      </c>
      <c r="D10" s="24">
        <v>55.8</v>
      </c>
      <c r="E10" s="24">
        <v>57.8</v>
      </c>
      <c r="F10" s="24">
        <v>47.5</v>
      </c>
      <c r="G10" s="24">
        <v>49.5</v>
      </c>
      <c r="H10" s="24">
        <v>23.5</v>
      </c>
      <c r="I10" s="24">
        <v>25.7</v>
      </c>
      <c r="J10" s="24">
        <v>10.9</v>
      </c>
      <c r="K10" s="24">
        <v>12.2</v>
      </c>
    </row>
    <row r="11" spans="1:14" s="23" customFormat="1" ht="14.25" x14ac:dyDescent="0.2">
      <c r="A11" s="28" t="s">
        <v>132</v>
      </c>
      <c r="B11" s="24">
        <v>53.1</v>
      </c>
      <c r="C11" s="24">
        <v>56.4</v>
      </c>
      <c r="D11" s="24">
        <v>58.4</v>
      </c>
      <c r="E11" s="24">
        <v>60.4</v>
      </c>
      <c r="F11" s="24">
        <v>49.1</v>
      </c>
      <c r="G11" s="24">
        <v>51.1</v>
      </c>
      <c r="H11" s="24">
        <v>24.5</v>
      </c>
      <c r="I11" s="24">
        <v>26.7</v>
      </c>
      <c r="J11" s="24">
        <v>10.9</v>
      </c>
      <c r="K11" s="24">
        <v>12.5</v>
      </c>
    </row>
    <row r="12" spans="1:14" s="23" customFormat="1" ht="14.25" x14ac:dyDescent="0.2">
      <c r="A12" s="28" t="s">
        <v>131</v>
      </c>
      <c r="B12" s="24">
        <v>56</v>
      </c>
      <c r="C12" s="24">
        <v>59.5</v>
      </c>
      <c r="D12" s="24">
        <v>60.7</v>
      </c>
      <c r="E12" s="24">
        <v>63.1</v>
      </c>
      <c r="F12" s="24">
        <v>50.4</v>
      </c>
      <c r="G12" s="24">
        <v>52.7</v>
      </c>
      <c r="H12" s="24">
        <v>25.1</v>
      </c>
      <c r="I12" s="24">
        <v>27.3</v>
      </c>
      <c r="J12" s="24">
        <v>11</v>
      </c>
      <c r="K12" s="24">
        <v>12.6</v>
      </c>
    </row>
    <row r="13" spans="1:14" s="23" customFormat="1" ht="14.25" x14ac:dyDescent="0.2">
      <c r="A13" s="28" t="s">
        <v>130</v>
      </c>
      <c r="B13" s="24">
        <v>59.8</v>
      </c>
      <c r="C13" s="24">
        <v>64.599999999999994</v>
      </c>
      <c r="D13" s="24">
        <v>63.6</v>
      </c>
      <c r="E13" s="24">
        <v>67.599999999999994</v>
      </c>
      <c r="F13" s="24">
        <v>51.6</v>
      </c>
      <c r="G13" s="24">
        <v>55.4</v>
      </c>
      <c r="H13" s="24">
        <v>25.7</v>
      </c>
      <c r="I13" s="24">
        <v>29</v>
      </c>
      <c r="J13" s="24">
        <v>11.7</v>
      </c>
      <c r="K13" s="24">
        <v>13.6</v>
      </c>
    </row>
    <row r="14" spans="1:14" s="23" customFormat="1" ht="14.25" x14ac:dyDescent="0.2">
      <c r="A14" s="28" t="s">
        <v>129</v>
      </c>
      <c r="B14" s="24">
        <v>64.400000000000006</v>
      </c>
      <c r="C14" s="24">
        <v>68.7</v>
      </c>
      <c r="D14" s="24">
        <v>66.2</v>
      </c>
      <c r="E14" s="24">
        <v>69.900000000000006</v>
      </c>
      <c r="F14" s="24">
        <v>53.1</v>
      </c>
      <c r="G14" s="24">
        <v>56.7</v>
      </c>
      <c r="H14" s="24">
        <v>25.5</v>
      </c>
      <c r="I14" s="24">
        <v>29.1</v>
      </c>
      <c r="J14" s="24">
        <v>11.4</v>
      </c>
      <c r="K14" s="24">
        <v>13.2</v>
      </c>
    </row>
    <row r="15" spans="1:14" s="23" customFormat="1" ht="14.25" x14ac:dyDescent="0.2">
      <c r="A15" s="28" t="s">
        <v>128</v>
      </c>
      <c r="B15" s="24">
        <v>66.2</v>
      </c>
      <c r="C15" s="24">
        <v>72</v>
      </c>
      <c r="D15" s="24">
        <v>67.3</v>
      </c>
      <c r="E15" s="24">
        <v>72.7</v>
      </c>
      <c r="F15" s="24">
        <v>53.9</v>
      </c>
      <c r="G15" s="24">
        <v>59.1</v>
      </c>
      <c r="H15" s="24">
        <v>25.8</v>
      </c>
      <c r="I15" s="24">
        <v>30.5</v>
      </c>
      <c r="J15" s="24">
        <v>11.5</v>
      </c>
      <c r="K15" s="24">
        <v>14.2</v>
      </c>
    </row>
    <row r="16" spans="1:14" s="23" customFormat="1" ht="14.25" x14ac:dyDescent="0.2">
      <c r="A16" s="28" t="s">
        <v>127</v>
      </c>
      <c r="B16" s="24">
        <v>67.3</v>
      </c>
      <c r="C16" s="24">
        <v>73.7</v>
      </c>
      <c r="D16" s="24">
        <v>67.8</v>
      </c>
      <c r="E16" s="24">
        <v>73.900000000000006</v>
      </c>
      <c r="F16" s="24">
        <v>54.3</v>
      </c>
      <c r="G16" s="24">
        <v>60.3</v>
      </c>
      <c r="H16" s="24">
        <v>26.2</v>
      </c>
      <c r="I16" s="24">
        <v>31.5</v>
      </c>
      <c r="J16" s="24">
        <v>11.6</v>
      </c>
      <c r="K16" s="24">
        <v>15.4</v>
      </c>
    </row>
    <row r="17" spans="1:11" s="23" customFormat="1" ht="14.25" x14ac:dyDescent="0.2">
      <c r="A17" s="28" t="s">
        <v>126</v>
      </c>
      <c r="B17" s="24">
        <v>69.11</v>
      </c>
      <c r="C17" s="24">
        <v>75.31</v>
      </c>
      <c r="D17" s="24">
        <v>69.010000000000005</v>
      </c>
      <c r="E17" s="24">
        <v>75.08</v>
      </c>
      <c r="F17" s="24">
        <v>55.37</v>
      </c>
      <c r="G17" s="24">
        <v>61.34</v>
      </c>
      <c r="H17" s="24">
        <v>27.15</v>
      </c>
      <c r="I17" s="24">
        <v>32.39</v>
      </c>
      <c r="J17" s="24">
        <v>12.28</v>
      </c>
      <c r="K17" s="24">
        <v>16.04</v>
      </c>
    </row>
    <row r="18" spans="1:11" s="23" customFormat="1" ht="14.25" x14ac:dyDescent="0.2">
      <c r="A18" s="28" t="s">
        <v>125</v>
      </c>
      <c r="B18" s="24">
        <v>71.38</v>
      </c>
      <c r="C18" s="24">
        <v>77.11</v>
      </c>
      <c r="D18" s="24">
        <v>70.989999999999995</v>
      </c>
      <c r="E18" s="24">
        <v>76.569999999999993</v>
      </c>
      <c r="F18" s="24">
        <v>57.25</v>
      </c>
      <c r="G18" s="24">
        <v>62.78</v>
      </c>
      <c r="H18" s="24">
        <v>28.99</v>
      </c>
      <c r="I18" s="24">
        <v>33.72</v>
      </c>
      <c r="J18" s="24">
        <v>13.26</v>
      </c>
      <c r="K18" s="24">
        <v>16.88</v>
      </c>
    </row>
    <row r="19" spans="1:11" s="23" customFormat="1" ht="14.25" x14ac:dyDescent="0.2">
      <c r="A19" s="28" t="s">
        <v>124</v>
      </c>
      <c r="B19" s="24">
        <v>71.47</v>
      </c>
      <c r="C19" s="24">
        <v>77.12</v>
      </c>
      <c r="D19" s="24">
        <v>71.040000000000006</v>
      </c>
      <c r="E19" s="24">
        <v>76.55</v>
      </c>
      <c r="F19" s="24">
        <v>57.29</v>
      </c>
      <c r="G19" s="24">
        <v>62.78</v>
      </c>
      <c r="H19" s="24">
        <v>29.01</v>
      </c>
      <c r="I19" s="24">
        <v>33.75</v>
      </c>
      <c r="J19" s="24">
        <v>13.26</v>
      </c>
      <c r="K19" s="24">
        <v>16.82</v>
      </c>
    </row>
    <row r="20" spans="1:11" s="23" customFormat="1" ht="14.25" x14ac:dyDescent="0.2">
      <c r="A20" s="28" t="s">
        <v>123</v>
      </c>
      <c r="B20" s="24">
        <v>71.7</v>
      </c>
      <c r="C20" s="24">
        <v>77.31</v>
      </c>
      <c r="D20" s="24">
        <v>71.23</v>
      </c>
      <c r="E20" s="24">
        <v>76.75</v>
      </c>
      <c r="F20" s="24">
        <v>57.47</v>
      </c>
      <c r="G20" s="24">
        <v>62.94</v>
      </c>
      <c r="H20" s="24">
        <v>29.22</v>
      </c>
      <c r="I20" s="24">
        <v>33.909999999999997</v>
      </c>
      <c r="J20" s="24">
        <v>13.4</v>
      </c>
      <c r="K20" s="24">
        <v>16.940000000000001</v>
      </c>
    </row>
    <row r="21" spans="1:11" s="23" customFormat="1" ht="14.25" x14ac:dyDescent="0.2">
      <c r="A21" s="28" t="s">
        <v>122</v>
      </c>
      <c r="B21" s="24">
        <v>71.88</v>
      </c>
      <c r="C21" s="24">
        <v>77.44</v>
      </c>
      <c r="D21" s="24">
        <v>71.37</v>
      </c>
      <c r="E21" s="24">
        <v>76.88</v>
      </c>
      <c r="F21" s="24">
        <v>57.6</v>
      </c>
      <c r="G21" s="24">
        <v>63.06</v>
      </c>
      <c r="H21" s="24">
        <v>29.38</v>
      </c>
      <c r="I21" s="24">
        <v>34.03</v>
      </c>
      <c r="J21" s="24">
        <v>13.53</v>
      </c>
      <c r="K21" s="24">
        <v>17</v>
      </c>
    </row>
    <row r="22" spans="1:11" s="23" customFormat="1" ht="14.25" x14ac:dyDescent="0.2">
      <c r="A22" s="28" t="s">
        <v>121</v>
      </c>
      <c r="B22" s="24">
        <v>72.08</v>
      </c>
      <c r="C22" s="24">
        <v>77.73</v>
      </c>
      <c r="D22" s="24">
        <v>71.56</v>
      </c>
      <c r="E22" s="24">
        <v>77.17</v>
      </c>
      <c r="F22" s="24">
        <v>57.78</v>
      </c>
      <c r="G22" s="24">
        <v>63.33</v>
      </c>
      <c r="H22" s="24">
        <v>29.63</v>
      </c>
      <c r="I22" s="24">
        <v>34.29</v>
      </c>
      <c r="J22" s="24">
        <v>13.76</v>
      </c>
      <c r="K22" s="24">
        <v>17.25</v>
      </c>
    </row>
    <row r="23" spans="1:11" s="23" customFormat="1" ht="14.25" x14ac:dyDescent="0.2">
      <c r="A23" s="28" t="s">
        <v>120</v>
      </c>
      <c r="B23" s="24">
        <v>72.23</v>
      </c>
      <c r="C23" s="24">
        <v>77.849999999999994</v>
      </c>
      <c r="D23" s="24">
        <v>71.7</v>
      </c>
      <c r="E23" s="24">
        <v>77.27</v>
      </c>
      <c r="F23" s="24">
        <v>57.89</v>
      </c>
      <c r="G23" s="24">
        <v>63.44</v>
      </c>
      <c r="H23" s="24">
        <v>29.77</v>
      </c>
      <c r="I23" s="24">
        <v>34.39</v>
      </c>
      <c r="J23" s="24">
        <v>13.88</v>
      </c>
      <c r="K23" s="24">
        <v>17.309999999999999</v>
      </c>
    </row>
    <row r="24" spans="1:11" s="23" customFormat="1" ht="14.25" x14ac:dyDescent="0.2">
      <c r="A24" s="28" t="s">
        <v>119</v>
      </c>
      <c r="B24" s="24">
        <v>72.400000000000006</v>
      </c>
      <c r="C24" s="24">
        <v>78.040000000000006</v>
      </c>
      <c r="D24" s="24">
        <v>71.87</v>
      </c>
      <c r="E24" s="24">
        <v>77.430000000000007</v>
      </c>
      <c r="F24" s="24">
        <v>58.07</v>
      </c>
      <c r="G24" s="24">
        <v>63.6</v>
      </c>
      <c r="H24" s="24">
        <v>29.99</v>
      </c>
      <c r="I24" s="24">
        <v>34.56</v>
      </c>
      <c r="J24" s="24">
        <v>14.05</v>
      </c>
      <c r="K24" s="24">
        <v>17.440000000000001</v>
      </c>
    </row>
    <row r="25" spans="1:11" s="23" customFormat="1" ht="14.25" x14ac:dyDescent="0.2">
      <c r="A25" s="28" t="s">
        <v>118</v>
      </c>
      <c r="B25" s="24">
        <v>72.64</v>
      </c>
      <c r="C25" s="24">
        <v>78.180000000000007</v>
      </c>
      <c r="D25" s="24">
        <v>72.08</v>
      </c>
      <c r="E25" s="24">
        <v>77.540000000000006</v>
      </c>
      <c r="F25" s="24">
        <v>58.27</v>
      </c>
      <c r="G25" s="24">
        <v>63.7</v>
      </c>
      <c r="H25" s="24">
        <v>30.23</v>
      </c>
      <c r="I25" s="24">
        <v>34.659999999999997</v>
      </c>
      <c r="J25" s="24">
        <v>14.21</v>
      </c>
      <c r="K25" s="24">
        <v>17.489999999999998</v>
      </c>
    </row>
    <row r="26" spans="1:11" s="23" customFormat="1" ht="14.25" x14ac:dyDescent="0.2">
      <c r="A26" s="28" t="s">
        <v>117</v>
      </c>
      <c r="B26" s="24">
        <v>72.84</v>
      </c>
      <c r="C26" s="24">
        <v>78.349999999999994</v>
      </c>
      <c r="D26" s="24">
        <v>72.290000000000006</v>
      </c>
      <c r="E26" s="24">
        <v>77.73</v>
      </c>
      <c r="F26" s="24">
        <v>58.49</v>
      </c>
      <c r="G26" s="24">
        <v>63.88</v>
      </c>
      <c r="H26" s="24">
        <v>30.48</v>
      </c>
      <c r="I26" s="24">
        <v>34.85</v>
      </c>
      <c r="J26" s="24">
        <v>14.42</v>
      </c>
      <c r="K26" s="24">
        <v>17.62</v>
      </c>
    </row>
    <row r="27" spans="1:11" s="23" customFormat="1" ht="14.25" x14ac:dyDescent="0.2">
      <c r="A27" s="28" t="s">
        <v>116</v>
      </c>
      <c r="B27" s="24">
        <v>73.099999999999994</v>
      </c>
      <c r="C27" s="24">
        <v>78.5</v>
      </c>
      <c r="D27" s="24">
        <v>72.5</v>
      </c>
      <c r="E27" s="24">
        <v>77.900000000000006</v>
      </c>
      <c r="F27" s="24">
        <v>58.7</v>
      </c>
      <c r="G27" s="24">
        <v>64</v>
      </c>
      <c r="H27" s="24">
        <v>30.7</v>
      </c>
      <c r="I27" s="24">
        <v>35</v>
      </c>
      <c r="J27" s="24">
        <v>14.7</v>
      </c>
      <c r="K27" s="24">
        <v>17.8</v>
      </c>
    </row>
    <row r="28" spans="1:11" s="23" customFormat="1" ht="14.25" x14ac:dyDescent="0.2">
      <c r="A28" s="28" t="s">
        <v>115</v>
      </c>
      <c r="B28" s="24">
        <v>73.31</v>
      </c>
      <c r="C28" s="24">
        <v>78.78</v>
      </c>
      <c r="D28" s="24">
        <v>72.77</v>
      </c>
      <c r="E28" s="24">
        <v>78.16</v>
      </c>
      <c r="F28" s="24">
        <v>58.95</v>
      </c>
      <c r="G28" s="24">
        <v>64.3</v>
      </c>
      <c r="H28" s="24">
        <v>30.98</v>
      </c>
      <c r="I28" s="24">
        <v>35.270000000000003</v>
      </c>
      <c r="J28" s="24">
        <v>14.92</v>
      </c>
      <c r="K28" s="24">
        <v>18.010000000000002</v>
      </c>
    </row>
    <row r="29" spans="1:11" s="23" customFormat="1" ht="14.25" x14ac:dyDescent="0.2">
      <c r="A29" s="28" t="s">
        <v>114</v>
      </c>
      <c r="B29" s="24">
        <v>73.5</v>
      </c>
      <c r="C29" s="24">
        <v>78.86</v>
      </c>
      <c r="D29" s="24">
        <v>72.930000000000007</v>
      </c>
      <c r="E29" s="24">
        <v>78.23</v>
      </c>
      <c r="F29" s="24">
        <v>59.11</v>
      </c>
      <c r="G29" s="24">
        <v>64.39</v>
      </c>
      <c r="H29" s="24">
        <v>31.15</v>
      </c>
      <c r="I29" s="24">
        <v>35.340000000000003</v>
      </c>
      <c r="J29" s="24">
        <v>15.04</v>
      </c>
      <c r="K29" s="24">
        <v>18.079999999999998</v>
      </c>
    </row>
    <row r="30" spans="1:11" s="23" customFormat="1" ht="14.25" x14ac:dyDescent="0.2">
      <c r="A30" s="25" t="s">
        <v>113</v>
      </c>
      <c r="B30" s="24">
        <v>73.78</v>
      </c>
      <c r="C30" s="24">
        <v>79.05</v>
      </c>
      <c r="D30" s="24">
        <v>73.209999999999994</v>
      </c>
      <c r="E30" s="24">
        <v>78.39</v>
      </c>
      <c r="F30" s="24">
        <v>59.39</v>
      </c>
      <c r="G30" s="24">
        <v>64.540000000000006</v>
      </c>
      <c r="H30" s="24">
        <v>31.4</v>
      </c>
      <c r="I30" s="24">
        <v>35.5</v>
      </c>
      <c r="J30" s="24">
        <v>15.21</v>
      </c>
      <c r="K30" s="24">
        <v>18.18</v>
      </c>
    </row>
    <row r="31" spans="1:11" s="23" customFormat="1" ht="14.25" x14ac:dyDescent="0.2">
      <c r="A31" s="25" t="s">
        <v>112</v>
      </c>
      <c r="B31" s="24">
        <v>74.22</v>
      </c>
      <c r="C31" s="24">
        <v>79.239999999999995</v>
      </c>
      <c r="D31" s="24">
        <v>73.64</v>
      </c>
      <c r="E31" s="24">
        <v>78.599999999999994</v>
      </c>
      <c r="F31" s="24">
        <v>59.82</v>
      </c>
      <c r="G31" s="24">
        <v>64.75</v>
      </c>
      <c r="H31" s="24">
        <v>31.74</v>
      </c>
      <c r="I31" s="24">
        <v>35.700000000000003</v>
      </c>
      <c r="J31" s="24">
        <v>15.43</v>
      </c>
      <c r="K31" s="24">
        <v>18.34</v>
      </c>
    </row>
    <row r="32" spans="1:11" s="23" customFormat="1" ht="14.25" x14ac:dyDescent="0.2">
      <c r="A32" s="25" t="s">
        <v>111</v>
      </c>
      <c r="B32" s="24">
        <v>74.59</v>
      </c>
      <c r="C32" s="24">
        <v>79.540000000000006</v>
      </c>
      <c r="D32" s="24">
        <v>74</v>
      </c>
      <c r="E32" s="24">
        <v>78.87</v>
      </c>
      <c r="F32" s="24">
        <v>60.17</v>
      </c>
      <c r="G32" s="24">
        <v>65.02</v>
      </c>
      <c r="H32" s="24">
        <v>32.119999999999997</v>
      </c>
      <c r="I32" s="24">
        <v>35.96</v>
      </c>
      <c r="J32" s="24">
        <v>15.77</v>
      </c>
      <c r="K32" s="24">
        <v>18.559999999999999</v>
      </c>
    </row>
    <row r="33" spans="1:17" s="23" customFormat="1" ht="14.25" x14ac:dyDescent="0.2">
      <c r="A33" s="25" t="s">
        <v>110</v>
      </c>
      <c r="B33" s="24">
        <v>74.790000000000006</v>
      </c>
      <c r="C33" s="24">
        <v>79.680000000000007</v>
      </c>
      <c r="D33" s="24">
        <v>74.19</v>
      </c>
      <c r="E33" s="24">
        <v>79.02</v>
      </c>
      <c r="F33" s="24">
        <v>60.35</v>
      </c>
      <c r="G33" s="24">
        <v>65.16</v>
      </c>
      <c r="H33" s="24">
        <v>32.35</v>
      </c>
      <c r="I33" s="24">
        <v>36.090000000000003</v>
      </c>
      <c r="J33" s="24">
        <v>15.94</v>
      </c>
      <c r="K33" s="24">
        <v>18.68</v>
      </c>
    </row>
    <row r="34" spans="1:17" s="23" customFormat="1" ht="14.25" x14ac:dyDescent="0.2">
      <c r="A34" s="25" t="s">
        <v>109</v>
      </c>
      <c r="B34" s="24">
        <v>74.989999999999995</v>
      </c>
      <c r="C34" s="24">
        <v>79.83</v>
      </c>
      <c r="D34" s="26">
        <v>74.36</v>
      </c>
      <c r="E34" s="26">
        <v>79.150000000000006</v>
      </c>
      <c r="F34" s="24">
        <v>60.51</v>
      </c>
      <c r="G34" s="24">
        <v>65.290000000000006</v>
      </c>
      <c r="H34" s="24">
        <v>32.58</v>
      </c>
      <c r="I34" s="24">
        <v>36.229999999999997</v>
      </c>
      <c r="J34" s="24">
        <v>16.149999999999999</v>
      </c>
      <c r="K34" s="24">
        <v>18.78</v>
      </c>
    </row>
    <row r="35" spans="1:17" s="23" customFormat="1" ht="14.25" x14ac:dyDescent="0.2">
      <c r="A35" s="25" t="s">
        <v>108</v>
      </c>
      <c r="B35" s="24">
        <v>75.34</v>
      </c>
      <c r="C35" s="24">
        <v>80.05</v>
      </c>
      <c r="D35" s="26">
        <v>74.709999999999994</v>
      </c>
      <c r="E35" s="26">
        <v>79.349999999999994</v>
      </c>
      <c r="F35" s="24">
        <v>60.84</v>
      </c>
      <c r="G35" s="24">
        <v>65.48</v>
      </c>
      <c r="H35" s="24">
        <v>32.869999999999997</v>
      </c>
      <c r="I35" s="24">
        <v>36.450000000000003</v>
      </c>
      <c r="J35" s="24">
        <v>16.350000000000001</v>
      </c>
      <c r="K35" s="24">
        <v>18.95</v>
      </c>
    </row>
    <row r="36" spans="1:17" s="23" customFormat="1" ht="14.25" x14ac:dyDescent="0.2">
      <c r="A36" s="25" t="s">
        <v>107</v>
      </c>
      <c r="B36" s="24">
        <v>75.8</v>
      </c>
      <c r="C36" s="24">
        <v>80.31</v>
      </c>
      <c r="D36" s="26">
        <v>75.13</v>
      </c>
      <c r="E36" s="26">
        <v>79.599999999999994</v>
      </c>
      <c r="F36" s="24">
        <v>61.26</v>
      </c>
      <c r="G36" s="24">
        <v>65.709999999999994</v>
      </c>
      <c r="H36" s="24">
        <v>33.21</v>
      </c>
      <c r="I36" s="24">
        <v>36.700000000000003</v>
      </c>
      <c r="J36" s="24">
        <v>16.62</v>
      </c>
      <c r="K36" s="24">
        <v>19.149999999999999</v>
      </c>
    </row>
    <row r="37" spans="1:17" s="23" customFormat="1" ht="14.25" x14ac:dyDescent="0.2">
      <c r="A37" s="25" t="s">
        <v>106</v>
      </c>
      <c r="B37" s="24">
        <v>76.209999999999994</v>
      </c>
      <c r="C37" s="24">
        <v>80.62</v>
      </c>
      <c r="D37" s="26">
        <v>75.55</v>
      </c>
      <c r="E37" s="26">
        <v>79.89</v>
      </c>
      <c r="F37" s="24">
        <v>61.67</v>
      </c>
      <c r="G37" s="24">
        <v>66</v>
      </c>
      <c r="H37" s="24">
        <v>33.57</v>
      </c>
      <c r="I37" s="24">
        <v>36.97</v>
      </c>
      <c r="J37" s="24">
        <v>16.850000000000001</v>
      </c>
      <c r="K37" s="24">
        <v>19.41</v>
      </c>
    </row>
    <row r="38" spans="1:17" s="23" customFormat="1" ht="12.75" x14ac:dyDescent="0.2">
      <c r="A38" s="25" t="s">
        <v>105</v>
      </c>
      <c r="B38" s="24">
        <v>76.510000000000005</v>
      </c>
      <c r="C38" s="24">
        <v>80.75</v>
      </c>
      <c r="D38" s="26">
        <v>75.84</v>
      </c>
      <c r="E38" s="26">
        <v>80.010000000000005</v>
      </c>
      <c r="F38" s="24">
        <v>61.97</v>
      </c>
      <c r="G38" s="24">
        <v>66.11</v>
      </c>
      <c r="H38" s="24">
        <v>33.79</v>
      </c>
      <c r="I38" s="24">
        <v>37.049999999999997</v>
      </c>
      <c r="J38" s="24">
        <v>17.010000000000002</v>
      </c>
      <c r="K38" s="24">
        <v>19.440000000000001</v>
      </c>
    </row>
    <row r="39" spans="1:17" s="23" customFormat="1" ht="12.75" x14ac:dyDescent="0.2">
      <c r="A39" s="25" t="s">
        <v>104</v>
      </c>
      <c r="B39" s="24">
        <v>76.77</v>
      </c>
      <c r="C39" s="24">
        <v>80.89</v>
      </c>
      <c r="D39" s="26">
        <v>76.09</v>
      </c>
      <c r="E39" s="26">
        <v>80.150000000000006</v>
      </c>
      <c r="F39" s="24">
        <v>62.21</v>
      </c>
      <c r="G39" s="24">
        <v>66.25</v>
      </c>
      <c r="H39" s="24">
        <v>33.99</v>
      </c>
      <c r="I39" s="24">
        <v>37.159999999999997</v>
      </c>
      <c r="J39" s="24">
        <v>17.14</v>
      </c>
      <c r="K39" s="24">
        <v>19.510000000000002</v>
      </c>
    </row>
    <row r="40" spans="1:17" s="23" customFormat="1" ht="12.75" x14ac:dyDescent="0.2">
      <c r="A40" s="25" t="s">
        <v>103</v>
      </c>
      <c r="B40" s="24">
        <v>77.05</v>
      </c>
      <c r="C40" s="24">
        <v>81.06</v>
      </c>
      <c r="D40" s="26">
        <v>76.349999999999994</v>
      </c>
      <c r="E40" s="26">
        <v>80.33</v>
      </c>
      <c r="F40" s="24">
        <v>62.47</v>
      </c>
      <c r="G40" s="24">
        <v>66.41</v>
      </c>
      <c r="H40" s="24">
        <v>34.14</v>
      </c>
      <c r="I40" s="24">
        <v>37.29</v>
      </c>
      <c r="J40" s="24">
        <v>17.29</v>
      </c>
      <c r="K40" s="24">
        <v>19.61</v>
      </c>
    </row>
    <row r="41" spans="1:17" s="23" customFormat="1" ht="14.25" x14ac:dyDescent="0.2">
      <c r="A41" s="27" t="s">
        <v>102</v>
      </c>
      <c r="B41" s="24">
        <v>77.09</v>
      </c>
      <c r="C41" s="24">
        <v>81.14</v>
      </c>
      <c r="D41" s="26">
        <v>76.37</v>
      </c>
      <c r="E41" s="26">
        <v>80.400000000000006</v>
      </c>
      <c r="F41" s="24">
        <v>62.49</v>
      </c>
      <c r="G41" s="24">
        <v>66.47</v>
      </c>
      <c r="H41" s="24">
        <v>34.130000000000003</v>
      </c>
      <c r="I41" s="24">
        <v>37.35</v>
      </c>
      <c r="J41" s="24">
        <v>17.28</v>
      </c>
      <c r="K41" s="24">
        <v>19.66</v>
      </c>
    </row>
    <row r="42" spans="1:17" s="23" customFormat="1" ht="14.25" x14ac:dyDescent="0.2">
      <c r="A42" s="25" t="s">
        <v>101</v>
      </c>
      <c r="B42" s="24">
        <v>77.069999999999993</v>
      </c>
      <c r="C42" s="24">
        <v>81.150000000000006</v>
      </c>
      <c r="D42" s="24">
        <v>76.349999999999994</v>
      </c>
      <c r="E42" s="24">
        <v>80.41</v>
      </c>
      <c r="F42" s="24">
        <v>62.47</v>
      </c>
      <c r="G42" s="24">
        <v>66.489999999999995</v>
      </c>
      <c r="H42" s="24">
        <v>34.159999999999997</v>
      </c>
      <c r="I42" s="24">
        <v>37.42</v>
      </c>
      <c r="J42" s="24">
        <v>17.37</v>
      </c>
      <c r="K42" s="24">
        <v>19.739999999999998</v>
      </c>
    </row>
    <row r="43" spans="1:17" ht="10.5" customHeight="1" x14ac:dyDescent="0.2">
      <c r="A43" s="22"/>
      <c r="B43" s="21"/>
      <c r="C43" s="21"/>
      <c r="D43" s="20"/>
      <c r="E43" s="20"/>
      <c r="F43" s="20"/>
      <c r="G43" s="20"/>
      <c r="H43" s="20"/>
      <c r="I43" s="20"/>
      <c r="J43" s="20"/>
      <c r="K43" s="20"/>
      <c r="L43" s="16"/>
    </row>
    <row r="44" spans="1:17" ht="11.25" customHeight="1" x14ac:dyDescent="0.2">
      <c r="A44" s="19" t="s">
        <v>100</v>
      </c>
      <c r="B44" s="18"/>
      <c r="C44" s="18"/>
      <c r="D44" s="17"/>
      <c r="E44" s="17"/>
      <c r="F44" s="17"/>
      <c r="G44" s="17"/>
      <c r="H44" s="17"/>
      <c r="I44" s="17"/>
      <c r="J44" s="17"/>
      <c r="K44" s="17"/>
      <c r="L44" s="16"/>
    </row>
    <row r="45" spans="1:17" ht="11.25" customHeight="1" x14ac:dyDescent="0.2">
      <c r="A45" s="62" t="s">
        <v>99</v>
      </c>
      <c r="B45" s="62"/>
      <c r="C45" s="62"/>
      <c r="D45" s="62"/>
      <c r="E45" s="62"/>
      <c r="F45" s="62"/>
      <c r="G45" s="62"/>
      <c r="H45" s="62"/>
      <c r="I45" s="62"/>
      <c r="J45" s="62"/>
      <c r="K45" s="62"/>
      <c r="L45" s="14"/>
      <c r="M45" s="14"/>
      <c r="N45" s="14"/>
      <c r="O45" s="14"/>
      <c r="P45" s="14"/>
      <c r="Q45" s="14"/>
    </row>
    <row r="46" spans="1:17" ht="11.25" customHeight="1" x14ac:dyDescent="0.2">
      <c r="A46" s="65" t="s">
        <v>98</v>
      </c>
      <c r="B46" s="65"/>
      <c r="C46" s="65"/>
      <c r="D46" s="65"/>
      <c r="E46" s="65"/>
      <c r="F46" s="65"/>
      <c r="G46" s="65"/>
      <c r="H46" s="65"/>
      <c r="I46" s="65"/>
      <c r="J46" s="65"/>
      <c r="K46" s="65"/>
      <c r="L46" s="14"/>
      <c r="M46" s="14"/>
      <c r="N46" s="14"/>
      <c r="O46" s="14"/>
      <c r="P46" s="14"/>
      <c r="Q46" s="14"/>
    </row>
    <row r="47" spans="1:17" ht="11.25" customHeight="1" x14ac:dyDescent="0.2">
      <c r="A47" s="65"/>
      <c r="B47" s="65"/>
      <c r="C47" s="65"/>
      <c r="D47" s="65"/>
      <c r="E47" s="65"/>
      <c r="F47" s="65"/>
      <c r="G47" s="65"/>
      <c r="H47" s="65"/>
      <c r="I47" s="65"/>
      <c r="J47" s="65"/>
      <c r="K47" s="65"/>
      <c r="L47" s="14"/>
      <c r="M47" s="14"/>
      <c r="N47" s="14"/>
      <c r="O47" s="14"/>
      <c r="P47" s="14"/>
      <c r="Q47" s="14"/>
    </row>
    <row r="48" spans="1:17" ht="11.25" customHeight="1" x14ac:dyDescent="0.2">
      <c r="A48" s="65" t="s">
        <v>97</v>
      </c>
      <c r="B48" s="65"/>
      <c r="C48" s="65"/>
      <c r="D48" s="65"/>
      <c r="E48" s="65"/>
      <c r="F48" s="65"/>
      <c r="G48" s="65"/>
      <c r="H48" s="65"/>
      <c r="I48" s="65"/>
      <c r="J48" s="65"/>
      <c r="K48" s="65"/>
      <c r="L48" s="14"/>
      <c r="M48" s="14"/>
      <c r="N48" s="14"/>
      <c r="O48" s="14"/>
      <c r="P48" s="14"/>
      <c r="Q48" s="14"/>
    </row>
    <row r="49" spans="1:17" ht="11.25" customHeight="1" x14ac:dyDescent="0.2">
      <c r="A49" s="65"/>
      <c r="B49" s="65"/>
      <c r="C49" s="65"/>
      <c r="D49" s="65"/>
      <c r="E49" s="65"/>
      <c r="F49" s="65"/>
      <c r="G49" s="65"/>
      <c r="H49" s="65"/>
      <c r="I49" s="65"/>
      <c r="J49" s="65"/>
      <c r="K49" s="65"/>
      <c r="L49" s="14"/>
      <c r="M49" s="14"/>
      <c r="N49" s="14"/>
      <c r="O49" s="14"/>
      <c r="P49" s="14"/>
      <c r="Q49" s="14"/>
    </row>
    <row r="50" spans="1:17" ht="11.25" customHeight="1" x14ac:dyDescent="0.2">
      <c r="A50" s="62" t="s">
        <v>96</v>
      </c>
      <c r="B50" s="62"/>
      <c r="C50" s="62"/>
      <c r="D50" s="62"/>
      <c r="E50" s="62"/>
      <c r="F50" s="62"/>
      <c r="G50" s="62"/>
      <c r="H50" s="62"/>
      <c r="I50" s="62"/>
      <c r="J50" s="62"/>
      <c r="K50" s="62"/>
      <c r="L50" s="14"/>
      <c r="M50" s="14"/>
      <c r="N50" s="14"/>
      <c r="O50" s="14"/>
      <c r="P50" s="14"/>
      <c r="Q50" s="14"/>
    </row>
    <row r="51" spans="1:17" ht="11.25" customHeight="1" x14ac:dyDescent="0.2">
      <c r="A51" s="66" t="s">
        <v>95</v>
      </c>
      <c r="B51" s="66"/>
      <c r="C51" s="66"/>
      <c r="D51" s="66"/>
      <c r="E51" s="66"/>
      <c r="F51" s="66"/>
      <c r="G51" s="66"/>
      <c r="H51" s="66"/>
      <c r="I51" s="66"/>
      <c r="J51" s="66"/>
      <c r="K51" s="66"/>
      <c r="L51" s="15"/>
      <c r="M51" s="15"/>
      <c r="N51" s="15"/>
      <c r="O51" s="15"/>
      <c r="P51" s="15"/>
      <c r="Q51" s="15"/>
    </row>
    <row r="52" spans="1:17" ht="11.25" customHeight="1" x14ac:dyDescent="0.2">
      <c r="A52" s="64" t="s">
        <v>94</v>
      </c>
      <c r="B52" s="64"/>
      <c r="C52" s="64"/>
      <c r="D52" s="64"/>
      <c r="E52" s="64"/>
      <c r="F52" s="64"/>
      <c r="G52" s="64"/>
      <c r="H52" s="64"/>
      <c r="I52" s="64"/>
      <c r="J52" s="64"/>
      <c r="K52" s="64"/>
      <c r="L52" s="64"/>
      <c r="M52" s="64"/>
      <c r="N52" s="64"/>
      <c r="O52" s="14"/>
      <c r="P52" s="14"/>
      <c r="Q52" s="14"/>
    </row>
    <row r="53" spans="1:17" ht="11.25" customHeight="1" x14ac:dyDescent="0.2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</row>
    <row r="54" spans="1:17" ht="11.25" customHeight="1" x14ac:dyDescent="0.2">
      <c r="A54" s="63" t="s">
        <v>93</v>
      </c>
      <c r="B54" s="63"/>
    </row>
  </sheetData>
  <mergeCells count="15">
    <mergeCell ref="A1:J1"/>
    <mergeCell ref="B3:K3"/>
    <mergeCell ref="A3:A5"/>
    <mergeCell ref="B4:C4"/>
    <mergeCell ref="D4:E4"/>
    <mergeCell ref="F4:G4"/>
    <mergeCell ref="H4:I4"/>
    <mergeCell ref="J4:K4"/>
    <mergeCell ref="A50:K50"/>
    <mergeCell ref="A54:B54"/>
    <mergeCell ref="A45:K45"/>
    <mergeCell ref="A52:N52"/>
    <mergeCell ref="A46:K47"/>
    <mergeCell ref="A48:K49"/>
    <mergeCell ref="A51:K51"/>
  </mergeCells>
  <hyperlinks>
    <hyperlink ref="A52:N52" r:id="rId1" display="National life tables for previous years have not been updated. Should you require these, please contact: statisticscustomerservices@nrscotland.gov.uk"/>
    <hyperlink ref="A51:K51" r:id="rId2" display="More information about the errors in the population estimates and corrected tables can be found on the NRS website"/>
  </hyperlinks>
  <pageMargins left="0.75" right="0.75" top="1" bottom="1" header="0.5" footer="0.5"/>
  <pageSetup paperSize="9" scale="90" orientation="portrait" r:id="rId3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99"/>
  <sheetViews>
    <sheetView topLeftCell="A45" workbookViewId="0">
      <selection activeCell="B49" sqref="B49:B57"/>
    </sheetView>
  </sheetViews>
  <sheetFormatPr defaultRowHeight="15" x14ac:dyDescent="0.2"/>
  <cols>
    <col min="1" max="1" width="16.33203125" customWidth="1"/>
  </cols>
  <sheetData>
    <row r="2" spans="1:3" x14ac:dyDescent="0.2">
      <c r="B2" t="s">
        <v>139</v>
      </c>
    </row>
    <row r="3" spans="1:3" x14ac:dyDescent="0.2">
      <c r="B3" t="s">
        <v>134</v>
      </c>
      <c r="C3" t="s">
        <v>133</v>
      </c>
    </row>
    <row r="4" spans="1:3" x14ac:dyDescent="0.2">
      <c r="A4" t="s">
        <v>52</v>
      </c>
      <c r="B4">
        <v>40.299999999999997</v>
      </c>
      <c r="C4">
        <v>43.9</v>
      </c>
    </row>
    <row r="5" spans="1:3" x14ac:dyDescent="0.2">
      <c r="A5" t="s">
        <v>53</v>
      </c>
      <c r="B5">
        <v>41</v>
      </c>
      <c r="C5">
        <v>43.8</v>
      </c>
    </row>
    <row r="6" spans="1:3" x14ac:dyDescent="0.2">
      <c r="A6" t="s">
        <v>54</v>
      </c>
      <c r="B6">
        <v>43.9</v>
      </c>
      <c r="C6">
        <v>46.3</v>
      </c>
    </row>
    <row r="7" spans="1:3" x14ac:dyDescent="0.2">
      <c r="A7" t="s">
        <v>55</v>
      </c>
      <c r="B7">
        <v>44.7</v>
      </c>
      <c r="C7">
        <v>47.4</v>
      </c>
    </row>
    <row r="8" spans="1:3" x14ac:dyDescent="0.2">
      <c r="A8" t="s">
        <v>56</v>
      </c>
      <c r="B8">
        <v>50.1</v>
      </c>
      <c r="C8">
        <v>53.2</v>
      </c>
    </row>
    <row r="9" spans="1:3" x14ac:dyDescent="0.2">
      <c r="A9" t="s">
        <v>153</v>
      </c>
      <c r="B9">
        <v>53.1</v>
      </c>
      <c r="C9">
        <v>56.4</v>
      </c>
    </row>
    <row r="10" spans="1:3" x14ac:dyDescent="0.2">
      <c r="A10" t="s">
        <v>154</v>
      </c>
      <c r="B10">
        <v>56</v>
      </c>
      <c r="C10">
        <v>59.5</v>
      </c>
    </row>
    <row r="11" spans="1:3" x14ac:dyDescent="0.2">
      <c r="A11" t="s">
        <v>155</v>
      </c>
      <c r="B11">
        <v>59.8</v>
      </c>
      <c r="C11">
        <v>64.599999999999994</v>
      </c>
    </row>
    <row r="12" spans="1:3" x14ac:dyDescent="0.2">
      <c r="A12" t="s">
        <v>156</v>
      </c>
      <c r="B12">
        <v>64.400000000000006</v>
      </c>
      <c r="C12">
        <v>68.7</v>
      </c>
    </row>
    <row r="13" spans="1:3" x14ac:dyDescent="0.2">
      <c r="A13" t="s">
        <v>157</v>
      </c>
      <c r="B13">
        <v>66.2</v>
      </c>
      <c r="C13">
        <v>72</v>
      </c>
    </row>
    <row r="14" spans="1:3" x14ac:dyDescent="0.2">
      <c r="A14" t="s">
        <v>158</v>
      </c>
      <c r="B14">
        <v>67.3</v>
      </c>
      <c r="C14">
        <v>73.7</v>
      </c>
    </row>
    <row r="15" spans="1:3" x14ac:dyDescent="0.2">
      <c r="A15" t="s">
        <v>159</v>
      </c>
      <c r="B15">
        <v>69.11</v>
      </c>
      <c r="C15">
        <v>75.31</v>
      </c>
    </row>
    <row r="16" spans="1:3" x14ac:dyDescent="0.2">
      <c r="A16" t="s">
        <v>160</v>
      </c>
      <c r="B16">
        <v>71.38</v>
      </c>
      <c r="C16">
        <v>77.11</v>
      </c>
    </row>
    <row r="17" spans="1:3" x14ac:dyDescent="0.2">
      <c r="A17" t="s">
        <v>161</v>
      </c>
      <c r="B17">
        <v>71.47</v>
      </c>
      <c r="C17">
        <v>77.12</v>
      </c>
    </row>
    <row r="18" spans="1:3" x14ac:dyDescent="0.2">
      <c r="A18" t="s">
        <v>162</v>
      </c>
      <c r="B18">
        <v>71.7</v>
      </c>
      <c r="C18">
        <v>77.31</v>
      </c>
    </row>
    <row r="19" spans="1:3" x14ac:dyDescent="0.2">
      <c r="A19" t="s">
        <v>163</v>
      </c>
      <c r="B19">
        <v>71.88</v>
      </c>
      <c r="C19">
        <v>77.44</v>
      </c>
    </row>
    <row r="20" spans="1:3" x14ac:dyDescent="0.2">
      <c r="A20" t="s">
        <v>164</v>
      </c>
      <c r="B20">
        <v>72.08</v>
      </c>
      <c r="C20">
        <v>77.73</v>
      </c>
    </row>
    <row r="21" spans="1:3" x14ac:dyDescent="0.2">
      <c r="A21" t="s">
        <v>165</v>
      </c>
      <c r="B21">
        <v>72.23</v>
      </c>
      <c r="C21">
        <v>77.849999999999994</v>
      </c>
    </row>
    <row r="22" spans="1:3" x14ac:dyDescent="0.2">
      <c r="A22" t="s">
        <v>166</v>
      </c>
      <c r="B22">
        <v>72.400000000000006</v>
      </c>
      <c r="C22">
        <v>78.040000000000006</v>
      </c>
    </row>
    <row r="23" spans="1:3" x14ac:dyDescent="0.2">
      <c r="A23" t="s">
        <v>167</v>
      </c>
      <c r="B23">
        <v>72.64</v>
      </c>
      <c r="C23">
        <v>78.180000000000007</v>
      </c>
    </row>
    <row r="24" spans="1:3" x14ac:dyDescent="0.2">
      <c r="A24" t="s">
        <v>168</v>
      </c>
      <c r="B24">
        <v>72.84</v>
      </c>
      <c r="C24">
        <v>78.349999999999994</v>
      </c>
    </row>
    <row r="25" spans="1:3" x14ac:dyDescent="0.2">
      <c r="A25" t="s">
        <v>169</v>
      </c>
      <c r="B25">
        <v>73.099999999999994</v>
      </c>
      <c r="C25">
        <v>78.5</v>
      </c>
    </row>
    <row r="26" spans="1:3" x14ac:dyDescent="0.2">
      <c r="A26" t="s">
        <v>170</v>
      </c>
      <c r="B26">
        <v>73.31</v>
      </c>
      <c r="C26">
        <v>78.78</v>
      </c>
    </row>
    <row r="27" spans="1:3" x14ac:dyDescent="0.2">
      <c r="A27" t="s">
        <v>171</v>
      </c>
      <c r="B27">
        <v>73.5</v>
      </c>
      <c r="C27">
        <v>78.86</v>
      </c>
    </row>
    <row r="28" spans="1:3" x14ac:dyDescent="0.2">
      <c r="A28" t="s">
        <v>172</v>
      </c>
      <c r="B28">
        <v>73.78</v>
      </c>
      <c r="C28">
        <v>79.05</v>
      </c>
    </row>
    <row r="29" spans="1:3" x14ac:dyDescent="0.2">
      <c r="A29" t="s">
        <v>173</v>
      </c>
      <c r="B29">
        <v>74.22</v>
      </c>
      <c r="C29">
        <v>79.239999999999995</v>
      </c>
    </row>
    <row r="30" spans="1:3" x14ac:dyDescent="0.2">
      <c r="A30" t="s">
        <v>174</v>
      </c>
      <c r="B30">
        <v>74.59</v>
      </c>
      <c r="C30">
        <v>79.540000000000006</v>
      </c>
    </row>
    <row r="31" spans="1:3" x14ac:dyDescent="0.2">
      <c r="A31" t="s">
        <v>175</v>
      </c>
      <c r="B31">
        <v>74.790000000000006</v>
      </c>
      <c r="C31">
        <v>79.680000000000007</v>
      </c>
    </row>
    <row r="32" spans="1:3" x14ac:dyDescent="0.2">
      <c r="A32" t="s">
        <v>176</v>
      </c>
      <c r="B32">
        <v>74.989999999999995</v>
      </c>
      <c r="C32">
        <v>79.83</v>
      </c>
    </row>
    <row r="33" spans="1:5" x14ac:dyDescent="0.2">
      <c r="A33" t="s">
        <v>177</v>
      </c>
      <c r="B33">
        <v>75.34</v>
      </c>
      <c r="C33">
        <v>80.05</v>
      </c>
    </row>
    <row r="34" spans="1:5" x14ac:dyDescent="0.2">
      <c r="A34" t="s">
        <v>178</v>
      </c>
      <c r="B34">
        <v>75.8</v>
      </c>
      <c r="C34">
        <v>80.31</v>
      </c>
    </row>
    <row r="35" spans="1:5" x14ac:dyDescent="0.2">
      <c r="A35" t="s">
        <v>71</v>
      </c>
      <c r="B35">
        <v>76.209999999999994</v>
      </c>
      <c r="C35">
        <v>80.62</v>
      </c>
    </row>
    <row r="36" spans="1:5" x14ac:dyDescent="0.2">
      <c r="A36" t="s">
        <v>105</v>
      </c>
      <c r="B36">
        <v>76.510000000000005</v>
      </c>
      <c r="C36">
        <v>80.75</v>
      </c>
    </row>
    <row r="37" spans="1:5" x14ac:dyDescent="0.2">
      <c r="A37" t="s">
        <v>104</v>
      </c>
      <c r="B37">
        <v>76.77</v>
      </c>
      <c r="C37">
        <v>80.89</v>
      </c>
    </row>
    <row r="38" spans="1:5" x14ac:dyDescent="0.2">
      <c r="A38" t="s">
        <v>103</v>
      </c>
      <c r="B38">
        <v>77.05</v>
      </c>
      <c r="C38">
        <v>81.06</v>
      </c>
    </row>
    <row r="39" spans="1:5" x14ac:dyDescent="0.2">
      <c r="A39" t="s">
        <v>179</v>
      </c>
      <c r="B39">
        <v>77.09</v>
      </c>
      <c r="C39">
        <v>81.14</v>
      </c>
    </row>
    <row r="40" spans="1:5" x14ac:dyDescent="0.2">
      <c r="A40" t="s">
        <v>180</v>
      </c>
      <c r="B40">
        <v>77.069999999999993</v>
      </c>
      <c r="C40">
        <v>81.150000000000006</v>
      </c>
    </row>
    <row r="43" spans="1:5" x14ac:dyDescent="0.2">
      <c r="D43" t="s">
        <v>181</v>
      </c>
    </row>
    <row r="44" spans="1:5" x14ac:dyDescent="0.2">
      <c r="A44" s="53">
        <v>1861</v>
      </c>
      <c r="B44" t="s">
        <v>182</v>
      </c>
      <c r="C44" t="s">
        <v>183</v>
      </c>
      <c r="D44" t="s">
        <v>184</v>
      </c>
      <c r="E44" t="s">
        <v>183</v>
      </c>
    </row>
    <row r="45" spans="1:5" x14ac:dyDescent="0.2">
      <c r="A45" s="53">
        <v>1862</v>
      </c>
    </row>
    <row r="46" spans="1:5" x14ac:dyDescent="0.2">
      <c r="A46" s="53">
        <v>1863</v>
      </c>
    </row>
    <row r="47" spans="1:5" x14ac:dyDescent="0.2">
      <c r="A47" s="53">
        <v>1864</v>
      </c>
    </row>
    <row r="48" spans="1:5" x14ac:dyDescent="0.2">
      <c r="A48" s="53">
        <v>1865</v>
      </c>
      <c r="B48">
        <f>B4</f>
        <v>40.299999999999997</v>
      </c>
      <c r="C48">
        <f>C4</f>
        <v>43.9</v>
      </c>
    </row>
    <row r="49" spans="1:5" x14ac:dyDescent="0.2">
      <c r="A49" s="53">
        <v>1866</v>
      </c>
    </row>
    <row r="50" spans="1:5" x14ac:dyDescent="0.2">
      <c r="A50" s="53">
        <v>1867</v>
      </c>
    </row>
    <row r="51" spans="1:5" x14ac:dyDescent="0.2">
      <c r="A51" s="53">
        <v>1868</v>
      </c>
    </row>
    <row r="52" spans="1:5" x14ac:dyDescent="0.2">
      <c r="A52" s="53">
        <v>1869</v>
      </c>
    </row>
    <row r="53" spans="1:5" x14ac:dyDescent="0.2">
      <c r="A53" s="53">
        <v>1870</v>
      </c>
    </row>
    <row r="54" spans="1:5" x14ac:dyDescent="0.2">
      <c r="A54" s="53">
        <v>1871</v>
      </c>
    </row>
    <row r="55" spans="1:5" x14ac:dyDescent="0.2">
      <c r="A55" s="53">
        <v>1872</v>
      </c>
    </row>
    <row r="56" spans="1:5" x14ac:dyDescent="0.2">
      <c r="A56" s="53">
        <v>1873</v>
      </c>
    </row>
    <row r="57" spans="1:5" x14ac:dyDescent="0.2">
      <c r="A57" s="53">
        <v>1874</v>
      </c>
    </row>
    <row r="58" spans="1:5" x14ac:dyDescent="0.2">
      <c r="A58" s="53">
        <v>1875</v>
      </c>
      <c r="B58">
        <f>B5</f>
        <v>41</v>
      </c>
      <c r="C58">
        <f>C5</f>
        <v>43.8</v>
      </c>
      <c r="D58">
        <f>B58-B48</f>
        <v>0.70000000000000284</v>
      </c>
      <c r="E58">
        <f>C58-C48</f>
        <v>-0.10000000000000142</v>
      </c>
    </row>
    <row r="59" spans="1:5" x14ac:dyDescent="0.2">
      <c r="A59" s="53">
        <v>1876</v>
      </c>
    </row>
    <row r="60" spans="1:5" x14ac:dyDescent="0.2">
      <c r="A60" s="53">
        <v>1877</v>
      </c>
    </row>
    <row r="61" spans="1:5" x14ac:dyDescent="0.2">
      <c r="A61" s="53">
        <v>1878</v>
      </c>
    </row>
    <row r="62" spans="1:5" x14ac:dyDescent="0.2">
      <c r="A62" s="53">
        <v>1879</v>
      </c>
    </row>
    <row r="63" spans="1:5" x14ac:dyDescent="0.2">
      <c r="A63" s="53">
        <v>1880</v>
      </c>
    </row>
    <row r="64" spans="1:5" x14ac:dyDescent="0.2">
      <c r="A64" s="53">
        <v>1881</v>
      </c>
    </row>
    <row r="65" spans="1:5" x14ac:dyDescent="0.2">
      <c r="A65" s="53">
        <v>1882</v>
      </c>
    </row>
    <row r="66" spans="1:5" x14ac:dyDescent="0.2">
      <c r="A66" s="53">
        <v>1883</v>
      </c>
    </row>
    <row r="67" spans="1:5" x14ac:dyDescent="0.2">
      <c r="A67" s="53">
        <v>1884</v>
      </c>
    </row>
    <row r="68" spans="1:5" x14ac:dyDescent="0.2">
      <c r="A68" s="53">
        <v>1885</v>
      </c>
      <c r="B68">
        <f>B6</f>
        <v>43.9</v>
      </c>
      <c r="C68">
        <f>C6</f>
        <v>46.3</v>
      </c>
      <c r="D68">
        <f>B68-B58</f>
        <v>2.8999999999999986</v>
      </c>
      <c r="E68">
        <f>C68-C58</f>
        <v>2.5</v>
      </c>
    </row>
    <row r="69" spans="1:5" x14ac:dyDescent="0.2">
      <c r="A69" s="53">
        <v>1886</v>
      </c>
    </row>
    <row r="70" spans="1:5" x14ac:dyDescent="0.2">
      <c r="A70" s="53">
        <v>1887</v>
      </c>
    </row>
    <row r="71" spans="1:5" x14ac:dyDescent="0.2">
      <c r="A71" s="53">
        <v>1888</v>
      </c>
    </row>
    <row r="72" spans="1:5" x14ac:dyDescent="0.2">
      <c r="A72" s="53">
        <v>1889</v>
      </c>
    </row>
    <row r="73" spans="1:5" x14ac:dyDescent="0.2">
      <c r="A73" s="53">
        <v>1890</v>
      </c>
    </row>
    <row r="74" spans="1:5" x14ac:dyDescent="0.2">
      <c r="A74" s="53">
        <v>1891</v>
      </c>
    </row>
    <row r="75" spans="1:5" x14ac:dyDescent="0.2">
      <c r="A75" s="53">
        <v>1892</v>
      </c>
    </row>
    <row r="76" spans="1:5" x14ac:dyDescent="0.2">
      <c r="A76" s="53">
        <v>1893</v>
      </c>
    </row>
    <row r="77" spans="1:5" x14ac:dyDescent="0.2">
      <c r="A77" s="53">
        <v>1894</v>
      </c>
    </row>
    <row r="78" spans="1:5" x14ac:dyDescent="0.2">
      <c r="A78" s="53">
        <v>1895</v>
      </c>
      <c r="B78">
        <f>B7</f>
        <v>44.7</v>
      </c>
      <c r="C78">
        <f>C7</f>
        <v>47.4</v>
      </c>
      <c r="D78">
        <f>B78-B68</f>
        <v>0.80000000000000426</v>
      </c>
      <c r="E78">
        <f>C78-C68</f>
        <v>1.1000000000000014</v>
      </c>
    </row>
    <row r="79" spans="1:5" x14ac:dyDescent="0.2">
      <c r="A79" s="53">
        <v>1896</v>
      </c>
    </row>
    <row r="80" spans="1:5" x14ac:dyDescent="0.2">
      <c r="A80" s="53">
        <v>1897</v>
      </c>
    </row>
    <row r="81" spans="1:3" x14ac:dyDescent="0.2">
      <c r="A81" s="53">
        <v>1898</v>
      </c>
    </row>
    <row r="82" spans="1:3" x14ac:dyDescent="0.2">
      <c r="A82" s="53">
        <v>1899</v>
      </c>
    </row>
    <row r="83" spans="1:3" x14ac:dyDescent="0.2">
      <c r="A83" s="53">
        <v>1900</v>
      </c>
    </row>
    <row r="84" spans="1:3" x14ac:dyDescent="0.2">
      <c r="A84" s="53">
        <v>1901</v>
      </c>
    </row>
    <row r="85" spans="1:3" x14ac:dyDescent="0.2">
      <c r="A85" s="53">
        <v>1902</v>
      </c>
    </row>
    <row r="86" spans="1:3" x14ac:dyDescent="0.2">
      <c r="A86" s="53">
        <v>1903</v>
      </c>
    </row>
    <row r="87" spans="1:3" x14ac:dyDescent="0.2">
      <c r="A87" s="53">
        <v>1904</v>
      </c>
    </row>
    <row r="88" spans="1:3" x14ac:dyDescent="0.2">
      <c r="A88" s="53">
        <v>1905</v>
      </c>
    </row>
    <row r="89" spans="1:3" x14ac:dyDescent="0.2">
      <c r="A89" s="53">
        <v>1906</v>
      </c>
    </row>
    <row r="90" spans="1:3" x14ac:dyDescent="0.2">
      <c r="A90" s="53">
        <v>1907</v>
      </c>
    </row>
    <row r="91" spans="1:3" x14ac:dyDescent="0.2">
      <c r="A91" s="53">
        <v>1908</v>
      </c>
    </row>
    <row r="92" spans="1:3" x14ac:dyDescent="0.2">
      <c r="A92" s="53">
        <v>1909</v>
      </c>
    </row>
    <row r="93" spans="1:3" x14ac:dyDescent="0.2">
      <c r="A93" s="53">
        <v>1910</v>
      </c>
    </row>
    <row r="94" spans="1:3" x14ac:dyDescent="0.2">
      <c r="A94" s="53">
        <v>1911</v>
      </c>
      <c r="B94">
        <f>B8</f>
        <v>50.1</v>
      </c>
      <c r="C94">
        <f>C8</f>
        <v>53.2</v>
      </c>
    </row>
    <row r="95" spans="1:3" x14ac:dyDescent="0.2">
      <c r="A95" s="53">
        <v>1912</v>
      </c>
    </row>
    <row r="96" spans="1:3" x14ac:dyDescent="0.2">
      <c r="A96" s="53">
        <v>1913</v>
      </c>
    </row>
    <row r="97" spans="1:3" x14ac:dyDescent="0.2">
      <c r="A97" s="53">
        <v>1914</v>
      </c>
    </row>
    <row r="98" spans="1:3" x14ac:dyDescent="0.2">
      <c r="A98" s="53">
        <v>1915</v>
      </c>
    </row>
    <row r="99" spans="1:3" x14ac:dyDescent="0.2">
      <c r="A99" s="53">
        <v>1916</v>
      </c>
    </row>
    <row r="100" spans="1:3" x14ac:dyDescent="0.2">
      <c r="A100" s="53">
        <v>1917</v>
      </c>
    </row>
    <row r="101" spans="1:3" x14ac:dyDescent="0.2">
      <c r="A101" s="53">
        <v>1918</v>
      </c>
    </row>
    <row r="102" spans="1:3" x14ac:dyDescent="0.2">
      <c r="A102" s="53">
        <v>1919</v>
      </c>
    </row>
    <row r="103" spans="1:3" x14ac:dyDescent="0.2">
      <c r="A103" s="53">
        <v>1920</v>
      </c>
    </row>
    <row r="104" spans="1:3" x14ac:dyDescent="0.2">
      <c r="A104" s="53">
        <v>1921</v>
      </c>
      <c r="B104">
        <f>B9</f>
        <v>53.1</v>
      </c>
      <c r="C104">
        <f>C9</f>
        <v>56.4</v>
      </c>
    </row>
    <row r="105" spans="1:3" x14ac:dyDescent="0.2">
      <c r="A105" s="53">
        <v>1922</v>
      </c>
    </row>
    <row r="106" spans="1:3" x14ac:dyDescent="0.2">
      <c r="A106" s="53">
        <v>1923</v>
      </c>
    </row>
    <row r="107" spans="1:3" x14ac:dyDescent="0.2">
      <c r="A107" s="53">
        <v>1924</v>
      </c>
    </row>
    <row r="108" spans="1:3" x14ac:dyDescent="0.2">
      <c r="A108" s="53">
        <v>1925</v>
      </c>
    </row>
    <row r="109" spans="1:3" x14ac:dyDescent="0.2">
      <c r="A109" s="53">
        <v>1926</v>
      </c>
    </row>
    <row r="110" spans="1:3" x14ac:dyDescent="0.2">
      <c r="A110" s="53">
        <v>1927</v>
      </c>
    </row>
    <row r="111" spans="1:3" x14ac:dyDescent="0.2">
      <c r="A111" s="53">
        <v>1928</v>
      </c>
    </row>
    <row r="112" spans="1:3" x14ac:dyDescent="0.2">
      <c r="A112" s="53">
        <v>1929</v>
      </c>
    </row>
    <row r="113" spans="1:3" x14ac:dyDescent="0.2">
      <c r="A113" s="53">
        <v>1930</v>
      </c>
    </row>
    <row r="114" spans="1:3" x14ac:dyDescent="0.2">
      <c r="A114" s="53">
        <v>1931</v>
      </c>
      <c r="B114">
        <f>B10</f>
        <v>56</v>
      </c>
      <c r="C114">
        <f>C10</f>
        <v>59.5</v>
      </c>
    </row>
    <row r="115" spans="1:3" x14ac:dyDescent="0.2">
      <c r="A115" s="53">
        <v>1932</v>
      </c>
    </row>
    <row r="116" spans="1:3" x14ac:dyDescent="0.2">
      <c r="A116" s="53">
        <v>1933</v>
      </c>
    </row>
    <row r="117" spans="1:3" x14ac:dyDescent="0.2">
      <c r="A117" s="53">
        <v>1934</v>
      </c>
    </row>
    <row r="118" spans="1:3" x14ac:dyDescent="0.2">
      <c r="A118" s="53">
        <v>1935</v>
      </c>
    </row>
    <row r="119" spans="1:3" x14ac:dyDescent="0.2">
      <c r="A119" s="53">
        <v>1936</v>
      </c>
    </row>
    <row r="120" spans="1:3" x14ac:dyDescent="0.2">
      <c r="A120" s="53">
        <v>1937</v>
      </c>
    </row>
    <row r="121" spans="1:3" x14ac:dyDescent="0.2">
      <c r="A121" s="53">
        <v>1938</v>
      </c>
    </row>
    <row r="122" spans="1:3" x14ac:dyDescent="0.2">
      <c r="A122" s="53">
        <v>1939</v>
      </c>
    </row>
    <row r="123" spans="1:3" x14ac:dyDescent="0.2">
      <c r="A123" s="53">
        <v>1940</v>
      </c>
    </row>
    <row r="124" spans="1:3" x14ac:dyDescent="0.2">
      <c r="A124" s="53">
        <v>1941</v>
      </c>
    </row>
    <row r="125" spans="1:3" x14ac:dyDescent="0.2">
      <c r="A125" s="53">
        <v>1942</v>
      </c>
    </row>
    <row r="126" spans="1:3" x14ac:dyDescent="0.2">
      <c r="A126" s="53">
        <v>1943</v>
      </c>
      <c r="B126">
        <f>B11</f>
        <v>59.8</v>
      </c>
      <c r="C126">
        <f>C11</f>
        <v>64.599999999999994</v>
      </c>
    </row>
    <row r="127" spans="1:3" x14ac:dyDescent="0.2">
      <c r="A127" s="53">
        <v>1944</v>
      </c>
    </row>
    <row r="128" spans="1:3" x14ac:dyDescent="0.2">
      <c r="A128" s="53">
        <v>1945</v>
      </c>
    </row>
    <row r="129" spans="1:3" x14ac:dyDescent="0.2">
      <c r="A129" s="53">
        <v>1946</v>
      </c>
    </row>
    <row r="130" spans="1:3" x14ac:dyDescent="0.2">
      <c r="A130" s="53">
        <v>1947</v>
      </c>
    </row>
    <row r="131" spans="1:3" x14ac:dyDescent="0.2">
      <c r="A131" s="53">
        <v>1948</v>
      </c>
    </row>
    <row r="132" spans="1:3" x14ac:dyDescent="0.2">
      <c r="A132" s="53">
        <v>1949</v>
      </c>
    </row>
    <row r="133" spans="1:3" x14ac:dyDescent="0.2">
      <c r="A133" s="53">
        <v>1950</v>
      </c>
    </row>
    <row r="134" spans="1:3" x14ac:dyDescent="0.2">
      <c r="A134" s="53">
        <v>1951</v>
      </c>
      <c r="B134">
        <f>B12</f>
        <v>64.400000000000006</v>
      </c>
      <c r="C134">
        <f>C12</f>
        <v>68.7</v>
      </c>
    </row>
    <row r="135" spans="1:3" x14ac:dyDescent="0.2">
      <c r="A135" s="53">
        <v>1952</v>
      </c>
    </row>
    <row r="136" spans="1:3" x14ac:dyDescent="0.2">
      <c r="A136" s="53">
        <v>1953</v>
      </c>
    </row>
    <row r="137" spans="1:3" x14ac:dyDescent="0.2">
      <c r="A137" s="53">
        <v>1954</v>
      </c>
    </row>
    <row r="138" spans="1:3" x14ac:dyDescent="0.2">
      <c r="A138" s="53">
        <v>1955</v>
      </c>
    </row>
    <row r="139" spans="1:3" x14ac:dyDescent="0.2">
      <c r="A139" s="53">
        <v>1956</v>
      </c>
    </row>
    <row r="140" spans="1:3" x14ac:dyDescent="0.2">
      <c r="A140" s="53">
        <v>1957</v>
      </c>
    </row>
    <row r="141" spans="1:3" x14ac:dyDescent="0.2">
      <c r="A141" s="53">
        <v>1958</v>
      </c>
    </row>
    <row r="142" spans="1:3" x14ac:dyDescent="0.2">
      <c r="A142" s="53">
        <v>1959</v>
      </c>
    </row>
    <row r="143" spans="1:3" x14ac:dyDescent="0.2">
      <c r="A143" s="53">
        <v>1960</v>
      </c>
    </row>
    <row r="144" spans="1:3" x14ac:dyDescent="0.2">
      <c r="A144" s="53">
        <v>1961</v>
      </c>
      <c r="B144">
        <f>B13</f>
        <v>66.2</v>
      </c>
      <c r="C144">
        <f>C13</f>
        <v>72</v>
      </c>
    </row>
    <row r="145" spans="1:3" x14ac:dyDescent="0.2">
      <c r="A145" s="53">
        <v>1962</v>
      </c>
    </row>
    <row r="146" spans="1:3" x14ac:dyDescent="0.2">
      <c r="A146" s="53">
        <v>1963</v>
      </c>
    </row>
    <row r="147" spans="1:3" x14ac:dyDescent="0.2">
      <c r="A147" s="53">
        <v>1964</v>
      </c>
    </row>
    <row r="148" spans="1:3" x14ac:dyDescent="0.2">
      <c r="A148" s="53">
        <v>1965</v>
      </c>
    </row>
    <row r="149" spans="1:3" x14ac:dyDescent="0.2">
      <c r="A149" s="53">
        <v>1966</v>
      </c>
    </row>
    <row r="150" spans="1:3" x14ac:dyDescent="0.2">
      <c r="A150" s="53">
        <v>1967</v>
      </c>
    </row>
    <row r="151" spans="1:3" x14ac:dyDescent="0.2">
      <c r="A151" s="53">
        <v>1968</v>
      </c>
    </row>
    <row r="152" spans="1:3" x14ac:dyDescent="0.2">
      <c r="A152" s="53">
        <v>1969</v>
      </c>
    </row>
    <row r="153" spans="1:3" x14ac:dyDescent="0.2">
      <c r="A153" s="53">
        <v>1970</v>
      </c>
    </row>
    <row r="154" spans="1:3" x14ac:dyDescent="0.2">
      <c r="A154" s="53">
        <v>1971</v>
      </c>
      <c r="B154">
        <f>B14</f>
        <v>67.3</v>
      </c>
      <c r="C154">
        <f>C14</f>
        <v>73.7</v>
      </c>
    </row>
    <row r="155" spans="1:3" x14ac:dyDescent="0.2">
      <c r="A155" s="53">
        <v>1972</v>
      </c>
    </row>
    <row r="156" spans="1:3" x14ac:dyDescent="0.2">
      <c r="A156" s="53">
        <v>1973</v>
      </c>
    </row>
    <row r="157" spans="1:3" x14ac:dyDescent="0.2">
      <c r="A157" s="53">
        <v>1974</v>
      </c>
    </row>
    <row r="158" spans="1:3" x14ac:dyDescent="0.2">
      <c r="A158" s="53">
        <v>1975</v>
      </c>
    </row>
    <row r="159" spans="1:3" x14ac:dyDescent="0.2">
      <c r="A159" s="53">
        <v>1976</v>
      </c>
    </row>
    <row r="160" spans="1:3" x14ac:dyDescent="0.2">
      <c r="A160" s="53">
        <v>1977</v>
      </c>
    </row>
    <row r="161" spans="1:3" x14ac:dyDescent="0.2">
      <c r="A161" s="53">
        <v>1978</v>
      </c>
    </row>
    <row r="162" spans="1:3" x14ac:dyDescent="0.2">
      <c r="A162" s="53">
        <v>1979</v>
      </c>
    </row>
    <row r="163" spans="1:3" x14ac:dyDescent="0.2">
      <c r="A163" s="53">
        <v>1980</v>
      </c>
    </row>
    <row r="164" spans="1:3" x14ac:dyDescent="0.2">
      <c r="A164" s="53">
        <v>1981</v>
      </c>
      <c r="B164">
        <f>B15</f>
        <v>69.11</v>
      </c>
      <c r="C164">
        <f>C15</f>
        <v>75.31</v>
      </c>
    </row>
    <row r="165" spans="1:3" x14ac:dyDescent="0.2">
      <c r="A165" s="53">
        <v>1982</v>
      </c>
    </row>
    <row r="166" spans="1:3" x14ac:dyDescent="0.2">
      <c r="A166" s="53">
        <v>1983</v>
      </c>
    </row>
    <row r="167" spans="1:3" x14ac:dyDescent="0.2">
      <c r="A167" s="53">
        <v>1984</v>
      </c>
    </row>
    <row r="168" spans="1:3" x14ac:dyDescent="0.2">
      <c r="A168" s="53">
        <v>1985</v>
      </c>
    </row>
    <row r="169" spans="1:3" x14ac:dyDescent="0.2">
      <c r="A169" s="53">
        <v>1986</v>
      </c>
    </row>
    <row r="170" spans="1:3" x14ac:dyDescent="0.2">
      <c r="A170" s="53">
        <v>1987</v>
      </c>
    </row>
    <row r="171" spans="1:3" x14ac:dyDescent="0.2">
      <c r="A171" s="53">
        <v>1988</v>
      </c>
    </row>
    <row r="172" spans="1:3" x14ac:dyDescent="0.2">
      <c r="A172" s="53">
        <v>1989</v>
      </c>
    </row>
    <row r="173" spans="1:3" x14ac:dyDescent="0.2">
      <c r="A173" s="53">
        <v>1990</v>
      </c>
    </row>
    <row r="174" spans="1:3" x14ac:dyDescent="0.2">
      <c r="A174" s="53">
        <v>1991</v>
      </c>
      <c r="B174">
        <f>B17</f>
        <v>71.47</v>
      </c>
      <c r="C174">
        <f>C17</f>
        <v>77.12</v>
      </c>
    </row>
    <row r="175" spans="1:3" x14ac:dyDescent="0.2">
      <c r="A175" s="53">
        <v>1992</v>
      </c>
    </row>
    <row r="176" spans="1:3" x14ac:dyDescent="0.2">
      <c r="A176" s="53">
        <v>1993</v>
      </c>
      <c r="B176">
        <f>B18</f>
        <v>71.7</v>
      </c>
      <c r="C176">
        <f>C18</f>
        <v>77.31</v>
      </c>
    </row>
    <row r="177" spans="1:3" x14ac:dyDescent="0.2">
      <c r="A177" s="53">
        <v>1994</v>
      </c>
      <c r="B177">
        <f t="shared" ref="B177:C198" si="0">B19</f>
        <v>71.88</v>
      </c>
      <c r="C177">
        <f t="shared" si="0"/>
        <v>77.44</v>
      </c>
    </row>
    <row r="178" spans="1:3" x14ac:dyDescent="0.2">
      <c r="A178" s="53">
        <v>1995</v>
      </c>
      <c r="B178">
        <f t="shared" si="0"/>
        <v>72.08</v>
      </c>
      <c r="C178">
        <f t="shared" si="0"/>
        <v>77.73</v>
      </c>
    </row>
    <row r="179" spans="1:3" x14ac:dyDescent="0.2">
      <c r="A179" s="53">
        <v>1996</v>
      </c>
      <c r="B179">
        <f t="shared" si="0"/>
        <v>72.23</v>
      </c>
      <c r="C179">
        <f t="shared" si="0"/>
        <v>77.849999999999994</v>
      </c>
    </row>
    <row r="180" spans="1:3" x14ac:dyDescent="0.2">
      <c r="A180" s="53">
        <v>1997</v>
      </c>
      <c r="B180">
        <f t="shared" si="0"/>
        <v>72.400000000000006</v>
      </c>
      <c r="C180">
        <f t="shared" si="0"/>
        <v>78.040000000000006</v>
      </c>
    </row>
    <row r="181" spans="1:3" x14ac:dyDescent="0.2">
      <c r="A181" s="53">
        <v>1998</v>
      </c>
      <c r="B181">
        <f t="shared" si="0"/>
        <v>72.64</v>
      </c>
      <c r="C181">
        <f t="shared" si="0"/>
        <v>78.180000000000007</v>
      </c>
    </row>
    <row r="182" spans="1:3" x14ac:dyDescent="0.2">
      <c r="A182" s="53">
        <v>1999</v>
      </c>
      <c r="B182">
        <f t="shared" si="0"/>
        <v>72.84</v>
      </c>
      <c r="C182">
        <f t="shared" si="0"/>
        <v>78.349999999999994</v>
      </c>
    </row>
    <row r="183" spans="1:3" x14ac:dyDescent="0.2">
      <c r="A183" s="53">
        <v>2000</v>
      </c>
      <c r="B183">
        <f t="shared" si="0"/>
        <v>73.099999999999994</v>
      </c>
      <c r="C183">
        <f t="shared" si="0"/>
        <v>78.5</v>
      </c>
    </row>
    <row r="184" spans="1:3" x14ac:dyDescent="0.2">
      <c r="A184" s="53">
        <v>2001</v>
      </c>
      <c r="B184">
        <f t="shared" si="0"/>
        <v>73.31</v>
      </c>
      <c r="C184">
        <f t="shared" si="0"/>
        <v>78.78</v>
      </c>
    </row>
    <row r="185" spans="1:3" x14ac:dyDescent="0.2">
      <c r="A185" s="53">
        <v>2002</v>
      </c>
      <c r="B185">
        <f t="shared" si="0"/>
        <v>73.5</v>
      </c>
      <c r="C185">
        <f t="shared" si="0"/>
        <v>78.86</v>
      </c>
    </row>
    <row r="186" spans="1:3" x14ac:dyDescent="0.2">
      <c r="A186" s="53">
        <v>2003</v>
      </c>
      <c r="B186">
        <f t="shared" si="0"/>
        <v>73.78</v>
      </c>
      <c r="C186">
        <f t="shared" si="0"/>
        <v>79.05</v>
      </c>
    </row>
    <row r="187" spans="1:3" x14ac:dyDescent="0.2">
      <c r="A187" s="53">
        <v>2004</v>
      </c>
      <c r="B187">
        <f t="shared" si="0"/>
        <v>74.22</v>
      </c>
      <c r="C187">
        <f t="shared" si="0"/>
        <v>79.239999999999995</v>
      </c>
    </row>
    <row r="188" spans="1:3" x14ac:dyDescent="0.2">
      <c r="A188" s="53">
        <v>2005</v>
      </c>
      <c r="B188">
        <f t="shared" si="0"/>
        <v>74.59</v>
      </c>
      <c r="C188">
        <f t="shared" si="0"/>
        <v>79.540000000000006</v>
      </c>
    </row>
    <row r="189" spans="1:3" x14ac:dyDescent="0.2">
      <c r="A189" s="53">
        <v>2006</v>
      </c>
      <c r="B189">
        <f t="shared" si="0"/>
        <v>74.790000000000006</v>
      </c>
      <c r="C189">
        <f t="shared" si="0"/>
        <v>79.680000000000007</v>
      </c>
    </row>
    <row r="190" spans="1:3" x14ac:dyDescent="0.2">
      <c r="A190" s="53">
        <v>2007</v>
      </c>
      <c r="B190">
        <f t="shared" si="0"/>
        <v>74.989999999999995</v>
      </c>
      <c r="C190">
        <f t="shared" si="0"/>
        <v>79.83</v>
      </c>
    </row>
    <row r="191" spans="1:3" x14ac:dyDescent="0.2">
      <c r="A191" s="53">
        <v>2008</v>
      </c>
      <c r="B191">
        <f t="shared" si="0"/>
        <v>75.34</v>
      </c>
      <c r="C191">
        <f t="shared" si="0"/>
        <v>80.05</v>
      </c>
    </row>
    <row r="192" spans="1:3" x14ac:dyDescent="0.2">
      <c r="A192" s="53">
        <v>2009</v>
      </c>
      <c r="B192">
        <f t="shared" si="0"/>
        <v>75.8</v>
      </c>
      <c r="C192">
        <f t="shared" si="0"/>
        <v>80.31</v>
      </c>
    </row>
    <row r="193" spans="1:3" x14ac:dyDescent="0.2">
      <c r="A193" s="53">
        <v>2010</v>
      </c>
      <c r="B193">
        <f t="shared" si="0"/>
        <v>76.209999999999994</v>
      </c>
      <c r="C193">
        <f t="shared" si="0"/>
        <v>80.62</v>
      </c>
    </row>
    <row r="194" spans="1:3" x14ac:dyDescent="0.2">
      <c r="A194" s="53">
        <v>2011</v>
      </c>
      <c r="B194">
        <f t="shared" si="0"/>
        <v>76.510000000000005</v>
      </c>
      <c r="C194">
        <f t="shared" si="0"/>
        <v>80.75</v>
      </c>
    </row>
    <row r="195" spans="1:3" x14ac:dyDescent="0.2">
      <c r="A195" s="53">
        <v>2012</v>
      </c>
      <c r="B195">
        <f t="shared" si="0"/>
        <v>76.77</v>
      </c>
      <c r="C195">
        <f t="shared" si="0"/>
        <v>80.89</v>
      </c>
    </row>
    <row r="196" spans="1:3" x14ac:dyDescent="0.2">
      <c r="A196" s="53">
        <v>2013</v>
      </c>
      <c r="B196">
        <f t="shared" si="0"/>
        <v>77.05</v>
      </c>
      <c r="C196">
        <f t="shared" si="0"/>
        <v>81.06</v>
      </c>
    </row>
    <row r="197" spans="1:3" x14ac:dyDescent="0.2">
      <c r="A197" s="53">
        <v>2014</v>
      </c>
      <c r="B197">
        <f t="shared" si="0"/>
        <v>77.09</v>
      </c>
      <c r="C197">
        <f t="shared" si="0"/>
        <v>81.14</v>
      </c>
    </row>
    <row r="198" spans="1:3" x14ac:dyDescent="0.2">
      <c r="A198" s="53">
        <v>2015</v>
      </c>
      <c r="B198">
        <f t="shared" si="0"/>
        <v>77.069999999999993</v>
      </c>
      <c r="C198">
        <f t="shared" si="0"/>
        <v>81.150000000000006</v>
      </c>
    </row>
    <row r="199" spans="1:3" x14ac:dyDescent="0.2">
      <c r="A199" s="53"/>
    </row>
  </sheetData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8"/>
  <sheetViews>
    <sheetView workbookViewId="0">
      <selection activeCell="C1" sqref="C1"/>
    </sheetView>
  </sheetViews>
  <sheetFormatPr defaultRowHeight="15" x14ac:dyDescent="0.2"/>
  <sheetData>
    <row r="1" spans="1:8" ht="45" x14ac:dyDescent="0.25">
      <c r="A1" s="54" t="s">
        <v>185</v>
      </c>
      <c r="B1" s="55"/>
      <c r="C1" s="55" t="s">
        <v>200</v>
      </c>
      <c r="D1" s="55" t="s">
        <v>195</v>
      </c>
      <c r="E1" t="s">
        <v>186</v>
      </c>
      <c r="F1" t="s">
        <v>199</v>
      </c>
      <c r="G1" s="55" t="s">
        <v>195</v>
      </c>
      <c r="H1" t="s">
        <v>187</v>
      </c>
    </row>
    <row r="2" spans="1:8" ht="15.75" x14ac:dyDescent="0.25">
      <c r="A2" s="56">
        <v>1981</v>
      </c>
      <c r="C2" s="57">
        <v>69.11</v>
      </c>
      <c r="D2" s="57"/>
      <c r="F2" s="57">
        <v>75.430000000000007</v>
      </c>
      <c r="G2" s="57"/>
    </row>
    <row r="3" spans="1:8" ht="15.75" x14ac:dyDescent="0.25">
      <c r="A3" s="56">
        <v>1982</v>
      </c>
      <c r="C3" s="57">
        <v>69.25</v>
      </c>
      <c r="D3" s="57">
        <f>C3-C2</f>
        <v>0.14000000000000057</v>
      </c>
      <c r="F3" s="57">
        <v>75.290000000000006</v>
      </c>
      <c r="G3" s="59">
        <f>F3-F2</f>
        <v>-0.14000000000000057</v>
      </c>
    </row>
    <row r="4" spans="1:8" ht="15.75" x14ac:dyDescent="0.25">
      <c r="A4" s="56">
        <v>1983</v>
      </c>
      <c r="C4" s="57">
        <v>69.650000000000006</v>
      </c>
      <c r="D4" s="57">
        <f t="shared" ref="D4:D37" si="0">C4-C3</f>
        <v>0.40000000000000568</v>
      </c>
      <c r="F4" s="57">
        <v>75.73</v>
      </c>
      <c r="G4" s="57">
        <f t="shared" ref="G4:G37" si="1">F4-F3</f>
        <v>0.43999999999999773</v>
      </c>
    </row>
    <row r="5" spans="1:8" ht="15.75" x14ac:dyDescent="0.25">
      <c r="A5" s="56">
        <v>1984</v>
      </c>
      <c r="C5" s="57">
        <v>69.900000000000006</v>
      </c>
      <c r="D5" s="57">
        <f t="shared" si="0"/>
        <v>0.25</v>
      </c>
      <c r="F5" s="57">
        <v>75.92</v>
      </c>
      <c r="G5" s="57">
        <f t="shared" si="1"/>
        <v>0.18999999999999773</v>
      </c>
    </row>
    <row r="6" spans="1:8" ht="15.75" x14ac:dyDescent="0.25">
      <c r="A6" s="56">
        <v>1985</v>
      </c>
      <c r="C6" s="57">
        <v>70.05</v>
      </c>
      <c r="D6" s="57">
        <f t="shared" si="0"/>
        <v>0.14999999999999147</v>
      </c>
      <c r="F6" s="57">
        <v>75.84</v>
      </c>
      <c r="G6" s="59">
        <f t="shared" si="1"/>
        <v>-7.9999999999998295E-2</v>
      </c>
    </row>
    <row r="7" spans="1:8" ht="15.75" x14ac:dyDescent="0.25">
      <c r="A7" s="56">
        <v>1986</v>
      </c>
      <c r="C7" s="57">
        <v>70.09</v>
      </c>
      <c r="D7" s="57">
        <f t="shared" si="0"/>
        <v>4.0000000000006253E-2</v>
      </c>
      <c r="F7" s="57">
        <v>76.3</v>
      </c>
      <c r="G7" s="57">
        <f t="shared" si="1"/>
        <v>0.45999999999999375</v>
      </c>
    </row>
    <row r="8" spans="1:8" ht="15.75" x14ac:dyDescent="0.25">
      <c r="A8" s="56">
        <v>1987</v>
      </c>
      <c r="C8" s="57">
        <v>70.48</v>
      </c>
      <c r="D8" s="57">
        <f t="shared" si="0"/>
        <v>0.39000000000000057</v>
      </c>
      <c r="F8" s="57">
        <v>76.55</v>
      </c>
      <c r="G8" s="57">
        <f t="shared" si="1"/>
        <v>0.25</v>
      </c>
    </row>
    <row r="9" spans="1:8" ht="15.75" x14ac:dyDescent="0.25">
      <c r="A9" s="56">
        <v>1988</v>
      </c>
      <c r="C9" s="57">
        <v>70.489999999999995</v>
      </c>
      <c r="D9" s="57">
        <f t="shared" si="0"/>
        <v>9.9999999999909051E-3</v>
      </c>
      <c r="F9" s="57">
        <v>76.73</v>
      </c>
      <c r="G9" s="57">
        <f t="shared" si="1"/>
        <v>0.18000000000000682</v>
      </c>
    </row>
    <row r="10" spans="1:8" ht="15.75" x14ac:dyDescent="0.25">
      <c r="A10" s="56">
        <v>1989</v>
      </c>
      <c r="C10" s="57">
        <v>70.66</v>
      </c>
      <c r="D10" s="57">
        <f t="shared" si="0"/>
        <v>0.17000000000000171</v>
      </c>
      <c r="F10" s="57">
        <v>76.180000000000007</v>
      </c>
      <c r="G10" s="59">
        <f t="shared" si="1"/>
        <v>-0.54999999999999716</v>
      </c>
    </row>
    <row r="11" spans="1:8" ht="15.75" x14ac:dyDescent="0.25">
      <c r="A11" s="56">
        <v>1990</v>
      </c>
      <c r="C11" s="57">
        <v>71.12</v>
      </c>
      <c r="D11" s="57">
        <f t="shared" si="0"/>
        <v>0.46000000000000796</v>
      </c>
      <c r="F11" s="57">
        <v>76.94</v>
      </c>
      <c r="G11" s="57">
        <f t="shared" si="1"/>
        <v>0.75999999999999091</v>
      </c>
    </row>
    <row r="12" spans="1:8" ht="15.75" x14ac:dyDescent="0.25">
      <c r="A12" s="56">
        <v>1991</v>
      </c>
      <c r="C12" s="57">
        <v>71.38</v>
      </c>
      <c r="D12" s="57">
        <f t="shared" si="0"/>
        <v>0.25999999999999091</v>
      </c>
      <c r="E12">
        <v>71.38</v>
      </c>
      <c r="F12" s="57">
        <v>77.150000000000006</v>
      </c>
      <c r="G12" s="57">
        <f t="shared" si="1"/>
        <v>0.21000000000000796</v>
      </c>
      <c r="H12">
        <v>77.11</v>
      </c>
    </row>
    <row r="13" spans="1:8" ht="15.75" x14ac:dyDescent="0.25">
      <c r="A13" s="56">
        <v>1992</v>
      </c>
      <c r="C13" s="57">
        <v>71.599999999999994</v>
      </c>
      <c r="D13" s="57">
        <f t="shared" si="0"/>
        <v>0.21999999999999886</v>
      </c>
      <c r="E13">
        <v>71.47</v>
      </c>
      <c r="F13" s="57">
        <v>77.3</v>
      </c>
      <c r="G13" s="57">
        <f t="shared" si="1"/>
        <v>0.14999999999999147</v>
      </c>
      <c r="H13">
        <v>77.12</v>
      </c>
    </row>
    <row r="14" spans="1:8" ht="15.75" x14ac:dyDescent="0.25">
      <c r="A14" s="56">
        <v>1993</v>
      </c>
      <c r="C14" s="57">
        <v>71.400000000000006</v>
      </c>
      <c r="D14" s="59">
        <f t="shared" si="0"/>
        <v>-0.19999999999998863</v>
      </c>
      <c r="E14">
        <v>71.7</v>
      </c>
      <c r="F14" s="57">
        <v>76.98</v>
      </c>
      <c r="G14" s="59">
        <f t="shared" si="1"/>
        <v>-0.31999999999999318</v>
      </c>
      <c r="H14">
        <v>77.31</v>
      </c>
    </row>
    <row r="15" spans="1:8" ht="15.75" x14ac:dyDescent="0.25">
      <c r="A15" s="56">
        <v>1994</v>
      </c>
      <c r="C15" s="57">
        <v>72.11</v>
      </c>
      <c r="D15" s="57">
        <f t="shared" si="0"/>
        <v>0.70999999999999375</v>
      </c>
      <c r="E15">
        <v>71.88</v>
      </c>
      <c r="F15" s="57">
        <v>77.739999999999995</v>
      </c>
      <c r="G15" s="57">
        <f t="shared" si="1"/>
        <v>0.75999999999999091</v>
      </c>
      <c r="H15">
        <v>77.44</v>
      </c>
    </row>
    <row r="16" spans="1:8" ht="15.75" x14ac:dyDescent="0.25">
      <c r="A16" s="56">
        <v>1995</v>
      </c>
      <c r="C16" s="57">
        <v>72.11</v>
      </c>
      <c r="D16" s="57">
        <f t="shared" si="0"/>
        <v>0</v>
      </c>
      <c r="E16">
        <v>72.08</v>
      </c>
      <c r="F16" s="57">
        <v>77.69</v>
      </c>
      <c r="G16" s="57">
        <f t="shared" si="1"/>
        <v>-4.9999999999997158E-2</v>
      </c>
      <c r="H16">
        <v>77.73</v>
      </c>
    </row>
    <row r="17" spans="1:8" ht="15.75" x14ac:dyDescent="0.25">
      <c r="A17" s="56">
        <v>1996</v>
      </c>
      <c r="C17" s="57">
        <v>72.010000000000005</v>
      </c>
      <c r="D17" s="59">
        <f t="shared" si="0"/>
        <v>-9.9999999999994316E-2</v>
      </c>
      <c r="E17">
        <v>72.23</v>
      </c>
      <c r="F17" s="57">
        <v>77.819999999999993</v>
      </c>
      <c r="G17" s="57">
        <f t="shared" si="1"/>
        <v>0.12999999999999545</v>
      </c>
      <c r="H17">
        <v>77.849999999999994</v>
      </c>
    </row>
    <row r="18" spans="1:8" ht="15.75" x14ac:dyDescent="0.25">
      <c r="A18" s="56">
        <v>1997</v>
      </c>
      <c r="C18" s="57">
        <v>72.56</v>
      </c>
      <c r="D18" s="57">
        <f t="shared" si="0"/>
        <v>0.54999999999999716</v>
      </c>
      <c r="E18">
        <v>72.400000000000006</v>
      </c>
      <c r="F18" s="57">
        <v>78.11</v>
      </c>
      <c r="G18" s="57">
        <f t="shared" si="1"/>
        <v>0.29000000000000625</v>
      </c>
      <c r="H18">
        <v>78.040000000000006</v>
      </c>
    </row>
    <row r="19" spans="1:8" ht="15.75" x14ac:dyDescent="0.25">
      <c r="A19" s="56">
        <v>1998</v>
      </c>
      <c r="C19" s="57">
        <v>72.63</v>
      </c>
      <c r="D19" s="57">
        <f t="shared" si="0"/>
        <v>6.9999999999993179E-2</v>
      </c>
      <c r="E19">
        <v>72.64</v>
      </c>
      <c r="F19" s="57">
        <v>78.23</v>
      </c>
      <c r="G19" s="57">
        <f t="shared" si="1"/>
        <v>0.12000000000000455</v>
      </c>
      <c r="H19">
        <v>78.180000000000007</v>
      </c>
    </row>
    <row r="20" spans="1:8" ht="15.75" x14ac:dyDescent="0.25">
      <c r="A20" s="56">
        <v>1999</v>
      </c>
      <c r="C20" s="57">
        <v>72.7</v>
      </c>
      <c r="D20" s="57">
        <f t="shared" si="0"/>
        <v>7.000000000000739E-2</v>
      </c>
      <c r="E20">
        <v>72.84</v>
      </c>
      <c r="F20" s="57">
        <v>78.239999999999995</v>
      </c>
      <c r="G20" s="57">
        <f t="shared" si="1"/>
        <v>9.9999999999909051E-3</v>
      </c>
      <c r="H20">
        <v>78.349999999999994</v>
      </c>
    </row>
    <row r="21" spans="1:8" ht="15.75" x14ac:dyDescent="0.25">
      <c r="A21" s="56">
        <v>2000</v>
      </c>
      <c r="C21" s="57">
        <v>73.180000000000007</v>
      </c>
      <c r="D21" s="57">
        <f t="shared" si="0"/>
        <v>0.48000000000000398</v>
      </c>
      <c r="E21">
        <v>73.099999999999994</v>
      </c>
      <c r="F21" s="57">
        <v>78.63</v>
      </c>
      <c r="G21" s="57">
        <f t="shared" si="1"/>
        <v>0.39000000000000057</v>
      </c>
      <c r="H21">
        <v>78.5</v>
      </c>
    </row>
    <row r="22" spans="1:8" ht="15.75" x14ac:dyDescent="0.25">
      <c r="A22" s="56">
        <v>2001</v>
      </c>
      <c r="C22" s="57">
        <v>73.37</v>
      </c>
      <c r="D22" s="57">
        <f t="shared" si="0"/>
        <v>0.18999999999999773</v>
      </c>
      <c r="E22">
        <v>73.31</v>
      </c>
      <c r="F22" s="57">
        <v>78.819999999999993</v>
      </c>
      <c r="G22" s="57">
        <f t="shared" si="1"/>
        <v>0.18999999999999773</v>
      </c>
      <c r="H22">
        <v>78.78</v>
      </c>
    </row>
    <row r="23" spans="1:8" ht="15.75" x14ac:dyDescent="0.25">
      <c r="A23" s="58">
        <v>2002</v>
      </c>
      <c r="C23" s="57">
        <v>73.33</v>
      </c>
      <c r="D23" s="57">
        <f t="shared" si="0"/>
        <v>-4.0000000000006253E-2</v>
      </c>
      <c r="E23">
        <v>73.5</v>
      </c>
      <c r="F23" s="57">
        <v>78.87</v>
      </c>
      <c r="G23" s="57">
        <f t="shared" si="1"/>
        <v>5.0000000000011369E-2</v>
      </c>
      <c r="H23">
        <v>78.86</v>
      </c>
    </row>
    <row r="24" spans="1:8" ht="15.75" x14ac:dyDescent="0.25">
      <c r="A24" s="58">
        <v>2003</v>
      </c>
      <c r="C24" s="57">
        <v>73.73</v>
      </c>
      <c r="D24" s="57">
        <f t="shared" si="0"/>
        <v>0.40000000000000568</v>
      </c>
      <c r="E24">
        <v>73.78</v>
      </c>
      <c r="F24" s="57">
        <v>78.87</v>
      </c>
      <c r="G24" s="57">
        <f t="shared" si="1"/>
        <v>0</v>
      </c>
      <c r="H24">
        <v>79.05</v>
      </c>
    </row>
    <row r="25" spans="1:8" ht="15.75" x14ac:dyDescent="0.25">
      <c r="A25" s="58">
        <v>2004</v>
      </c>
      <c r="C25" s="57">
        <v>74.239999999999995</v>
      </c>
      <c r="D25" s="57">
        <f t="shared" si="0"/>
        <v>0.50999999999999091</v>
      </c>
      <c r="E25">
        <v>74.22</v>
      </c>
      <c r="F25" s="57">
        <v>79.39</v>
      </c>
      <c r="G25" s="57">
        <f t="shared" si="1"/>
        <v>0.51999999999999602</v>
      </c>
      <c r="H25">
        <v>79.239999999999995</v>
      </c>
    </row>
    <row r="26" spans="1:8" ht="15.75" x14ac:dyDescent="0.25">
      <c r="A26" s="58">
        <v>2005</v>
      </c>
      <c r="C26" s="57">
        <v>74.67</v>
      </c>
      <c r="D26" s="57">
        <f t="shared" si="0"/>
        <v>0.43000000000000682</v>
      </c>
      <c r="E26">
        <v>74.59</v>
      </c>
      <c r="F26" s="57">
        <v>79.459999999999994</v>
      </c>
      <c r="G26" s="57">
        <f t="shared" si="1"/>
        <v>6.9999999999993179E-2</v>
      </c>
      <c r="H26">
        <v>79.540000000000006</v>
      </c>
    </row>
    <row r="27" spans="1:8" ht="15.75" x14ac:dyDescent="0.25">
      <c r="A27" s="58">
        <v>2006</v>
      </c>
      <c r="C27" s="57">
        <v>74.84</v>
      </c>
      <c r="D27" s="57">
        <f t="shared" si="0"/>
        <v>0.17000000000000171</v>
      </c>
      <c r="E27">
        <v>74.790000000000006</v>
      </c>
      <c r="F27" s="57">
        <v>79.760000000000005</v>
      </c>
      <c r="G27" s="57">
        <f t="shared" si="1"/>
        <v>0.30000000000001137</v>
      </c>
      <c r="H27">
        <v>79.680000000000007</v>
      </c>
    </row>
    <row r="28" spans="1:8" ht="15.75" x14ac:dyDescent="0.25">
      <c r="A28" s="58">
        <v>2007</v>
      </c>
      <c r="C28" s="57">
        <v>74.86</v>
      </c>
      <c r="D28" s="57">
        <f t="shared" si="0"/>
        <v>1.9999999999996021E-2</v>
      </c>
      <c r="E28">
        <v>74.989999999999995</v>
      </c>
      <c r="F28" s="57">
        <v>79.8</v>
      </c>
      <c r="G28" s="57">
        <f t="shared" si="1"/>
        <v>3.9999999999992042E-2</v>
      </c>
      <c r="H28">
        <v>79.83</v>
      </c>
    </row>
    <row r="29" spans="1:8" ht="15.75" x14ac:dyDescent="0.25">
      <c r="A29" s="58">
        <v>2008</v>
      </c>
      <c r="C29" s="57">
        <v>75.27</v>
      </c>
      <c r="D29" s="57">
        <f t="shared" si="0"/>
        <v>0.40999999999999659</v>
      </c>
      <c r="E29">
        <v>75.34</v>
      </c>
      <c r="F29" s="57">
        <v>79.930000000000007</v>
      </c>
      <c r="G29" s="57">
        <f t="shared" si="1"/>
        <v>0.13000000000000966</v>
      </c>
      <c r="H29">
        <v>80.05</v>
      </c>
    </row>
    <row r="30" spans="1:8" ht="15.75" x14ac:dyDescent="0.25">
      <c r="A30" s="58">
        <v>2009</v>
      </c>
      <c r="C30" s="57">
        <v>75.91</v>
      </c>
      <c r="D30" s="57">
        <f t="shared" si="0"/>
        <v>0.64000000000000057</v>
      </c>
      <c r="E30">
        <v>75.8</v>
      </c>
      <c r="F30" s="57">
        <v>80.42</v>
      </c>
      <c r="G30" s="57">
        <f t="shared" si="1"/>
        <v>0.48999999999999488</v>
      </c>
      <c r="H30">
        <v>80.31</v>
      </c>
    </row>
    <row r="31" spans="1:8" ht="15.75" x14ac:dyDescent="0.25">
      <c r="A31" s="58">
        <v>2010</v>
      </c>
      <c r="C31" s="57">
        <v>76.23</v>
      </c>
      <c r="D31" s="57">
        <f t="shared" si="0"/>
        <v>0.32000000000000739</v>
      </c>
      <c r="E31">
        <v>76.209999999999994</v>
      </c>
      <c r="F31" s="57">
        <v>80.61</v>
      </c>
      <c r="G31" s="57">
        <f t="shared" si="1"/>
        <v>0.18999999999999773</v>
      </c>
      <c r="H31">
        <v>80.62</v>
      </c>
    </row>
    <row r="32" spans="1:8" ht="15.75" x14ac:dyDescent="0.25">
      <c r="A32" s="58">
        <v>2011</v>
      </c>
      <c r="C32" s="57">
        <v>76.5</v>
      </c>
      <c r="D32" s="57">
        <f t="shared" si="0"/>
        <v>0.26999999999999602</v>
      </c>
      <c r="E32">
        <v>76.510000000000005</v>
      </c>
      <c r="F32" s="57">
        <v>80.819999999999993</v>
      </c>
      <c r="G32" s="57">
        <f t="shared" si="1"/>
        <v>0.20999999999999375</v>
      </c>
      <c r="H32">
        <v>80.75</v>
      </c>
    </row>
    <row r="33" spans="1:8" ht="15.75" x14ac:dyDescent="0.25">
      <c r="A33" s="58">
        <v>2012</v>
      </c>
      <c r="C33" s="57">
        <v>76.8</v>
      </c>
      <c r="D33" s="57">
        <f t="shared" si="0"/>
        <v>0.29999999999999716</v>
      </c>
      <c r="E33">
        <v>76.77</v>
      </c>
      <c r="F33" s="57">
        <v>80.81</v>
      </c>
      <c r="G33" s="57">
        <f t="shared" si="1"/>
        <v>-9.9999999999909051E-3</v>
      </c>
      <c r="H33">
        <v>80.89</v>
      </c>
    </row>
    <row r="34" spans="1:8" ht="15.75" x14ac:dyDescent="0.25">
      <c r="A34" s="58">
        <v>2013</v>
      </c>
      <c r="C34" s="57">
        <v>77.03</v>
      </c>
      <c r="D34" s="57">
        <f t="shared" si="0"/>
        <v>0.23000000000000398</v>
      </c>
      <c r="E34">
        <v>77.05</v>
      </c>
      <c r="F34" s="57">
        <v>81.06</v>
      </c>
      <c r="G34" s="57">
        <f t="shared" si="1"/>
        <v>0.25</v>
      </c>
      <c r="H34">
        <v>81.06</v>
      </c>
    </row>
    <row r="35" spans="1:8" ht="15.75" x14ac:dyDescent="0.25">
      <c r="A35" s="58">
        <v>2014</v>
      </c>
      <c r="C35" s="57">
        <v>77.319999999999993</v>
      </c>
      <c r="D35" s="57">
        <f t="shared" si="0"/>
        <v>0.28999999999999204</v>
      </c>
      <c r="E35">
        <v>77.09</v>
      </c>
      <c r="F35" s="57">
        <v>81.33</v>
      </c>
      <c r="G35" s="57">
        <f t="shared" si="1"/>
        <v>0.26999999999999602</v>
      </c>
      <c r="H35">
        <v>81.14</v>
      </c>
    </row>
    <row r="36" spans="1:8" ht="15.75" x14ac:dyDescent="0.25">
      <c r="A36" s="58">
        <v>2015</v>
      </c>
      <c r="C36" s="57">
        <v>76.95</v>
      </c>
      <c r="D36" s="59">
        <f t="shared" si="0"/>
        <v>-0.36999999999999034</v>
      </c>
      <c r="E36">
        <v>77.069999999999993</v>
      </c>
      <c r="F36" s="57">
        <v>81.03</v>
      </c>
      <c r="G36" s="59">
        <f t="shared" si="1"/>
        <v>-0.29999999999999716</v>
      </c>
      <c r="H36">
        <v>81.150000000000006</v>
      </c>
    </row>
    <row r="37" spans="1:8" ht="15.75" x14ac:dyDescent="0.25">
      <c r="A37" s="58">
        <v>2016</v>
      </c>
      <c r="C37" s="57">
        <v>76.930000000000007</v>
      </c>
      <c r="D37" s="57">
        <f t="shared" si="0"/>
        <v>-1.9999999999996021E-2</v>
      </c>
      <c r="F37" s="57">
        <v>81.06</v>
      </c>
      <c r="G37" s="57">
        <f t="shared" si="1"/>
        <v>3.0000000000001137E-2</v>
      </c>
    </row>
    <row r="41" spans="1:8" x14ac:dyDescent="0.2">
      <c r="C41" t="s">
        <v>196</v>
      </c>
      <c r="D41" t="s">
        <v>197</v>
      </c>
      <c r="E41" t="s">
        <v>198</v>
      </c>
      <c r="F41" t="s">
        <v>196</v>
      </c>
      <c r="G41" t="s">
        <v>197</v>
      </c>
      <c r="H41" t="s">
        <v>198</v>
      </c>
    </row>
    <row r="42" spans="1:8" x14ac:dyDescent="0.2">
      <c r="A42" t="s">
        <v>194</v>
      </c>
      <c r="C42" s="10">
        <f>C7-C3</f>
        <v>0.84000000000000341</v>
      </c>
      <c r="D42" s="61">
        <f>AVERAGE(D3:D7)</f>
        <v>0.19600000000000078</v>
      </c>
      <c r="E42">
        <f>52*D42</f>
        <v>10.192000000000041</v>
      </c>
      <c r="F42">
        <f>F7-F3</f>
        <v>1.0099999999999909</v>
      </c>
      <c r="G42" s="61">
        <f>AVERAGE(G3:G7)</f>
        <v>0.17399999999999807</v>
      </c>
      <c r="H42">
        <f>52*G42</f>
        <v>9.0479999999999006</v>
      </c>
    </row>
    <row r="43" spans="1:8" x14ac:dyDescent="0.2">
      <c r="A43" t="s">
        <v>193</v>
      </c>
      <c r="C43" s="10">
        <f>C12-C8</f>
        <v>0.89999999999999147</v>
      </c>
      <c r="D43" s="61">
        <f>AVERAGE(D8:D12)</f>
        <v>0.2579999999999984</v>
      </c>
      <c r="E43">
        <f t="shared" ref="E43:E48" si="2">52*D43</f>
        <v>13.415999999999917</v>
      </c>
      <c r="F43">
        <f>F12-F8</f>
        <v>0.60000000000000853</v>
      </c>
      <c r="G43" s="61">
        <f>AVERAGE(G8:G12)</f>
        <v>0.17000000000000171</v>
      </c>
      <c r="H43">
        <f t="shared" ref="H43:H48" si="3">52*G43</f>
        <v>8.8400000000000887</v>
      </c>
    </row>
    <row r="44" spans="1:8" x14ac:dyDescent="0.2">
      <c r="A44" t="s">
        <v>192</v>
      </c>
      <c r="C44" s="10">
        <f>C17-C13</f>
        <v>0.4100000000000108</v>
      </c>
      <c r="D44" s="61">
        <f>AVERAGE(D13:D17)</f>
        <v>0.12600000000000194</v>
      </c>
      <c r="E44">
        <f t="shared" si="2"/>
        <v>6.5520000000001009</v>
      </c>
      <c r="F44">
        <f>F17-F13</f>
        <v>0.51999999999999602</v>
      </c>
      <c r="G44" s="61">
        <f>AVERAGE(G13:G17)</f>
        <v>0.13399999999999751</v>
      </c>
      <c r="H44">
        <f t="shared" si="3"/>
        <v>6.9679999999998703</v>
      </c>
    </row>
    <row r="45" spans="1:8" x14ac:dyDescent="0.2">
      <c r="A45" t="s">
        <v>191</v>
      </c>
      <c r="C45" s="10">
        <f>C22-C18</f>
        <v>0.81000000000000227</v>
      </c>
      <c r="D45" s="61">
        <f>AVERAGE(D18:D22)</f>
        <v>0.27199999999999991</v>
      </c>
      <c r="E45">
        <f t="shared" si="2"/>
        <v>14.143999999999995</v>
      </c>
      <c r="F45">
        <f>F22-F18</f>
        <v>0.70999999999999375</v>
      </c>
      <c r="G45" s="61">
        <f>AVERAGE(G18:G22)</f>
        <v>0.2</v>
      </c>
      <c r="H45">
        <f t="shared" si="3"/>
        <v>10.4</v>
      </c>
    </row>
    <row r="46" spans="1:8" x14ac:dyDescent="0.2">
      <c r="A46" t="s">
        <v>190</v>
      </c>
      <c r="C46" s="10">
        <f>C27-C23</f>
        <v>1.5100000000000051</v>
      </c>
      <c r="D46" s="61">
        <f>AVERAGE(D23:D27)</f>
        <v>0.29399999999999976</v>
      </c>
      <c r="E46">
        <f t="shared" si="2"/>
        <v>15.287999999999988</v>
      </c>
      <c r="F46">
        <f>F27-F23</f>
        <v>0.89000000000000057</v>
      </c>
      <c r="G46" s="61">
        <f>AVERAGE(G23:G27)</f>
        <v>0.18800000000000239</v>
      </c>
      <c r="H46">
        <f t="shared" si="3"/>
        <v>9.7760000000001241</v>
      </c>
    </row>
    <row r="47" spans="1:8" x14ac:dyDescent="0.2">
      <c r="A47" t="s">
        <v>189</v>
      </c>
      <c r="C47" s="10">
        <f>C32-C28</f>
        <v>1.6400000000000006</v>
      </c>
      <c r="D47" s="61">
        <f>AVERAGE(D28:D32)</f>
        <v>0.3319999999999993</v>
      </c>
      <c r="E47">
        <f t="shared" si="2"/>
        <v>17.263999999999964</v>
      </c>
      <c r="F47">
        <f>F32-F28</f>
        <v>1.019999999999996</v>
      </c>
      <c r="G47" s="61">
        <f>AVERAGE(G28:G32)</f>
        <v>0.21199999999999761</v>
      </c>
      <c r="H47">
        <f t="shared" si="3"/>
        <v>11.023999999999875</v>
      </c>
    </row>
    <row r="48" spans="1:8" x14ac:dyDescent="0.2">
      <c r="A48" t="s">
        <v>188</v>
      </c>
      <c r="C48" s="10">
        <f>C37-C33</f>
        <v>0.13000000000000966</v>
      </c>
      <c r="D48" s="61">
        <f>AVERAGE(D33:D37)</f>
        <v>8.6000000000001367E-2</v>
      </c>
      <c r="E48">
        <f t="shared" si="2"/>
        <v>4.4720000000000715</v>
      </c>
      <c r="F48">
        <f>F37-F33</f>
        <v>0.25</v>
      </c>
      <c r="G48" s="61">
        <f>AVERAGE(G33:G37)</f>
        <v>4.8000000000001819E-2</v>
      </c>
      <c r="H48">
        <f t="shared" si="3"/>
        <v>2.4960000000000946</v>
      </c>
    </row>
  </sheetData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HS PHO Output" ma:contentTypeID="0x010100AB71BC9B4D1D724495B6D89DE9CAF1833E010049AF150FC1FBD54FB3865DBD6374D858" ma:contentTypeVersion="5" ma:contentTypeDescription="Standard Health Scotland document" ma:contentTypeScope="" ma:versionID="2347fcc05ab6fbcb08cf212d9a09d971">
  <xsd:schema xmlns:xsd="http://www.w3.org/2001/XMLSchema" xmlns:xs="http://www.w3.org/2001/XMLSchema" xmlns:p="http://schemas.microsoft.com/office/2006/metadata/properties" xmlns:ns1="http://schemas.microsoft.com/sharepoint/v3" xmlns:ns2="79392c51-0192-4e0e-b858-3a8b41b0fb8c" xmlns:ns3="1f9c2a4e-c33c-4586-94ce-504a756e9502" xmlns:ns4="fe5f4087-ee4e-473d-9fd7-38afcd6be3a0" targetNamespace="http://schemas.microsoft.com/office/2006/metadata/properties" ma:root="true" ma:fieldsID="91dfbbe5140ce0592bb2925929c3aa22" ns1:_="" ns2:_="" ns3:_="" ns4:_="">
    <xsd:import namespace="http://schemas.microsoft.com/sharepoint/v3"/>
    <xsd:import namespace="79392c51-0192-4e0e-b858-3a8b41b0fb8c"/>
    <xsd:import namespace="1f9c2a4e-c33c-4586-94ce-504a756e9502"/>
    <xsd:import namespace="fe5f4087-ee4e-473d-9fd7-38afcd6be3a0"/>
    <xsd:element name="properties">
      <xsd:complexType>
        <xsd:sequence>
          <xsd:element name="documentManagement">
            <xsd:complexType>
              <xsd:all>
                <xsd:element ref="ns2:TaxCatchAll" minOccurs="0"/>
                <xsd:element ref="ns2:TaxCatchAllLabel" minOccurs="0"/>
                <xsd:element ref="ns3:daa1262b318242d28987a366a1d743c9" minOccurs="0"/>
                <xsd:element ref="ns3:f15ab22896834ccda9dd19a0d9fb96a7" minOccurs="0"/>
                <xsd:element ref="ns3:pec585762dee4a4ea7f3d0f1b611b462" minOccurs="0"/>
                <xsd:element ref="ns3:ld300b2b0b794dcab1c61f72098850b3" minOccurs="0"/>
                <xsd:element ref="ns3:dc8bdd57f6044d68ba2ad0d355b4e94f" minOccurs="0"/>
                <xsd:element ref="ns4:_x0063_ei0" minOccurs="0"/>
                <xsd:element ref="ns1:DocumentSetDescrip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DocumentSetDescription" ma:index="21" nillable="true" ma:displayName="Description" ma:description="A description of the Document Set" ma:internalName="DocumentSetDescription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9392c51-0192-4e0e-b858-3a8b41b0fb8c" elementFormDefault="qualified">
    <xsd:import namespace="http://schemas.microsoft.com/office/2006/documentManagement/types"/>
    <xsd:import namespace="http://schemas.microsoft.com/office/infopath/2007/PartnerControls"/>
    <xsd:element name="TaxCatchAll" ma:index="8" nillable="true" ma:displayName="Taxonomy Catch All Column" ma:description="" ma:hidden="true" ma:list="{c6bb179b-2e3d-4740-bae1-cd660314586c}" ma:internalName="TaxCatchAll" ma:showField="CatchAllData" ma:web="1f9c2a4e-c33c-4586-94ce-504a756e950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9" nillable="true" ma:displayName="Taxonomy Catch All Column1" ma:description="" ma:hidden="true" ma:list="{c6bb179b-2e3d-4740-bae1-cd660314586c}" ma:internalName="TaxCatchAllLabel" ma:readOnly="true" ma:showField="CatchAllDataLabel" ma:web="1f9c2a4e-c33c-4586-94ce-504a756e950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f9c2a4e-c33c-4586-94ce-504a756e9502" elementFormDefault="qualified">
    <xsd:import namespace="http://schemas.microsoft.com/office/2006/documentManagement/types"/>
    <xsd:import namespace="http://schemas.microsoft.com/office/infopath/2007/PartnerControls"/>
    <xsd:element name="daa1262b318242d28987a366a1d743c9" ma:index="10" ma:taxonomy="true" ma:internalName="daa1262b318242d28987a366a1d743c9" ma:taxonomyFieldName="HSDocumentTag" ma:displayName="HS Document Tag" ma:readOnly="false" ma:default="" ma:fieldId="{daa1262b-3182-42d2-8987-a366a1d743c9}" ma:taxonomyMulti="true" ma:sspId="c0f6cbc1-8b72-4b83-9c85-1dd2ec6ede9a" ma:termSetId="de4b84b4-8f63-4e23-8c8c-3fef434f4083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f15ab22896834ccda9dd19a0d9fb96a7" ma:index="12" nillable="true" ma:taxonomy="true" ma:internalName="f15ab22896834ccda9dd19a0d9fb96a7" ma:taxonomyFieldName="HSYear" ma:displayName="HS Year" ma:indexed="true" ma:fieldId="{f15ab228-9683-4ccd-a9dd-19a0d9fb96a7}" ma:sspId="c0f6cbc1-8b72-4b83-9c85-1dd2ec6ede9a" ma:termSetId="9144fb4a-73f0-4b6e-aed3-3dd2466e0982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pec585762dee4a4ea7f3d0f1b611b462" ma:index="14" nillable="true" ma:taxonomy="true" ma:internalName="pec585762dee4a4ea7f3d0f1b611b462" ma:taxonomyFieldName="HSMonth" ma:displayName="HS Month" ma:indexed="true" ma:fieldId="{9ec58576-2dee-4a4e-a7f3-d0f1b611b462}" ma:sspId="c0f6cbc1-8b72-4b83-9c85-1dd2ec6ede9a" ma:termSetId="ac3c59ba-1895-4a12-af7b-2d04ef4651d3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ld300b2b0b794dcab1c61f72098850b3" ma:index="16" ma:taxonomy="true" ma:internalName="ld300b2b0b794dcab1c61f72098850b3" ma:taxonomyFieldName="HSPHOOutput" ma:displayName="HS PHO Output" ma:indexed="true" ma:readOnly="false" ma:fieldId="{5d300b2b-0b79-4dca-b1c6-1f72098850b3}" ma:sspId="c0f6cbc1-8b72-4b83-9c85-1dd2ec6ede9a" ma:termSetId="49238e4c-4e25-4ce0-a22e-ca055ee3e32b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dc8bdd57f6044d68ba2ad0d355b4e94f" ma:index="18" ma:taxonomy="true" ma:internalName="dc8bdd57f6044d68ba2ad0d355b4e94f" ma:taxonomyFieldName="HSPHOOutputFileType" ma:displayName="HS PHO Output File Type" ma:indexed="true" ma:readOnly="false" ma:fieldId="{dc8bdd57-f604-4d68-ba2a-d0d355b4e94f}" ma:sspId="c0f6cbc1-8b72-4b83-9c85-1dd2ec6ede9a" ma:termSetId="72c4f0a3-9d8b-4a44-911b-d7e3aa81e313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e5f4087-ee4e-473d-9fd7-38afcd6be3a0" elementFormDefault="qualified">
    <xsd:import namespace="http://schemas.microsoft.com/office/2006/documentManagement/types"/>
    <xsd:import namespace="http://schemas.microsoft.com/office/infopath/2007/PartnerControls"/>
    <xsd:element name="_x0063_ei0" ma:index="20" nillable="true" ma:displayName="Text" ma:internalName="_x0063_ei0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SharedContentType xmlns="Microsoft.SharePoint.Taxonomy.ContentTypeSync" SourceId="c0f6cbc1-8b72-4b83-9c85-1dd2ec6ede9a" ContentTypeId="0x010100AB71BC9B4D1D724495B6D89DE9CAF183" PreviousValue="false"/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d300b2b0b794dcab1c61f72098850b3 xmlns="1f9c2a4e-c33c-4586-94ce-504a756e9502">
      <Terms xmlns="http://schemas.microsoft.com/office/infopath/2007/PartnerControls">
        <TermInfo xmlns="http://schemas.microsoft.com/office/infopath/2007/PartnerControls">
          <TermName xmlns="http://schemas.microsoft.com/office/infopath/2007/PartnerControls">Mortality trends</TermName>
          <TermId xmlns="http://schemas.microsoft.com/office/infopath/2007/PartnerControls">95c21edd-a8d9-4cb2-898e-e98fc24643e5</TermId>
        </TermInfo>
      </Terms>
    </ld300b2b0b794dcab1c61f72098850b3>
    <DocumentSetDescription xmlns="http://schemas.microsoft.com/sharepoint/v3" xsi:nil="true"/>
    <TaxCatchAll xmlns="79392c51-0192-4e0e-b858-3a8b41b0fb8c">
      <Value>1665</Value>
      <Value>5726</Value>
      <Value>1526</Value>
      <Value>1508</Value>
      <Value>4325</Value>
      <Value>4710</Value>
      <Value>6426</Value>
    </TaxCatchAll>
    <_x0063_ei0 xmlns="fe5f4087-ee4e-473d-9fd7-38afcd6be3a0" xsi:nil="true"/>
    <daa1262b318242d28987a366a1d743c9 xmlns="1f9c2a4e-c33c-4586-94ce-504a756e9502">
      <Terms xmlns="http://schemas.microsoft.com/office/infopath/2007/PartnerControls">
        <TermInfo xmlns="http://schemas.microsoft.com/office/infopath/2007/PartnerControls">
          <TermName xmlns="http://schemas.microsoft.com/office/infopath/2007/PartnerControls">Public Health Science</TermName>
          <TermId xmlns="http://schemas.microsoft.com/office/infopath/2007/PartnerControls">b2b77e3c-2681-456c-b814-5de530825b32</TermId>
        </TermInfo>
        <TermInfo xmlns="http://schemas.microsoft.com/office/infopath/2007/PartnerControls">
          <TermName xmlns="http://schemas.microsoft.com/office/infopath/2007/PartnerControls">Public Health Observatory</TermName>
          <TermId xmlns="http://schemas.microsoft.com/office/infopath/2007/PartnerControls">93aae3ef-e663-4f27-9869-119d88d797dd</TermId>
        </TermInfo>
        <TermInfo xmlns="http://schemas.microsoft.com/office/infopath/2007/PartnerControls">
          <TermName xmlns="http://schemas.microsoft.com/office/infopath/2007/PartnerControls">Output</TermName>
          <TermId xmlns="http://schemas.microsoft.com/office/infopath/2007/PartnerControls">e7b7f30c-8859-4ebb-99e3-0d77a47f6e11</TermId>
        </TermInfo>
      </Terms>
    </daa1262b318242d28987a366a1d743c9>
    <dc8bdd57f6044d68ba2ad0d355b4e94f xmlns="1f9c2a4e-c33c-4586-94ce-504a756e9502">
      <Terms xmlns="http://schemas.microsoft.com/office/infopath/2007/PartnerControls">
        <TermInfo xmlns="http://schemas.microsoft.com/office/infopath/2007/PartnerControls">
          <TermName xmlns="http://schemas.microsoft.com/office/infopath/2007/PartnerControls">Data (Excel)</TermName>
          <TermId xmlns="http://schemas.microsoft.com/office/infopath/2007/PartnerControls">0d037044-88a9-43c8-ae49-1451648a8a68</TermId>
        </TermInfo>
      </Terms>
    </dc8bdd57f6044d68ba2ad0d355b4e94f>
    <f15ab22896834ccda9dd19a0d9fb96a7 xmlns="1f9c2a4e-c33c-4586-94ce-504a756e9502">
      <Terms xmlns="http://schemas.microsoft.com/office/infopath/2007/PartnerControls">
        <TermInfo xmlns="http://schemas.microsoft.com/office/infopath/2007/PartnerControls">
          <TermName xmlns="http://schemas.microsoft.com/office/infopath/2007/PartnerControls">2018</TermName>
          <TermId xmlns="http://schemas.microsoft.com/office/infopath/2007/PartnerControls">4b0c185b-194e-4c4b-9212-d13c66febe68</TermId>
        </TermInfo>
      </Terms>
    </f15ab22896834ccda9dd19a0d9fb96a7>
    <pec585762dee4a4ea7f3d0f1b611b462 xmlns="1f9c2a4e-c33c-4586-94ce-504a756e9502">
      <Terms xmlns="http://schemas.microsoft.com/office/infopath/2007/PartnerControls">
        <TermInfo xmlns="http://schemas.microsoft.com/office/infopath/2007/PartnerControls">
          <TermName xmlns="http://schemas.microsoft.com/office/infopath/2007/PartnerControls">September</TermName>
          <TermId xmlns="http://schemas.microsoft.com/office/infopath/2007/PartnerControls">77250d28-97c2-465b-903f-e13bd8ab165c</TermId>
        </TermInfo>
      </Terms>
    </pec585762dee4a4ea7f3d0f1b611b462>
  </documentManagement>
</p:properties>
</file>

<file path=customXml/itemProps1.xml><?xml version="1.0" encoding="utf-8"?>
<ds:datastoreItem xmlns:ds="http://schemas.openxmlformats.org/officeDocument/2006/customXml" ds:itemID="{A2A072A8-E0E6-4426-840C-0C803197319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180F02D-964A-4802-A1D0-1DE0EF85F2A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9392c51-0192-4e0e-b858-3a8b41b0fb8c"/>
    <ds:schemaRef ds:uri="1f9c2a4e-c33c-4586-94ce-504a756e9502"/>
    <ds:schemaRef ds:uri="fe5f4087-ee4e-473d-9fd7-38afcd6be3a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14ACFE9-5EC6-4A8A-9E18-D5C48AD935F4}">
  <ds:schemaRefs>
    <ds:schemaRef ds:uri="Microsoft.SharePoint.Taxonomy.ContentTypeSync"/>
  </ds:schemaRefs>
</ds:datastoreItem>
</file>

<file path=customXml/itemProps4.xml><?xml version="1.0" encoding="utf-8"?>
<ds:datastoreItem xmlns:ds="http://schemas.openxmlformats.org/officeDocument/2006/customXml" ds:itemID="{9C57DA4F-DA49-46E3-9F14-1B3D3F65795E}">
  <ds:schemaRefs>
    <ds:schemaRef ds:uri="http://schemas.microsoft.com/office/2006/metadata/properties"/>
    <ds:schemaRef ds:uri="79392c51-0192-4e0e-b858-3a8b41b0fb8c"/>
    <ds:schemaRef ds:uri="http://schemas.microsoft.com/sharepoint/v3"/>
    <ds:schemaRef ds:uri="http://schemas.openxmlformats.org/package/2006/metadata/core-properties"/>
    <ds:schemaRef ds:uri="http://schemas.microsoft.com/office/infopath/2007/PartnerControls"/>
    <ds:schemaRef ds:uri="fe5f4087-ee4e-473d-9fd7-38afcd6be3a0"/>
    <ds:schemaRef ds:uri="http://schemas.microsoft.com/office/2006/documentManagement/types"/>
    <ds:schemaRef ds:uri="http://purl.org/dc/elements/1.1/"/>
    <ds:schemaRef ds:uri="http://purl.org/dc/dcmitype/"/>
    <ds:schemaRef ds:uri="1f9c2a4e-c33c-4586-94ce-504a756e9502"/>
    <ds:schemaRef ds:uri="http://www.w3.org/XML/1998/namespace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data</vt:lpstr>
      <vt:lpstr>charts</vt:lpstr>
      <vt:lpstr>Charts comparable to Ho&amp;Hendi</vt:lpstr>
      <vt:lpstr>Changes comparable to ONS</vt:lpstr>
      <vt:lpstr>UK countries</vt:lpstr>
      <vt:lpstr>From 1900</vt:lpstr>
      <vt:lpstr>table1-le-1861-2016</vt:lpstr>
      <vt:lpstr>Long-term chart</vt:lpstr>
      <vt:lpstr>Comparison with HMD data</vt:lpstr>
    </vt:vector>
  </TitlesOfParts>
  <Company>NHSHealthScotland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Lynda Fenton</dc:creator>
  <cp:lastModifiedBy>Lynda Fenton</cp:lastModifiedBy>
  <dcterms:created xsi:type="dcterms:W3CDTF">2018-08-23T12:54:21Z</dcterms:created>
  <dcterms:modified xsi:type="dcterms:W3CDTF">2018-10-30T11:53:17Z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0x010100AB71BC9B4D1D724495B6D89DE9CAF1833E010049AF150FC1FBD54FB3865DBD6374D858</vt:lpwstr>
  </property>
  <property fmtid="{D5CDD505-2E9C-101B-9397-08002B2CF9AE}" pid="3" name="HSDocumentTag">
    <vt:lpwstr>1508;#Public Health Science|b2b77e3c-2681-456c-b814-5de530825b32;#1526;#Public Health Observatory|93aae3ef-e663-4f27-9869-119d88d797dd;#4325;#Output|e7b7f30c-8859-4ebb-99e3-0d77a47f6e11</vt:lpwstr>
  </property>
  <property fmtid="{D5CDD505-2E9C-101B-9397-08002B2CF9AE}" pid="4" name="HSYear">
    <vt:lpwstr>4710;#2018|4b0c185b-194e-4c4b-9212-d13c66febe68</vt:lpwstr>
  </property>
  <property fmtid="{D5CDD505-2E9C-101B-9397-08002B2CF9AE}" pid="5" name="HSPHOOutput">
    <vt:lpwstr>6426;#Mortality trends|95c21edd-a8d9-4cb2-898e-e98fc24643e5</vt:lpwstr>
  </property>
  <property fmtid="{D5CDD505-2E9C-101B-9397-08002B2CF9AE}" pid="6" name="HSMonth">
    <vt:lpwstr>1665;#September|77250d28-97c2-465b-903f-e13bd8ab165c</vt:lpwstr>
  </property>
  <property fmtid="{D5CDD505-2E9C-101B-9397-08002B2CF9AE}" pid="7" name="HSPHOOutputFileType">
    <vt:lpwstr>5726;#Data (Excel)|0d037044-88a9-43c8-ae49-1451648a8a68</vt:lpwstr>
  </property>
</Properties>
</file>