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tatistical_Sculpture\over_under\"/>
    </mc:Choice>
  </mc:AlternateContent>
  <bookViews>
    <workbookView xWindow="0" yWindow="0" windowWidth="20160" windowHeight="9612" activeTab="1"/>
  </bookViews>
  <sheets>
    <sheet name="Data" sheetId="1" r:id="rId1"/>
    <sheet name="Fig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8" i="1" l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M19" i="1"/>
  <c r="M18" i="1"/>
  <c r="M17" i="1"/>
  <c r="M16" i="1"/>
  <c r="M15" i="1"/>
  <c r="M14" i="1"/>
  <c r="N13" i="1"/>
  <c r="M13" i="1"/>
  <c r="M12" i="1"/>
  <c r="M11" i="1"/>
  <c r="M10" i="1"/>
  <c r="M9" i="1"/>
  <c r="M8" i="1"/>
  <c r="M7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1" i="1"/>
  <c r="F27" i="1"/>
  <c r="F26" i="1"/>
  <c r="F25" i="1"/>
  <c r="F24" i="1"/>
  <c r="F23" i="1"/>
  <c r="F22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<sst xmlns="http://schemas.openxmlformats.org/spreadsheetml/2006/main" count="220" uniqueCount="36">
  <si>
    <t xml:space="preserve">Quick update of IB/ESA Under/Over-representation </t>
  </si>
  <si>
    <t>https://www.gov.uk/government/uploads/system/uploads/attachment_data/file/347821/foi-3497-2014.pdf</t>
  </si>
  <si>
    <t>New ESA/IB figures</t>
  </si>
  <si>
    <t>Sex</t>
  </si>
  <si>
    <t>Year</t>
  </si>
  <si>
    <t>Age group</t>
  </si>
  <si>
    <t>Under 20</t>
  </si>
  <si>
    <t>20-29</t>
  </si>
  <si>
    <t>30-39</t>
  </si>
  <si>
    <t>40-49</t>
  </si>
  <si>
    <t>50-59</t>
  </si>
  <si>
    <t>60-64</t>
  </si>
  <si>
    <t>65 plus</t>
  </si>
  <si>
    <t>Duration</t>
  </si>
  <si>
    <t>All</t>
  </si>
  <si>
    <t>Male</t>
  </si>
  <si>
    <t>Over 6 months</t>
  </si>
  <si>
    <t>Count (thousands)</t>
  </si>
  <si>
    <t>Female</t>
  </si>
  <si>
    <t>60 plus</t>
  </si>
  <si>
    <t>Proportion</t>
  </si>
  <si>
    <t>population_count</t>
  </si>
  <si>
    <t>male</t>
  </si>
  <si>
    <t>sex</t>
  </si>
  <si>
    <t>female</t>
  </si>
  <si>
    <t>proportion</t>
  </si>
  <si>
    <t>Ratio</t>
  </si>
  <si>
    <t>Male, 2012, All Durations</t>
  </si>
  <si>
    <t>Male, 2013, All durations</t>
  </si>
  <si>
    <t>Male, 2012, Over 6 months duration</t>
  </si>
  <si>
    <t>Male, 2013, Over six months</t>
  </si>
  <si>
    <t>Female, 2012, All Durations</t>
  </si>
  <si>
    <t>Female, 2013, All durations</t>
  </si>
  <si>
    <t>Female, 2012, Over 6 months duration</t>
  </si>
  <si>
    <t>Female, 2013, Over six months</t>
  </si>
  <si>
    <t>NOTE: These are for 2011, the last year available in the Human Mortality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</si>
</sst>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73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Over- and under-representativeness, males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Figures!$E$1</c:f>
              <c:strCache>
                <c:ptCount val="1"/>
                <c:pt idx="0">
                  <c:v>Male, 2012, All Durations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Figures!$D$2:$D$8</c:f>
              <c:strCache>
                <c:ptCount val="7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60-64</c:v>
                </c:pt>
                <c:pt idx="6">
                  <c:v>65 plus</c:v>
                </c:pt>
              </c:strCache>
            </c:strRef>
          </c:cat>
          <c:val>
            <c:numRef>
              <c:f>Figures!$E$2:$E$8</c:f>
              <c:numCache>
                <c:formatCode>General</c:formatCode>
                <c:ptCount val="7"/>
                <c:pt idx="0">
                  <c:v>4.8055022913340781E-2</c:v>
                </c:pt>
                <c:pt idx="1">
                  <c:v>0.86040577560852061</c:v>
                </c:pt>
                <c:pt idx="2">
                  <c:v>1.112894704946443</c:v>
                </c:pt>
                <c:pt idx="3">
                  <c:v>1.6489105947776119</c:v>
                </c:pt>
                <c:pt idx="4">
                  <c:v>2.388303882430117</c:v>
                </c:pt>
                <c:pt idx="5">
                  <c:v>3.0379983323369886</c:v>
                </c:pt>
                <c:pt idx="6">
                  <c:v>3.0770089381050416E-3</c:v>
                </c:pt>
              </c:numCache>
            </c:numRef>
          </c:val>
        </c:ser>
        <c:ser>
          <c:idx val="1"/>
          <c:order val="1"/>
          <c:tx>
            <c:strRef>
              <c:f>Figures!$F$1</c:f>
              <c:strCache>
                <c:ptCount val="1"/>
                <c:pt idx="0">
                  <c:v>Male, 2013, All durations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Figures!$D$2:$D$8</c:f>
              <c:strCache>
                <c:ptCount val="7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60-64</c:v>
                </c:pt>
                <c:pt idx="6">
                  <c:v>65 plus</c:v>
                </c:pt>
              </c:strCache>
            </c:strRef>
          </c:cat>
          <c:val>
            <c:numRef>
              <c:f>Figures!$F$2:$F$8</c:f>
              <c:numCache>
                <c:formatCode>General</c:formatCode>
                <c:ptCount val="7"/>
                <c:pt idx="0">
                  <c:v>5.1124865899573761E-2</c:v>
                </c:pt>
                <c:pt idx="1">
                  <c:v>0.91725886693484826</c:v>
                </c:pt>
                <c:pt idx="2">
                  <c:v>1.1305467583231936</c:v>
                </c:pt>
                <c:pt idx="3">
                  <c:v>1.6475767302010731</c:v>
                </c:pt>
                <c:pt idx="4">
                  <c:v>2.4063997757364581</c:v>
                </c:pt>
                <c:pt idx="5">
                  <c:v>2.8183985667038889</c:v>
                </c:pt>
                <c:pt idx="6">
                  <c:v>4.4063540161594335E-3</c:v>
                </c:pt>
              </c:numCache>
            </c:numRef>
          </c:val>
        </c:ser>
        <c:ser>
          <c:idx val="2"/>
          <c:order val="2"/>
          <c:tx>
            <c:strRef>
              <c:f>Figures!$G$1</c:f>
              <c:strCache>
                <c:ptCount val="1"/>
                <c:pt idx="0">
                  <c:v>Male, 2012, Over 6 months 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Figures!$D$2:$D$8</c:f>
              <c:strCache>
                <c:ptCount val="7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60-64</c:v>
                </c:pt>
                <c:pt idx="6">
                  <c:v>65 plus</c:v>
                </c:pt>
              </c:strCache>
            </c:strRef>
          </c:cat>
          <c:val>
            <c:numRef>
              <c:f>Figures!$G$2:$G$8</c:f>
              <c:numCache>
                <c:formatCode>General</c:formatCode>
                <c:ptCount val="7"/>
                <c:pt idx="0">
                  <c:v>3.6254571640429646E-2</c:v>
                </c:pt>
                <c:pt idx="1">
                  <c:v>0.79177244410217906</c:v>
                </c:pt>
                <c:pt idx="2">
                  <c:v>1.032081122842629</c:v>
                </c:pt>
                <c:pt idx="3">
                  <c:v>1.6112160799806905</c:v>
                </c:pt>
                <c:pt idx="4">
                  <c:v>2.4184437260815095</c:v>
                </c:pt>
                <c:pt idx="5">
                  <c:v>3.4542906494202303</c:v>
                </c:pt>
                <c:pt idx="6">
                  <c:v>3.3945169986604679E-3</c:v>
                </c:pt>
              </c:numCache>
            </c:numRef>
          </c:val>
        </c:ser>
        <c:ser>
          <c:idx val="3"/>
          <c:order val="3"/>
          <c:tx>
            <c:strRef>
              <c:f>Figures!$H$1</c:f>
              <c:strCache>
                <c:ptCount val="1"/>
                <c:pt idx="0">
                  <c:v>Male, 2013, Over six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Figures!$D$2:$D$8</c:f>
              <c:strCache>
                <c:ptCount val="7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60-64</c:v>
                </c:pt>
                <c:pt idx="6">
                  <c:v>65 plus</c:v>
                </c:pt>
              </c:strCache>
            </c:strRef>
          </c:cat>
          <c:val>
            <c:numRef>
              <c:f>Figures!$H$2:$H$8</c:f>
              <c:numCache>
                <c:formatCode>General</c:formatCode>
                <c:ptCount val="7"/>
                <c:pt idx="0">
                  <c:v>4.0262439959905673E-2</c:v>
                </c:pt>
                <c:pt idx="1">
                  <c:v>0.86725773398519701</c:v>
                </c:pt>
                <c:pt idx="2">
                  <c:v>1.0987131699437354</c:v>
                </c:pt>
                <c:pt idx="3">
                  <c:v>1.6447920965836389</c:v>
                </c:pt>
                <c:pt idx="4">
                  <c:v>2.392688336823237</c:v>
                </c:pt>
                <c:pt idx="5">
                  <c:v>3.0812899076213345</c:v>
                </c:pt>
                <c:pt idx="6">
                  <c:v>5.3829525756488202E-3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559704"/>
        <c:axId val="260560096"/>
      </c:barChart>
      <c:catAx>
        <c:axId val="26055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60096"/>
        <c:crosses val="autoZero"/>
        <c:auto val="1"/>
        <c:lblAlgn val="ctr"/>
        <c:lblOffset val="100"/>
        <c:noMultiLvlLbl val="0"/>
      </c:catAx>
      <c:valAx>
        <c:axId val="2605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5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 and under-representativeness,</a:t>
            </a:r>
            <a:r>
              <a:rPr lang="en-GB" baseline="0"/>
              <a:t> females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Figures!$E$11</c:f>
              <c:strCache>
                <c:ptCount val="1"/>
                <c:pt idx="0">
                  <c:v>Female, 2012, All Durations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Figures!$D$12:$D$17</c:f>
              <c:strCache>
                <c:ptCount val="6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 plus</c:v>
                </c:pt>
              </c:strCache>
            </c:strRef>
          </c:cat>
          <c:val>
            <c:numRef>
              <c:f>Figures!$E$12:$E$17</c:f>
              <c:numCache>
                <c:formatCode>General</c:formatCode>
                <c:ptCount val="6"/>
                <c:pt idx="0">
                  <c:v>5.4842256826308423E-2</c:v>
                </c:pt>
                <c:pt idx="1">
                  <c:v>0.88098560540100224</c:v>
                </c:pt>
                <c:pt idx="2">
                  <c:v>1.1543274171357674</c:v>
                </c:pt>
                <c:pt idx="3">
                  <c:v>1.9781242313763763</c:v>
                </c:pt>
                <c:pt idx="4">
                  <c:v>3.1648759787371827</c:v>
                </c:pt>
                <c:pt idx="5">
                  <c:v>0.20030422051960856</c:v>
                </c:pt>
              </c:numCache>
            </c:numRef>
          </c:val>
        </c:ser>
        <c:ser>
          <c:idx val="1"/>
          <c:order val="1"/>
          <c:tx>
            <c:strRef>
              <c:f>Figures!$F$11</c:f>
              <c:strCache>
                <c:ptCount val="1"/>
                <c:pt idx="0">
                  <c:v>Female, 2013, All durations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Figures!$D$12:$D$17</c:f>
              <c:strCache>
                <c:ptCount val="6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 plus</c:v>
                </c:pt>
              </c:strCache>
            </c:strRef>
          </c:cat>
          <c:val>
            <c:numRef>
              <c:f>Figures!$F$12:$F$17</c:f>
              <c:numCache>
                <c:formatCode>General</c:formatCode>
                <c:ptCount val="6"/>
                <c:pt idx="0">
                  <c:v>5.6120626417811778E-2</c:v>
                </c:pt>
                <c:pt idx="1">
                  <c:v>0.90176948468074092</c:v>
                </c:pt>
                <c:pt idx="2">
                  <c:v>1.165221098417428</c:v>
                </c:pt>
                <c:pt idx="3">
                  <c:v>1.9076793689979625</c:v>
                </c:pt>
                <c:pt idx="4">
                  <c:v>3.052743563272704</c:v>
                </c:pt>
                <c:pt idx="5">
                  <c:v>0.28066170593384032</c:v>
                </c:pt>
              </c:numCache>
            </c:numRef>
          </c:val>
        </c:ser>
        <c:ser>
          <c:idx val="2"/>
          <c:order val="2"/>
          <c:tx>
            <c:strRef>
              <c:f>Figures!$G$11</c:f>
              <c:strCache>
                <c:ptCount val="1"/>
                <c:pt idx="0">
                  <c:v>Female, 2012, Over 6 months 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Figures!$D$12:$D$17</c:f>
              <c:strCache>
                <c:ptCount val="6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 plus</c:v>
                </c:pt>
              </c:strCache>
            </c:strRef>
          </c:cat>
          <c:val>
            <c:numRef>
              <c:f>Figures!$G$12:$G$17</c:f>
              <c:numCache>
                <c:formatCode>General</c:formatCode>
                <c:ptCount val="6"/>
                <c:pt idx="0">
                  <c:v>3.9092675763167432E-2</c:v>
                </c:pt>
                <c:pt idx="1">
                  <c:v>0.8306120094445838</c:v>
                </c:pt>
                <c:pt idx="2">
                  <c:v>1.0971705086006933</c:v>
                </c:pt>
                <c:pt idx="3">
                  <c:v>1.9600208871424514</c:v>
                </c:pt>
                <c:pt idx="4">
                  <c:v>3.2630354635517973</c:v>
                </c:pt>
                <c:pt idx="5">
                  <c:v>0.23551121874618641</c:v>
                </c:pt>
              </c:numCache>
            </c:numRef>
          </c:val>
        </c:ser>
        <c:ser>
          <c:idx val="3"/>
          <c:order val="3"/>
          <c:tx>
            <c:strRef>
              <c:f>Figures!$H$11</c:f>
              <c:strCache>
                <c:ptCount val="1"/>
                <c:pt idx="0">
                  <c:v>Female, 2013, Over six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Figures!$D$12:$D$17</c:f>
              <c:strCache>
                <c:ptCount val="6"/>
                <c:pt idx="0">
                  <c:v>Under 20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 plus</c:v>
                </c:pt>
              </c:strCache>
            </c:strRef>
          </c:cat>
          <c:val>
            <c:numRef>
              <c:f>Figures!$H$12:$H$17</c:f>
              <c:numCache>
                <c:formatCode>General</c:formatCode>
                <c:ptCount val="6"/>
                <c:pt idx="0">
                  <c:v>4.1450130767651125E-2</c:v>
                </c:pt>
                <c:pt idx="1">
                  <c:v>0.85668818324090867</c:v>
                </c:pt>
                <c:pt idx="2">
                  <c:v>1.1395519601395232</c:v>
                </c:pt>
                <c:pt idx="3">
                  <c:v>1.9352578054536844</c:v>
                </c:pt>
                <c:pt idx="4">
                  <c:v>3.0850173461487298</c:v>
                </c:pt>
                <c:pt idx="5">
                  <c:v>0.30036188628052163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5432"/>
        <c:axId val="9175040"/>
      </c:barChart>
      <c:catAx>
        <c:axId val="917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040"/>
        <c:crosses val="autoZero"/>
        <c:auto val="1"/>
        <c:lblAlgn val="ctr"/>
        <c:lblOffset val="100"/>
        <c:noMultiLvlLbl val="0"/>
      </c:catAx>
      <c:valAx>
        <c:axId val="91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0</xdr:row>
      <xdr:rowOff>99060</xdr:rowOff>
    </xdr:from>
    <xdr:to>
      <xdr:col>19</xdr:col>
      <xdr:colOff>342900</xdr:colOff>
      <xdr:row>16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30480</xdr:colOff>
      <xdr:row>16</xdr:row>
      <xdr:rowOff>167640</xdr:rowOff>
    </xdr:from>
    <xdr:to>
      <xdr:col>19</xdr:col>
      <xdr:colOff>335280</xdr:colOff>
      <xdr:row>31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uploads/system/uploads/attachment_data/file/347821/foi-3497-201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/>
  </sheetViews>
  <sheetFormatPr defaultRowHeight="14.4" x14ac:dyDescent="0.3"/>
  <cols>
    <col min="5" max="5" width="16.21875" customWidth="1"/>
    <col min="6" max="6" width="9.5546875" bestFit="1" customWidth="1"/>
    <col min="12" max="12" width="15.6640625" customWidth="1"/>
    <col min="13" max="13" width="9.5546875" bestFit="1" customWidth="1"/>
  </cols>
  <sheetData>
    <row r="1" spans="1:14" x14ac:dyDescent="0.3">
      <c r="A1" t="s">
        <v>0</v>
      </c>
    </row>
    <row r="3" spans="1:14" x14ac:dyDescent="0.3">
      <c r="A3" t="s">
        <v>2</v>
      </c>
    </row>
    <row r="4" spans="1:14" x14ac:dyDescent="0.3">
      <c r="A4" s="3" t="s">
        <v>1</v>
      </c>
    </row>
    <row r="6" spans="1:14" x14ac:dyDescent="0.3">
      <c r="A6" s="4" t="s">
        <v>3</v>
      </c>
      <c r="B6" s="4" t="s">
        <v>4</v>
      </c>
      <c r="C6" s="4" t="s">
        <v>13</v>
      </c>
      <c r="D6" s="4" t="s">
        <v>5</v>
      </c>
      <c r="E6" s="4" t="s">
        <v>17</v>
      </c>
      <c r="F6" s="4" t="s">
        <v>20</v>
      </c>
      <c r="G6" s="4" t="s">
        <v>26</v>
      </c>
      <c r="J6" s="4" t="s">
        <v>23</v>
      </c>
      <c r="K6" s="4" t="s">
        <v>5</v>
      </c>
      <c r="L6" s="4" t="s">
        <v>21</v>
      </c>
      <c r="M6" s="4" t="s">
        <v>25</v>
      </c>
    </row>
    <row r="7" spans="1:14" x14ac:dyDescent="0.3">
      <c r="A7" t="s">
        <v>15</v>
      </c>
      <c r="B7">
        <v>2012</v>
      </c>
      <c r="C7" t="s">
        <v>14</v>
      </c>
      <c r="D7" t="s">
        <v>6</v>
      </c>
      <c r="E7" s="1">
        <v>15.66</v>
      </c>
      <c r="F7" s="2">
        <f>E7/SUM($E$7:$E$13)</f>
        <v>1.1934065431600126E-2</v>
      </c>
      <c r="G7">
        <f>F7/M7</f>
        <v>4.8055022913340781E-2</v>
      </c>
      <c r="J7" t="s">
        <v>22</v>
      </c>
      <c r="K7" t="s">
        <v>6</v>
      </c>
      <c r="L7">
        <v>7461288</v>
      </c>
      <c r="M7" s="2">
        <f>L7/SUM($L$7:$L$13)</f>
        <v>0.24834168642726948</v>
      </c>
    </row>
    <row r="8" spans="1:14" x14ac:dyDescent="0.3">
      <c r="A8" t="s">
        <v>15</v>
      </c>
      <c r="B8">
        <v>2012</v>
      </c>
      <c r="C8" t="s">
        <v>14</v>
      </c>
      <c r="D8" t="s">
        <v>7</v>
      </c>
      <c r="E8" s="1">
        <v>156.71</v>
      </c>
      <c r="F8" s="2">
        <f>E8/SUM($E$7:$E$13)</f>
        <v>0.11942448236181712</v>
      </c>
      <c r="G8">
        <f>F8/M8</f>
        <v>0.86040577560852061</v>
      </c>
      <c r="J8" t="s">
        <v>22</v>
      </c>
      <c r="K8" t="s">
        <v>7</v>
      </c>
      <c r="L8">
        <v>4170174.5</v>
      </c>
      <c r="M8" s="2">
        <f>L8/SUM($L$7:$L$13)</f>
        <v>0.1388001867808876</v>
      </c>
    </row>
    <row r="9" spans="1:14" x14ac:dyDescent="0.3">
      <c r="A9" t="s">
        <v>15</v>
      </c>
      <c r="B9">
        <v>2012</v>
      </c>
      <c r="C9" t="s">
        <v>14</v>
      </c>
      <c r="D9" t="s">
        <v>8</v>
      </c>
      <c r="E9" s="1">
        <v>195.39</v>
      </c>
      <c r="F9" s="2">
        <f>E9/SUM($E$7:$E$13)</f>
        <v>0.14890147156324066</v>
      </c>
      <c r="G9">
        <f>F9/M9</f>
        <v>1.112894704946443</v>
      </c>
      <c r="J9" t="s">
        <v>22</v>
      </c>
      <c r="K9" t="s">
        <v>8</v>
      </c>
      <c r="L9">
        <v>4019843</v>
      </c>
      <c r="M9" s="2">
        <f>L9/SUM($L$7:$L$13)</f>
        <v>0.1337965495760054</v>
      </c>
    </row>
    <row r="10" spans="1:14" x14ac:dyDescent="0.3">
      <c r="A10" t="s">
        <v>15</v>
      </c>
      <c r="B10">
        <v>2012</v>
      </c>
      <c r="C10" t="s">
        <v>14</v>
      </c>
      <c r="D10" t="s">
        <v>9</v>
      </c>
      <c r="E10" s="1">
        <v>319.31</v>
      </c>
      <c r="F10" s="2">
        <f>E10/SUM($E$7:$E$13)</f>
        <v>0.24333757554050042</v>
      </c>
      <c r="G10">
        <f>F10/M10</f>
        <v>1.6489105947776119</v>
      </c>
      <c r="J10" t="s">
        <v>22</v>
      </c>
      <c r="K10" t="s">
        <v>9</v>
      </c>
      <c r="L10">
        <v>4433801.5</v>
      </c>
      <c r="M10" s="2">
        <f>L10/SUM($L$7:$L$13)</f>
        <v>0.14757475408987791</v>
      </c>
    </row>
    <row r="11" spans="1:14" x14ac:dyDescent="0.3">
      <c r="A11" t="s">
        <v>15</v>
      </c>
      <c r="B11">
        <v>2012</v>
      </c>
      <c r="C11" t="s">
        <v>14</v>
      </c>
      <c r="D11" t="s">
        <v>10</v>
      </c>
      <c r="E11" s="1">
        <v>384.28</v>
      </c>
      <c r="F11" s="2">
        <f>E11/SUM($E$7:$E$13)</f>
        <v>0.29284946769190912</v>
      </c>
      <c r="G11">
        <f>F11/M11</f>
        <v>2.388303882430117</v>
      </c>
      <c r="J11" t="s">
        <v>22</v>
      </c>
      <c r="K11" t="s">
        <v>10</v>
      </c>
      <c r="L11">
        <v>3683995</v>
      </c>
      <c r="M11" s="2">
        <f>L11/SUM($L$7:$L$13)</f>
        <v>0.12261817679328671</v>
      </c>
    </row>
    <row r="12" spans="1:14" x14ac:dyDescent="0.3">
      <c r="A12" t="s">
        <v>15</v>
      </c>
      <c r="B12">
        <v>2012</v>
      </c>
      <c r="C12" t="s">
        <v>14</v>
      </c>
      <c r="D12" t="s">
        <v>11</v>
      </c>
      <c r="E12" s="1">
        <v>240.26</v>
      </c>
      <c r="F12" s="2">
        <f>E12/SUM($E$7:$E$13)</f>
        <v>0.18309569352466451</v>
      </c>
      <c r="G12">
        <f>F12/M12</f>
        <v>3.0379983323369886</v>
      </c>
      <c r="J12" t="s">
        <v>22</v>
      </c>
      <c r="K12" t="s">
        <v>11</v>
      </c>
      <c r="L12">
        <v>1810734.5</v>
      </c>
      <c r="M12" s="2">
        <f>L12/SUM($L$7:$L$13)</f>
        <v>6.0268529964536764E-2</v>
      </c>
    </row>
    <row r="13" spans="1:14" x14ac:dyDescent="0.3">
      <c r="A13" t="s">
        <v>15</v>
      </c>
      <c r="B13">
        <v>2012</v>
      </c>
      <c r="C13" t="s">
        <v>14</v>
      </c>
      <c r="D13" t="s">
        <v>12</v>
      </c>
      <c r="E13" s="1">
        <v>0.6</v>
      </c>
      <c r="F13" s="2">
        <f>E13/SUM($E$7:$E$13)</f>
        <v>4.5724388626820409E-4</v>
      </c>
      <c r="G13">
        <f>F13/M13</f>
        <v>3.0770089381050416E-3</v>
      </c>
      <c r="J13" t="s">
        <v>22</v>
      </c>
      <c r="K13" t="s">
        <v>12</v>
      </c>
      <c r="L13">
        <v>4464607.9400000004</v>
      </c>
      <c r="M13" s="2">
        <f>L13/SUM($L$7:$L$13)</f>
        <v>0.14860011636813611</v>
      </c>
      <c r="N13">
        <f>SUM(M7:M13)</f>
        <v>1</v>
      </c>
    </row>
    <row r="14" spans="1:14" x14ac:dyDescent="0.3">
      <c r="A14" t="s">
        <v>15</v>
      </c>
      <c r="B14">
        <v>2013</v>
      </c>
      <c r="C14" t="s">
        <v>14</v>
      </c>
      <c r="D14" t="s">
        <v>6</v>
      </c>
      <c r="E14" s="1">
        <v>15.9</v>
      </c>
      <c r="F14" s="2">
        <f>E14/SUM($E$14:$E$20)</f>
        <v>1.269643541586815E-2</v>
      </c>
      <c r="G14">
        <f>F14/M7</f>
        <v>5.1124865899573761E-2</v>
      </c>
      <c r="J14" t="s">
        <v>24</v>
      </c>
      <c r="K14" t="s">
        <v>6</v>
      </c>
      <c r="L14">
        <v>7118165.5</v>
      </c>
      <c r="M14" s="2">
        <f>L14/SUM($L$14:$L$19)</f>
        <v>0.22869108078525269</v>
      </c>
    </row>
    <row r="15" spans="1:14" x14ac:dyDescent="0.3">
      <c r="A15" t="s">
        <v>15</v>
      </c>
      <c r="B15">
        <v>2013</v>
      </c>
      <c r="C15" t="s">
        <v>14</v>
      </c>
      <c r="D15" t="s">
        <v>7</v>
      </c>
      <c r="E15" s="1">
        <v>159.44</v>
      </c>
      <c r="F15" s="2">
        <f>E15/SUM($E$14:$E$20)</f>
        <v>0.12731570205698226</v>
      </c>
      <c r="G15">
        <f>F15/M8</f>
        <v>0.91725886693484826</v>
      </c>
      <c r="J15" t="s">
        <v>24</v>
      </c>
      <c r="K15" t="s">
        <v>7</v>
      </c>
      <c r="L15">
        <v>4140263.5</v>
      </c>
      <c r="M15" s="2">
        <f>L15/SUM($L$14:$L$19)</f>
        <v>0.13301760608835705</v>
      </c>
    </row>
    <row r="16" spans="1:14" x14ac:dyDescent="0.3">
      <c r="A16" t="s">
        <v>15</v>
      </c>
      <c r="B16">
        <v>2013</v>
      </c>
      <c r="C16" t="s">
        <v>14</v>
      </c>
      <c r="D16" t="s">
        <v>8</v>
      </c>
      <c r="E16" s="1">
        <v>189.43</v>
      </c>
      <c r="F16" s="2">
        <f>E16/SUM($E$14:$E$20)</f>
        <v>0.15126325539798136</v>
      </c>
      <c r="G16">
        <f>F16/M9</f>
        <v>1.1305467583231936</v>
      </c>
      <c r="J16" t="s">
        <v>24</v>
      </c>
      <c r="K16" t="s">
        <v>8</v>
      </c>
      <c r="L16">
        <v>4044443.5</v>
      </c>
      <c r="M16" s="2">
        <f>L16/SUM($L$14:$L$19)</f>
        <v>0.12993911917191167</v>
      </c>
    </row>
    <row r="17" spans="1:13" x14ac:dyDescent="0.3">
      <c r="A17" t="s">
        <v>15</v>
      </c>
      <c r="B17">
        <v>2013</v>
      </c>
      <c r="C17" t="s">
        <v>14</v>
      </c>
      <c r="D17" t="s">
        <v>9</v>
      </c>
      <c r="E17" s="1">
        <v>304.49</v>
      </c>
      <c r="F17" s="2">
        <f>E17/SUM($E$14:$E$20)</f>
        <v>0.2431407308036285</v>
      </c>
      <c r="G17">
        <f>F17/M10</f>
        <v>1.6475767302010731</v>
      </c>
      <c r="J17" t="s">
        <v>24</v>
      </c>
      <c r="K17" t="s">
        <v>9</v>
      </c>
      <c r="L17">
        <v>4546406.5</v>
      </c>
      <c r="M17" s="2">
        <f>L17/SUM($L$14:$L$19)</f>
        <v>0.14606609191288092</v>
      </c>
    </row>
    <row r="18" spans="1:13" x14ac:dyDescent="0.3">
      <c r="A18" t="s">
        <v>15</v>
      </c>
      <c r="B18">
        <v>2013</v>
      </c>
      <c r="C18" t="s">
        <v>14</v>
      </c>
      <c r="D18" t="s">
        <v>10</v>
      </c>
      <c r="E18" s="1">
        <v>369.52</v>
      </c>
      <c r="F18" s="2">
        <f>E18/SUM($E$14:$E$20)</f>
        <v>0.29506835313657853</v>
      </c>
      <c r="G18">
        <f>F18/M11</f>
        <v>2.4063997757364581</v>
      </c>
      <c r="J18" t="s">
        <v>24</v>
      </c>
      <c r="K18" t="s">
        <v>10</v>
      </c>
      <c r="L18">
        <v>3766855</v>
      </c>
      <c r="M18" s="2">
        <f>L18/SUM($L$14:$L$19)</f>
        <v>0.12102080811570524</v>
      </c>
    </row>
    <row r="19" spans="1:13" x14ac:dyDescent="0.3">
      <c r="A19" t="s">
        <v>15</v>
      </c>
      <c r="B19">
        <v>2013</v>
      </c>
      <c r="C19" t="s">
        <v>14</v>
      </c>
      <c r="D19" t="s">
        <v>11</v>
      </c>
      <c r="E19" s="1">
        <v>212.72</v>
      </c>
      <c r="F19" s="2">
        <f>E19/SUM($E$14:$E$20)</f>
        <v>0.16986073846940081</v>
      </c>
      <c r="G19">
        <f>F19/M12</f>
        <v>2.8183985667038889</v>
      </c>
      <c r="J19" t="s">
        <v>24</v>
      </c>
      <c r="K19" t="s">
        <v>19</v>
      </c>
      <c r="L19">
        <v>7509546.4400000004</v>
      </c>
      <c r="M19" s="2">
        <f>L19/SUM($L$14:$L$19)</f>
        <v>0.24126529392589241</v>
      </c>
    </row>
    <row r="20" spans="1:13" x14ac:dyDescent="0.3">
      <c r="A20" t="s">
        <v>15</v>
      </c>
      <c r="B20">
        <v>2013</v>
      </c>
      <c r="C20" t="s">
        <v>14</v>
      </c>
      <c r="D20" t="s">
        <v>12</v>
      </c>
      <c r="E20" s="1">
        <v>0.82</v>
      </c>
      <c r="F20" s="2">
        <f>E20/SUM($E$14:$E$20)</f>
        <v>6.5478471956049577E-4</v>
      </c>
      <c r="G20">
        <f>F20/M13</f>
        <v>4.4063540161594335E-3</v>
      </c>
    </row>
    <row r="21" spans="1:13" x14ac:dyDescent="0.3">
      <c r="A21" t="s">
        <v>15</v>
      </c>
      <c r="B21">
        <v>2012</v>
      </c>
      <c r="C21" t="s">
        <v>16</v>
      </c>
      <c r="D21" t="s">
        <v>6</v>
      </c>
      <c r="E21" s="1">
        <v>9.4600000000000009</v>
      </c>
      <c r="F21" s="2">
        <f>E21/SUM($E$21:$E$27)</f>
        <v>9.0035214618825552E-3</v>
      </c>
      <c r="G21">
        <f>F21/M7</f>
        <v>3.6254571640429646E-2</v>
      </c>
      <c r="J21" t="s">
        <v>35</v>
      </c>
    </row>
    <row r="22" spans="1:13" x14ac:dyDescent="0.3">
      <c r="A22" t="s">
        <v>15</v>
      </c>
      <c r="B22">
        <v>2012</v>
      </c>
      <c r="C22" t="s">
        <v>16</v>
      </c>
      <c r="D22" t="s">
        <v>7</v>
      </c>
      <c r="E22" s="1">
        <v>115.47</v>
      </c>
      <c r="F22" s="2">
        <f>E22/SUM($E$21:$E$27)</f>
        <v>0.10989816312934234</v>
      </c>
      <c r="G22">
        <f>F22/M8</f>
        <v>0.79177244410217906</v>
      </c>
    </row>
    <row r="23" spans="1:13" x14ac:dyDescent="0.3">
      <c r="A23" t="s">
        <v>15</v>
      </c>
      <c r="B23">
        <v>2012</v>
      </c>
      <c r="C23" t="s">
        <v>16</v>
      </c>
      <c r="D23" t="s">
        <v>8</v>
      </c>
      <c r="E23" s="1">
        <v>145.09</v>
      </c>
      <c r="F23" s="2">
        <f>E23/SUM($E$21:$E$27)</f>
        <v>0.13808889311887312</v>
      </c>
      <c r="G23">
        <f>F23/M9</f>
        <v>1.032081122842629</v>
      </c>
    </row>
    <row r="24" spans="1:13" x14ac:dyDescent="0.3">
      <c r="A24" t="s">
        <v>15</v>
      </c>
      <c r="B24">
        <v>2012</v>
      </c>
      <c r="C24" t="s">
        <v>16</v>
      </c>
      <c r="D24" t="s">
        <v>9</v>
      </c>
      <c r="E24" s="1">
        <v>249.83</v>
      </c>
      <c r="F24" s="2">
        <f>E24/SUM($E$21:$E$27)</f>
        <v>0.23777481678880746</v>
      </c>
      <c r="G24">
        <f>F24/M10</f>
        <v>1.6112160799806905</v>
      </c>
    </row>
    <row r="25" spans="1:13" x14ac:dyDescent="0.3">
      <c r="A25" t="s">
        <v>15</v>
      </c>
      <c r="B25">
        <v>2012</v>
      </c>
      <c r="C25" t="s">
        <v>16</v>
      </c>
      <c r="D25" t="s">
        <v>10</v>
      </c>
      <c r="E25" s="1">
        <v>311.58</v>
      </c>
      <c r="F25" s="2">
        <f>E25/SUM($E$21:$E$27)</f>
        <v>0.29654516036927758</v>
      </c>
      <c r="G25">
        <f>F25/M11</f>
        <v>2.4184437260815095</v>
      </c>
    </row>
    <row r="26" spans="1:13" x14ac:dyDescent="0.3">
      <c r="A26" t="s">
        <v>15</v>
      </c>
      <c r="B26">
        <v>2012</v>
      </c>
      <c r="C26" t="s">
        <v>16</v>
      </c>
      <c r="D26" t="s">
        <v>11</v>
      </c>
      <c r="E26" s="1">
        <v>218.74</v>
      </c>
      <c r="F26" s="2">
        <f>E26/SUM($E$21:$E$27)</f>
        <v>0.20818501951080232</v>
      </c>
      <c r="G26">
        <f>F26/M12</f>
        <v>3.4542906494202303</v>
      </c>
    </row>
    <row r="27" spans="1:13" x14ac:dyDescent="0.3">
      <c r="A27" t="s">
        <v>15</v>
      </c>
      <c r="B27">
        <v>2012</v>
      </c>
      <c r="C27" t="s">
        <v>16</v>
      </c>
      <c r="D27" t="s">
        <v>12</v>
      </c>
      <c r="E27" s="1">
        <v>0.53</v>
      </c>
      <c r="F27" s="2">
        <f>E27/SUM($E$21:$E$27)</f>
        <v>5.0442562101456168E-4</v>
      </c>
      <c r="G27">
        <f>F27/M13</f>
        <v>3.3945169986604679E-3</v>
      </c>
    </row>
    <row r="28" spans="1:13" x14ac:dyDescent="0.3">
      <c r="A28" t="s">
        <v>15</v>
      </c>
      <c r="B28">
        <v>2013</v>
      </c>
      <c r="C28" t="s">
        <v>16</v>
      </c>
      <c r="D28" t="s">
        <v>6</v>
      </c>
      <c r="E28" s="1">
        <v>9.5</v>
      </c>
      <c r="F28" s="2">
        <f>E28/SUM($E$28:$E$34)</f>
        <v>9.9988422393196587E-3</v>
      </c>
      <c r="G28">
        <f>F28/M7</f>
        <v>4.0262439959905673E-2</v>
      </c>
    </row>
    <row r="29" spans="1:13" x14ac:dyDescent="0.3">
      <c r="A29" t="s">
        <v>15</v>
      </c>
      <c r="B29">
        <v>2013</v>
      </c>
      <c r="C29" t="s">
        <v>16</v>
      </c>
      <c r="D29" t="s">
        <v>7</v>
      </c>
      <c r="E29" s="1">
        <v>114.37</v>
      </c>
      <c r="F29" s="2">
        <f>E29/SUM($E$28:$E$34)</f>
        <v>0.12037553546431468</v>
      </c>
      <c r="G29">
        <f>F29/M8</f>
        <v>0.86725773398519701</v>
      </c>
    </row>
    <row r="30" spans="1:13" x14ac:dyDescent="0.3">
      <c r="A30" t="s">
        <v>15</v>
      </c>
      <c r="B30">
        <v>2013</v>
      </c>
      <c r="C30" t="s">
        <v>16</v>
      </c>
      <c r="D30" t="s">
        <v>8</v>
      </c>
      <c r="E30" s="1">
        <v>139.66999999999999</v>
      </c>
      <c r="F30" s="2">
        <f>E30/SUM($E$28:$E$34)</f>
        <v>0.14700403111218702</v>
      </c>
      <c r="G30">
        <f>F30/M9</f>
        <v>1.0987131699437354</v>
      </c>
    </row>
    <row r="31" spans="1:13" x14ac:dyDescent="0.3">
      <c r="A31" t="s">
        <v>15</v>
      </c>
      <c r="B31">
        <v>2013</v>
      </c>
      <c r="C31" t="s">
        <v>16</v>
      </c>
      <c r="D31" t="s">
        <v>9</v>
      </c>
      <c r="E31" s="1">
        <v>230.62</v>
      </c>
      <c r="F31" s="2">
        <f>E31/SUM($E$28:$E$34)</f>
        <v>0.24272978918230523</v>
      </c>
      <c r="G31">
        <f>F31/M10</f>
        <v>1.6447920965836389</v>
      </c>
    </row>
    <row r="32" spans="1:13" x14ac:dyDescent="0.3">
      <c r="A32" t="s">
        <v>15</v>
      </c>
      <c r="B32">
        <v>2013</v>
      </c>
      <c r="C32" t="s">
        <v>16</v>
      </c>
      <c r="D32" t="s">
        <v>10</v>
      </c>
      <c r="E32" s="1">
        <v>278.75</v>
      </c>
      <c r="F32" s="2">
        <f>E32/SUM($E$28:$E$34)</f>
        <v>0.29338708149582682</v>
      </c>
      <c r="G32">
        <f>F32/M11</f>
        <v>2.392688336823237</v>
      </c>
    </row>
    <row r="33" spans="1:7" x14ac:dyDescent="0.3">
      <c r="A33" t="s">
        <v>15</v>
      </c>
      <c r="B33">
        <v>2013</v>
      </c>
      <c r="C33" t="s">
        <v>16</v>
      </c>
      <c r="D33" t="s">
        <v>11</v>
      </c>
      <c r="E33" s="1">
        <v>176.44</v>
      </c>
      <c r="F33" s="2">
        <f>E33/SUM($E$28:$E$34)</f>
        <v>0.18570481312690112</v>
      </c>
      <c r="G33">
        <f>F33/M12</f>
        <v>3.0812899076213345</v>
      </c>
    </row>
    <row r="34" spans="1:7" x14ac:dyDescent="0.3">
      <c r="A34" t="s">
        <v>15</v>
      </c>
      <c r="B34">
        <v>2013</v>
      </c>
      <c r="C34" t="s">
        <v>16</v>
      </c>
      <c r="D34" t="s">
        <v>12</v>
      </c>
      <c r="E34" s="1">
        <v>0.76</v>
      </c>
      <c r="F34" s="2">
        <f>E34/SUM($E$28:$E$34)</f>
        <v>7.9990737914557267E-4</v>
      </c>
      <c r="G34">
        <f>F34/M13</f>
        <v>5.3829525756488202E-3</v>
      </c>
    </row>
    <row r="35" spans="1:7" x14ac:dyDescent="0.3">
      <c r="A35" t="s">
        <v>18</v>
      </c>
      <c r="B35">
        <v>2012</v>
      </c>
      <c r="C35" t="s">
        <v>14</v>
      </c>
      <c r="D35" t="s">
        <v>6</v>
      </c>
      <c r="E35" s="1">
        <v>13.01</v>
      </c>
      <c r="F35" s="2">
        <f>E35/SUM($E$35:$E$40)</f>
        <v>1.2541934986310876E-2</v>
      </c>
      <c r="G35">
        <f>F35/M14</f>
        <v>5.4842256826308423E-2</v>
      </c>
    </row>
    <row r="36" spans="1:7" x14ac:dyDescent="0.3">
      <c r="A36" t="s">
        <v>18</v>
      </c>
      <c r="B36">
        <v>2012</v>
      </c>
      <c r="C36" t="s">
        <v>14</v>
      </c>
      <c r="D36" t="s">
        <v>7</v>
      </c>
      <c r="E36" s="1">
        <v>121.56</v>
      </c>
      <c r="F36" s="2">
        <f>E36/SUM($E$35:$E$40)</f>
        <v>0.11718659622874328</v>
      </c>
      <c r="G36">
        <f>F36/M15</f>
        <v>0.88098560540100224</v>
      </c>
    </row>
    <row r="37" spans="1:7" x14ac:dyDescent="0.3">
      <c r="A37" t="s">
        <v>18</v>
      </c>
      <c r="B37">
        <v>2012</v>
      </c>
      <c r="C37" t="s">
        <v>14</v>
      </c>
      <c r="D37" t="s">
        <v>8</v>
      </c>
      <c r="E37" s="1">
        <v>155.59</v>
      </c>
      <c r="F37" s="2">
        <f>E37/SUM($E$35:$E$40)</f>
        <v>0.14999228781860946</v>
      </c>
      <c r="G37">
        <f>F37/M16</f>
        <v>1.1543274171357674</v>
      </c>
    </row>
    <row r="38" spans="1:7" x14ac:dyDescent="0.3">
      <c r="A38" t="s">
        <v>18</v>
      </c>
      <c r="B38">
        <v>2012</v>
      </c>
      <c r="C38" t="s">
        <v>14</v>
      </c>
      <c r="D38" t="s">
        <v>9</v>
      </c>
      <c r="E38" s="1">
        <v>299.72000000000003</v>
      </c>
      <c r="F38" s="2">
        <f>E38/SUM($E$35:$E$40)</f>
        <v>0.28893687579531868</v>
      </c>
      <c r="G38">
        <f>F38/M17</f>
        <v>1.9781242313763763</v>
      </c>
    </row>
    <row r="39" spans="1:7" x14ac:dyDescent="0.3">
      <c r="A39" t="s">
        <v>18</v>
      </c>
      <c r="B39">
        <v>2012</v>
      </c>
      <c r="C39" t="s">
        <v>14</v>
      </c>
      <c r="D39" t="s">
        <v>10</v>
      </c>
      <c r="E39" s="1">
        <v>397.31</v>
      </c>
      <c r="F39" s="2">
        <f>E39/SUM($E$35:$E$40)</f>
        <v>0.38301584853275744</v>
      </c>
      <c r="G39">
        <f>F39/M18</f>
        <v>3.1648759787371827</v>
      </c>
    </row>
    <row r="40" spans="1:7" x14ac:dyDescent="0.3">
      <c r="A40" t="s">
        <v>18</v>
      </c>
      <c r="B40">
        <v>2012</v>
      </c>
      <c r="C40" t="s">
        <v>14</v>
      </c>
      <c r="D40" t="s">
        <v>19</v>
      </c>
      <c r="E40" s="1">
        <v>50.13</v>
      </c>
      <c r="F40" s="2">
        <f>E40/SUM($E$35:$E$40)</f>
        <v>4.8326456638260129E-2</v>
      </c>
      <c r="G40">
        <f>F40/M19</f>
        <v>0.20030422051960856</v>
      </c>
    </row>
    <row r="41" spans="1:7" x14ac:dyDescent="0.3">
      <c r="A41" t="s">
        <v>18</v>
      </c>
      <c r="B41">
        <v>2013</v>
      </c>
      <c r="C41" t="s">
        <v>14</v>
      </c>
      <c r="D41" t="s">
        <v>6</v>
      </c>
      <c r="E41" s="1">
        <v>13.26</v>
      </c>
      <c r="F41" s="2">
        <f>E41/SUM($E$41:$E$46)</f>
        <v>1.283428670983478E-2</v>
      </c>
      <c r="G41">
        <f>F41/M14</f>
        <v>5.6120626417811778E-2</v>
      </c>
    </row>
    <row r="42" spans="1:7" x14ac:dyDescent="0.3">
      <c r="A42" t="s">
        <v>18</v>
      </c>
      <c r="B42">
        <v>2013</v>
      </c>
      <c r="C42" t="s">
        <v>14</v>
      </c>
      <c r="D42" t="s">
        <v>7</v>
      </c>
      <c r="E42" s="1">
        <v>123.93</v>
      </c>
      <c r="F42" s="2">
        <f>E42/SUM($E$41:$E$46)</f>
        <v>0.11995121809576352</v>
      </c>
      <c r="G42">
        <f>F42/M15</f>
        <v>0.90176948468074092</v>
      </c>
    </row>
    <row r="43" spans="1:7" x14ac:dyDescent="0.3">
      <c r="A43" t="s">
        <v>18</v>
      </c>
      <c r="B43">
        <v>2013</v>
      </c>
      <c r="C43" t="s">
        <v>14</v>
      </c>
      <c r="D43" t="s">
        <v>8</v>
      </c>
      <c r="E43" s="1">
        <v>156.43</v>
      </c>
      <c r="F43" s="2">
        <f>E43/SUM($E$41:$E$46)</f>
        <v>0.15140780316888799</v>
      </c>
      <c r="G43">
        <f>F43/M16</f>
        <v>1.165221098417428</v>
      </c>
    </row>
    <row r="44" spans="1:7" x14ac:dyDescent="0.3">
      <c r="A44" t="s">
        <v>18</v>
      </c>
      <c r="B44">
        <v>2013</v>
      </c>
      <c r="C44" t="s">
        <v>14</v>
      </c>
      <c r="D44" t="s">
        <v>9</v>
      </c>
      <c r="E44" s="1">
        <v>287.89</v>
      </c>
      <c r="F44" s="2">
        <f>E44/SUM($E$41:$E$46)</f>
        <v>0.27864727005236306</v>
      </c>
      <c r="G44">
        <f>F44/M17</f>
        <v>1.9076793689979625</v>
      </c>
    </row>
    <row r="45" spans="1:7" x14ac:dyDescent="0.3">
      <c r="A45" t="s">
        <v>18</v>
      </c>
      <c r="B45">
        <v>2013</v>
      </c>
      <c r="C45" t="s">
        <v>14</v>
      </c>
      <c r="D45" t="s">
        <v>10</v>
      </c>
      <c r="E45" s="1">
        <v>381.7</v>
      </c>
      <c r="F45" s="2">
        <f>E45/SUM($E$41:$E$46)</f>
        <v>0.36944549299728019</v>
      </c>
      <c r="G45">
        <f>F45/M18</f>
        <v>3.052743563272704</v>
      </c>
    </row>
    <row r="46" spans="1:7" x14ac:dyDescent="0.3">
      <c r="A46" t="s">
        <v>18</v>
      </c>
      <c r="B46">
        <v>2013</v>
      </c>
      <c r="C46" t="s">
        <v>14</v>
      </c>
      <c r="D46" t="s">
        <v>19</v>
      </c>
      <c r="E46" s="1">
        <v>69.959999999999994</v>
      </c>
      <c r="F46" s="2">
        <f>E46/SUM($E$41:$E$46)</f>
        <v>6.7713928975870363E-2</v>
      </c>
      <c r="G46">
        <f>F46/M19</f>
        <v>0.28066170593384032</v>
      </c>
    </row>
    <row r="47" spans="1:7" x14ac:dyDescent="0.3">
      <c r="A47" t="s">
        <v>18</v>
      </c>
      <c r="B47">
        <v>2012</v>
      </c>
      <c r="C47" t="s">
        <v>16</v>
      </c>
      <c r="D47" t="s">
        <v>6</v>
      </c>
      <c r="E47" s="1">
        <v>7.31</v>
      </c>
      <c r="F47" s="2">
        <f>E47/SUM($E$47:$E$52)</f>
        <v>8.9401462710662124E-3</v>
      </c>
      <c r="G47">
        <f>F47/M14</f>
        <v>3.9092675763167432E-2</v>
      </c>
    </row>
    <row r="48" spans="1:7" x14ac:dyDescent="0.3">
      <c r="A48" t="s">
        <v>18</v>
      </c>
      <c r="B48">
        <v>2012</v>
      </c>
      <c r="C48" t="s">
        <v>16</v>
      </c>
      <c r="D48" t="s">
        <v>7</v>
      </c>
      <c r="E48" s="1">
        <v>90.34</v>
      </c>
      <c r="F48" s="2">
        <f>E48/SUM($E$47:$E$52)</f>
        <v>0.11048602108455836</v>
      </c>
      <c r="G48">
        <f>F48/M15</f>
        <v>0.8306120094445838</v>
      </c>
    </row>
    <row r="49" spans="1:7" x14ac:dyDescent="0.3">
      <c r="A49" t="s">
        <v>18</v>
      </c>
      <c r="B49">
        <v>2012</v>
      </c>
      <c r="C49" t="s">
        <v>16</v>
      </c>
      <c r="D49" t="s">
        <v>8</v>
      </c>
      <c r="E49" s="1">
        <v>116.57</v>
      </c>
      <c r="F49" s="2">
        <f>E49/SUM($E$47:$E$52)</f>
        <v>0.14256536946897241</v>
      </c>
      <c r="G49">
        <f>F49/M16</f>
        <v>1.0971705086006933</v>
      </c>
    </row>
    <row r="50" spans="1:7" x14ac:dyDescent="0.3">
      <c r="A50" t="s">
        <v>18</v>
      </c>
      <c r="B50">
        <v>2012</v>
      </c>
      <c r="C50" t="s">
        <v>16</v>
      </c>
      <c r="D50" t="s">
        <v>9</v>
      </c>
      <c r="E50" s="1">
        <v>234.09</v>
      </c>
      <c r="F50" s="2">
        <f>E50/SUM($E$47:$E$52)</f>
        <v>0.2862925910525157</v>
      </c>
      <c r="G50">
        <f>F50/M17</f>
        <v>1.9600208871424514</v>
      </c>
    </row>
    <row r="51" spans="1:7" x14ac:dyDescent="0.3">
      <c r="A51" t="s">
        <v>18</v>
      </c>
      <c r="B51">
        <v>2012</v>
      </c>
      <c r="C51" t="s">
        <v>16</v>
      </c>
      <c r="D51" t="s">
        <v>10</v>
      </c>
      <c r="E51" s="1">
        <v>322.89</v>
      </c>
      <c r="F51" s="2">
        <f>E51/SUM($E$47:$E$52)</f>
        <v>0.39489518870924339</v>
      </c>
      <c r="G51">
        <f>F51/M18</f>
        <v>3.2630354635517973</v>
      </c>
    </row>
    <row r="52" spans="1:7" x14ac:dyDescent="0.3">
      <c r="A52" t="s">
        <v>18</v>
      </c>
      <c r="B52">
        <v>2012</v>
      </c>
      <c r="C52" t="s">
        <v>16</v>
      </c>
      <c r="D52" t="s">
        <v>19</v>
      </c>
      <c r="E52" s="1">
        <v>46.46</v>
      </c>
      <c r="F52" s="2">
        <f>E52/SUM($E$47:$E$52)</f>
        <v>5.682068341364381E-2</v>
      </c>
      <c r="G52">
        <f>F52/M19</f>
        <v>0.23551121874618641</v>
      </c>
    </row>
    <row r="53" spans="1:7" x14ac:dyDescent="0.3">
      <c r="A53" t="s">
        <v>18</v>
      </c>
      <c r="B53">
        <v>2013</v>
      </c>
      <c r="C53" t="s">
        <v>16</v>
      </c>
      <c r="D53" t="s">
        <v>6</v>
      </c>
      <c r="E53" s="1">
        <v>7.46</v>
      </c>
      <c r="F53" s="2">
        <f>E53/SUM($E$53:$E$58)</f>
        <v>9.4792752039441919E-3</v>
      </c>
      <c r="G53">
        <f>F53/M14</f>
        <v>4.1450130767651125E-2</v>
      </c>
    </row>
    <row r="54" spans="1:7" x14ac:dyDescent="0.3">
      <c r="A54" t="s">
        <v>18</v>
      </c>
      <c r="B54">
        <v>2013</v>
      </c>
      <c r="C54" t="s">
        <v>16</v>
      </c>
      <c r="D54" t="s">
        <v>7</v>
      </c>
      <c r="E54" s="1">
        <v>89.68</v>
      </c>
      <c r="F54" s="2">
        <f>E54/SUM($E$53:$E$58)</f>
        <v>0.11395461129888944</v>
      </c>
      <c r="G54">
        <f>F54/M15</f>
        <v>0.85668818324090867</v>
      </c>
    </row>
    <row r="55" spans="1:7" x14ac:dyDescent="0.3">
      <c r="A55" t="s">
        <v>18</v>
      </c>
      <c r="B55">
        <v>2013</v>
      </c>
      <c r="C55" t="s">
        <v>16</v>
      </c>
      <c r="D55" t="s">
        <v>8</v>
      </c>
      <c r="E55" s="1">
        <v>116.53</v>
      </c>
      <c r="F55" s="2">
        <f>E55/SUM($E$53:$E$58)</f>
        <v>0.14807237795115505</v>
      </c>
      <c r="G55">
        <f>F55/M16</f>
        <v>1.1395519601395232</v>
      </c>
    </row>
    <row r="56" spans="1:7" x14ac:dyDescent="0.3">
      <c r="A56" t="s">
        <v>18</v>
      </c>
      <c r="B56">
        <v>2013</v>
      </c>
      <c r="C56" t="s">
        <v>16</v>
      </c>
      <c r="D56" t="s">
        <v>9</v>
      </c>
      <c r="E56" s="1">
        <v>222.46</v>
      </c>
      <c r="F56" s="2">
        <f>E56/SUM($E$53:$E$58)</f>
        <v>0.2826755444865181</v>
      </c>
      <c r="G56">
        <f>F56/M17</f>
        <v>1.9352578054536844</v>
      </c>
    </row>
    <row r="57" spans="1:7" x14ac:dyDescent="0.3">
      <c r="A57" t="s">
        <v>18</v>
      </c>
      <c r="B57">
        <v>2013</v>
      </c>
      <c r="C57" t="s">
        <v>16</v>
      </c>
      <c r="D57" t="s">
        <v>10</v>
      </c>
      <c r="E57" s="1">
        <v>293.82</v>
      </c>
      <c r="F57" s="2">
        <f>E57/SUM($E$53:$E$58)</f>
        <v>0.37335129228188768</v>
      </c>
      <c r="G57">
        <f>F57/M18</f>
        <v>3.0850173461487298</v>
      </c>
    </row>
    <row r="58" spans="1:7" x14ac:dyDescent="0.3">
      <c r="A58" t="s">
        <v>18</v>
      </c>
      <c r="B58">
        <v>2013</v>
      </c>
      <c r="C58" t="s">
        <v>16</v>
      </c>
      <c r="D58" t="s">
        <v>19</v>
      </c>
      <c r="E58" s="1">
        <v>57.03</v>
      </c>
      <c r="F58" s="2">
        <f>E58/SUM($E$53:$E$58)</f>
        <v>7.2466898777605523E-2</v>
      </c>
      <c r="G58">
        <f>F58/M19</f>
        <v>0.30036188628052163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7"/>
  <sheetViews>
    <sheetView tabSelected="1" workbookViewId="0">
      <selection activeCell="G28" sqref="G28"/>
    </sheetView>
  </sheetViews>
  <sheetFormatPr defaultRowHeight="14.4" x14ac:dyDescent="0.3"/>
  <sheetData>
    <row r="1" spans="4:8" x14ac:dyDescent="0.3">
      <c r="D1" s="4" t="s">
        <v>5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4:8" x14ac:dyDescent="0.3">
      <c r="D2" t="s">
        <v>6</v>
      </c>
      <c r="E2">
        <v>4.8055022913340781E-2</v>
      </c>
      <c r="F2">
        <v>5.1124865899573761E-2</v>
      </c>
      <c r="G2">
        <v>3.6254571640429646E-2</v>
      </c>
      <c r="H2">
        <v>4.0262439959905673E-2</v>
      </c>
    </row>
    <row r="3" spans="4:8" x14ac:dyDescent="0.3">
      <c r="D3" t="s">
        <v>7</v>
      </c>
      <c r="E3">
        <v>0.86040577560852061</v>
      </c>
      <c r="F3">
        <v>0.91725886693484826</v>
      </c>
      <c r="G3">
        <v>0.79177244410217906</v>
      </c>
      <c r="H3">
        <v>0.86725773398519701</v>
      </c>
    </row>
    <row r="4" spans="4:8" x14ac:dyDescent="0.3">
      <c r="D4" t="s">
        <v>8</v>
      </c>
      <c r="E4">
        <v>1.112894704946443</v>
      </c>
      <c r="F4">
        <v>1.1305467583231936</v>
      </c>
      <c r="G4">
        <v>1.032081122842629</v>
      </c>
      <c r="H4">
        <v>1.0987131699437354</v>
      </c>
    </row>
    <row r="5" spans="4:8" x14ac:dyDescent="0.3">
      <c r="D5" t="s">
        <v>9</v>
      </c>
      <c r="E5">
        <v>1.6489105947776119</v>
      </c>
      <c r="F5">
        <v>1.6475767302010731</v>
      </c>
      <c r="G5">
        <v>1.6112160799806905</v>
      </c>
      <c r="H5">
        <v>1.6447920965836389</v>
      </c>
    </row>
    <row r="6" spans="4:8" x14ac:dyDescent="0.3">
      <c r="D6" t="s">
        <v>10</v>
      </c>
      <c r="E6">
        <v>2.388303882430117</v>
      </c>
      <c r="F6">
        <v>2.4063997757364581</v>
      </c>
      <c r="G6">
        <v>2.4184437260815095</v>
      </c>
      <c r="H6">
        <v>2.392688336823237</v>
      </c>
    </row>
    <row r="7" spans="4:8" x14ac:dyDescent="0.3">
      <c r="D7" t="s">
        <v>11</v>
      </c>
      <c r="E7">
        <v>3.0379983323369886</v>
      </c>
      <c r="F7">
        <v>2.8183985667038889</v>
      </c>
      <c r="G7">
        <v>3.4542906494202303</v>
      </c>
      <c r="H7">
        <v>3.0812899076213345</v>
      </c>
    </row>
    <row r="8" spans="4:8" x14ac:dyDescent="0.3">
      <c r="D8" t="s">
        <v>12</v>
      </c>
      <c r="E8">
        <v>3.0770089381050416E-3</v>
      </c>
      <c r="F8">
        <v>4.4063540161594335E-3</v>
      </c>
      <c r="G8">
        <v>3.3945169986604679E-3</v>
      </c>
      <c r="H8">
        <v>5.3829525756488202E-3</v>
      </c>
    </row>
    <row r="11" spans="4:8" x14ac:dyDescent="0.3">
      <c r="D11" s="4" t="s">
        <v>5</v>
      </c>
      <c r="E11" s="4" t="s">
        <v>31</v>
      </c>
      <c r="F11" s="4" t="s">
        <v>32</v>
      </c>
      <c r="G11" s="4" t="s">
        <v>33</v>
      </c>
      <c r="H11" s="4" t="s">
        <v>34</v>
      </c>
    </row>
    <row r="12" spans="4:8" x14ac:dyDescent="0.3">
      <c r="D12" t="s">
        <v>6</v>
      </c>
      <c r="E12">
        <v>5.4842256826308423E-2</v>
      </c>
      <c r="F12">
        <v>5.6120626417811778E-2</v>
      </c>
      <c r="G12">
        <v>3.9092675763167432E-2</v>
      </c>
      <c r="H12">
        <v>4.1450130767651125E-2</v>
      </c>
    </row>
    <row r="13" spans="4:8" x14ac:dyDescent="0.3">
      <c r="D13" t="s">
        <v>7</v>
      </c>
      <c r="E13">
        <v>0.88098560540100224</v>
      </c>
      <c r="F13">
        <v>0.90176948468074092</v>
      </c>
      <c r="G13">
        <v>0.8306120094445838</v>
      </c>
      <c r="H13">
        <v>0.85668818324090867</v>
      </c>
    </row>
    <row r="14" spans="4:8" x14ac:dyDescent="0.3">
      <c r="D14" t="s">
        <v>8</v>
      </c>
      <c r="E14">
        <v>1.1543274171357674</v>
      </c>
      <c r="F14">
        <v>1.165221098417428</v>
      </c>
      <c r="G14">
        <v>1.0971705086006933</v>
      </c>
      <c r="H14">
        <v>1.1395519601395232</v>
      </c>
    </row>
    <row r="15" spans="4:8" x14ac:dyDescent="0.3">
      <c r="D15" t="s">
        <v>9</v>
      </c>
      <c r="E15">
        <v>1.9781242313763763</v>
      </c>
      <c r="F15">
        <v>1.9076793689979625</v>
      </c>
      <c r="G15">
        <v>1.9600208871424514</v>
      </c>
      <c r="H15">
        <v>1.9352578054536844</v>
      </c>
    </row>
    <row r="16" spans="4:8" x14ac:dyDescent="0.3">
      <c r="D16" t="s">
        <v>10</v>
      </c>
      <c r="E16">
        <v>3.1648759787371827</v>
      </c>
      <c r="F16">
        <v>3.052743563272704</v>
      </c>
      <c r="G16">
        <v>3.2630354635517973</v>
      </c>
      <c r="H16">
        <v>3.0850173461487298</v>
      </c>
    </row>
    <row r="17" spans="4:8" x14ac:dyDescent="0.3">
      <c r="D17" t="s">
        <v>19</v>
      </c>
      <c r="E17">
        <v>0.20030422051960856</v>
      </c>
      <c r="F17">
        <v>0.28066170593384032</v>
      </c>
      <c r="G17">
        <v>0.23551121874618641</v>
      </c>
      <c r="H17">
        <v>0.30036188628052163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Figures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2015-10-06T08:04:47Z</dcterms:created>
  <dcterms:modified xsi:type="dcterms:W3CDTF">2015-10-06T09:59:08Z</dcterms:modified>
</cp:coreProperties>
</file>