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CENPRI BILLING\BS WESM\WESM TAXATION\Reserve Transactions\"/>
    </mc:Choice>
  </mc:AlternateContent>
  <bookViews>
    <workbookView xWindow="120" yWindow="15" windowWidth="18960" windowHeight="11325" activeTab="2"/>
  </bookViews>
  <sheets>
    <sheet name="Table 1" sheetId="1" r:id="rId1"/>
    <sheet name="Sheet1" sheetId="2" r:id="rId2"/>
    <sheet name="Sorted" sheetId="3" r:id="rId3"/>
    <sheet name="Tax Info" sheetId="4" r:id="rId4"/>
    <sheet name="Sorted (2)" sheetId="5" r:id="rId5"/>
  </sheets>
  <calcPr calcId="162913"/>
</workbook>
</file>

<file path=xl/calcChain.xml><?xml version="1.0" encoding="utf-8"?>
<calcChain xmlns="http://schemas.openxmlformats.org/spreadsheetml/2006/main">
  <c r="Q15" i="5" l="1"/>
  <c r="R15" i="5"/>
  <c r="G4" i="5"/>
  <c r="G5" i="5"/>
  <c r="G6" i="5"/>
  <c r="G7" i="5"/>
  <c r="G8" i="5"/>
  <c r="G9" i="5"/>
  <c r="G10" i="5"/>
  <c r="G11" i="5"/>
  <c r="G12" i="5"/>
  <c r="G13" i="5"/>
  <c r="G3" i="5"/>
  <c r="E4" i="5"/>
  <c r="E5" i="5"/>
  <c r="E6" i="5"/>
  <c r="E7" i="5"/>
  <c r="E8" i="5"/>
  <c r="E9" i="5"/>
  <c r="E10" i="5"/>
  <c r="E11" i="5"/>
  <c r="E12" i="5"/>
  <c r="E13" i="5"/>
  <c r="E3" i="5"/>
  <c r="O15" i="5"/>
  <c r="N15" i="5"/>
  <c r="M15" i="5"/>
  <c r="R13" i="5"/>
  <c r="F13" i="5"/>
  <c r="D13" i="5"/>
  <c r="R12" i="5"/>
  <c r="F12" i="5"/>
  <c r="D12" i="5"/>
  <c r="R11" i="5"/>
  <c r="F11" i="5"/>
  <c r="D11" i="5"/>
  <c r="R10" i="5"/>
  <c r="F10" i="5"/>
  <c r="D10" i="5"/>
  <c r="R9" i="5"/>
  <c r="F9" i="5"/>
  <c r="D9" i="5"/>
  <c r="R8" i="5"/>
  <c r="F8" i="5"/>
  <c r="D8" i="5"/>
  <c r="R7" i="5"/>
  <c r="F7" i="5"/>
  <c r="D7" i="5"/>
  <c r="R6" i="5"/>
  <c r="F6" i="5"/>
  <c r="D6" i="5"/>
  <c r="R5" i="5"/>
  <c r="F5" i="5"/>
  <c r="D5" i="5"/>
  <c r="R4" i="5"/>
  <c r="F4" i="5"/>
  <c r="D4" i="5"/>
  <c r="R3" i="5"/>
  <c r="P15" i="5" s="1"/>
  <c r="F3" i="5"/>
  <c r="D3" i="5"/>
  <c r="L15" i="3" l="1"/>
  <c r="M15" i="3"/>
  <c r="N15" i="3"/>
  <c r="O15" i="3"/>
  <c r="K15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E3" i="3"/>
  <c r="D3" i="3"/>
  <c r="P4" i="3" l="1"/>
  <c r="P5" i="3"/>
  <c r="P6" i="3"/>
  <c r="P7" i="3"/>
  <c r="P8" i="3"/>
  <c r="P9" i="3"/>
  <c r="P10" i="3"/>
  <c r="P11" i="3"/>
  <c r="P12" i="3"/>
  <c r="P13" i="3"/>
  <c r="P3" i="3"/>
  <c r="P15" i="3" s="1"/>
  <c r="J15" i="2"/>
  <c r="K15" i="2"/>
  <c r="L15" i="2"/>
  <c r="M15" i="2"/>
  <c r="N15" i="2"/>
  <c r="O15" i="2"/>
  <c r="P15" i="2"/>
  <c r="Q15" i="2"/>
  <c r="R15" i="2"/>
  <c r="I15" i="2"/>
</calcChain>
</file>

<file path=xl/comments1.xml><?xml version="1.0" encoding="utf-8"?>
<comments xmlns="http://schemas.openxmlformats.org/spreadsheetml/2006/main">
  <authors>
    <author>Trading -  Charmaine</author>
  </authors>
  <commentList>
    <comment ref="B33" authorId="0" shapeId="0">
      <text>
        <r>
          <rPr>
            <b/>
            <sz val="9"/>
            <color indexed="81"/>
            <rFont val="Tahoma"/>
            <family val="2"/>
          </rPr>
          <t>Trading -  Charmaine:</t>
        </r>
        <r>
          <rPr>
            <sz val="9"/>
            <color indexed="81"/>
            <rFont val="Tahoma"/>
            <family val="2"/>
          </rPr>
          <t xml:space="preserve">
SPCPOWERASP  registered in google sheet</t>
        </r>
      </text>
    </comment>
  </commentList>
</comments>
</file>

<file path=xl/sharedStrings.xml><?xml version="1.0" encoding="utf-8"?>
<sst xmlns="http://schemas.openxmlformats.org/spreadsheetml/2006/main" count="1169" uniqueCount="459">
  <si>
    <r>
      <rPr>
        <sz val="8"/>
        <rFont val="Arial"/>
        <family val="2"/>
      </rPr>
      <t>(Administrator of WESM - a non-stock, non-profit Corporation)</t>
    </r>
  </si>
  <si>
    <r>
      <rPr>
        <sz val="8"/>
        <rFont val="Arial"/>
        <family val="2"/>
      </rPr>
      <t>9th Floor Robinsons Equitable Tower ADB Avenue, Ortigas Center</t>
    </r>
  </si>
  <si>
    <r>
      <rPr>
        <sz val="8"/>
        <rFont val="Arial"/>
        <family val="2"/>
      </rPr>
      <t>Pasig City, Philippines</t>
    </r>
  </si>
  <si>
    <r>
      <rPr>
        <sz val="8"/>
        <rFont val="Arial"/>
        <family val="2"/>
      </rPr>
      <t>VAT REG.TIN 010-007-246-000</t>
    </r>
  </si>
  <si>
    <r>
      <rPr>
        <sz val="8"/>
        <rFont val="Arial"/>
        <family val="2"/>
      </rPr>
      <t>Phone no. (632) 318-93-76</t>
    </r>
  </si>
  <si>
    <r>
      <rPr>
        <sz val="8"/>
        <rFont val="Arial"/>
        <family val="2"/>
      </rPr>
      <t>Fax No. (632) 636-08-02</t>
    </r>
  </si>
  <si>
    <r>
      <rPr>
        <sz val="8"/>
        <rFont val="Arial"/>
        <family val="2"/>
      </rPr>
      <t>Website: www.wesm.ph</t>
    </r>
  </si>
  <si>
    <r>
      <rPr>
        <b/>
        <sz val="18"/>
        <rFont val="Calibri"/>
        <family val="2"/>
      </rPr>
      <t>Final Statement</t>
    </r>
  </si>
  <si>
    <r>
      <rPr>
        <b/>
        <sz val="12"/>
        <rFont val="Calibri"/>
        <family val="2"/>
      </rPr>
      <t>RESERVE TRANSACTION COVER SUMMARY - FINAL</t>
    </r>
  </si>
  <si>
    <r>
      <rPr>
        <sz val="10"/>
        <rFont val="Arial"/>
        <family val="2"/>
      </rPr>
      <t xml:space="preserve">CENPRIASP / Central Negros Power Reliability, Inc. CENPRIASP
</t>
    </r>
    <r>
      <rPr>
        <sz val="10"/>
        <rFont val="Arial"/>
        <family val="2"/>
      </rPr>
      <t xml:space="preserve">ADDRESS: PUROK SAN JOSE, CALUMANGAN 6106
</t>
    </r>
    <r>
      <rPr>
        <sz val="10"/>
        <rFont val="Arial"/>
        <family val="2"/>
      </rPr>
      <t xml:space="preserve">BAGO CTY NEGROS OCCIDENTAL PHILIPPINES
</t>
    </r>
    <r>
      <rPr>
        <sz val="10"/>
        <rFont val="Arial"/>
        <family val="2"/>
      </rPr>
      <t>BUSINESS STYLE: Central Negros Power Reliability, Inc.</t>
    </r>
  </si>
  <si>
    <r>
      <rPr>
        <sz val="9"/>
        <color rgb="FFFFFFFF"/>
        <rFont val="Arial"/>
        <family val="2"/>
      </rPr>
      <t>Transaction Reference Number</t>
    </r>
  </si>
  <si>
    <r>
      <rPr>
        <sz val="9"/>
        <rFont val="Arial"/>
        <family val="2"/>
      </rPr>
      <t>TS-RF-212F-0000165</t>
    </r>
  </si>
  <si>
    <r>
      <rPr>
        <sz val="9"/>
        <color rgb="FFFFFFFF"/>
        <rFont val="Arial"/>
        <family val="2"/>
      </rPr>
      <t>Date</t>
    </r>
  </si>
  <si>
    <r>
      <rPr>
        <sz val="9"/>
        <rFont val="Arial"/>
        <family val="2"/>
      </rPr>
      <t>March 14, 2024</t>
    </r>
  </si>
  <si>
    <r>
      <rPr>
        <sz val="9"/>
        <color rgb="FFFFFFFF"/>
        <rFont val="Arial"/>
        <family val="2"/>
      </rPr>
      <t>Billing Period</t>
    </r>
  </si>
  <si>
    <r>
      <rPr>
        <sz val="9"/>
        <rFont val="Arial"/>
        <family val="2"/>
      </rPr>
      <t>Jan 26 - Feb 25, 2024</t>
    </r>
  </si>
  <si>
    <r>
      <rPr>
        <sz val="9"/>
        <color rgb="FFFFFFFF"/>
        <rFont val="Arial"/>
        <family val="2"/>
      </rPr>
      <t>Due Date</t>
    </r>
  </si>
  <si>
    <r>
      <rPr>
        <sz val="9"/>
        <rFont val="Arial"/>
        <family val="2"/>
      </rPr>
      <t>March 25, 2024</t>
    </r>
  </si>
  <si>
    <r>
      <rPr>
        <i/>
        <sz val="8"/>
        <rFont val="Arial"/>
        <family val="2"/>
      </rPr>
      <t>Summary:</t>
    </r>
  </si>
  <si>
    <r>
      <rPr>
        <b/>
        <sz val="10"/>
        <color rgb="FFFFFFFF"/>
        <rFont val="Arial"/>
        <family val="2"/>
      </rPr>
      <t>Description</t>
    </r>
  </si>
  <si>
    <r>
      <rPr>
        <b/>
        <sz val="10"/>
        <color rgb="FFFFFFFF"/>
        <rFont val="Arial"/>
        <family val="2"/>
      </rPr>
      <t xml:space="preserve">Sales*
</t>
    </r>
    <r>
      <rPr>
        <b/>
        <sz val="10"/>
        <color rgb="FFFFFFFF"/>
        <rFont val="Arial"/>
        <family val="2"/>
      </rPr>
      <t>(+) WESM Payable</t>
    </r>
  </si>
  <si>
    <r>
      <rPr>
        <b/>
        <sz val="10"/>
        <color rgb="FFFFFFFF"/>
        <rFont val="Arial"/>
        <family val="2"/>
      </rPr>
      <t xml:space="preserve">Purchases*
</t>
    </r>
    <r>
      <rPr>
        <b/>
        <sz val="10"/>
        <color rgb="FFFFFFFF"/>
        <rFont val="Arial"/>
        <family val="2"/>
      </rPr>
      <t>(-) WESM Receivable</t>
    </r>
  </si>
  <si>
    <r>
      <rPr>
        <sz val="9"/>
        <rFont val="Arial"/>
        <family val="2"/>
      </rPr>
      <t>VATable</t>
    </r>
  </si>
  <si>
    <r>
      <rPr>
        <sz val="9"/>
        <rFont val="Arial"/>
        <family val="2"/>
      </rPr>
      <t>Zero Rated</t>
    </r>
  </si>
  <si>
    <r>
      <rPr>
        <sz val="9"/>
        <rFont val="Arial"/>
        <family val="2"/>
      </rPr>
      <t>Zero-Rated (Eco-Zone Enterprise)</t>
    </r>
  </si>
  <si>
    <r>
      <rPr>
        <sz val="9"/>
        <rFont val="Arial"/>
        <family val="2"/>
      </rPr>
      <t>Net Sale / Purchase</t>
    </r>
  </si>
  <si>
    <r>
      <rPr>
        <sz val="9"/>
        <rFont val="Arial"/>
        <family val="2"/>
      </rPr>
      <t>Vat on Reserve</t>
    </r>
  </si>
  <si>
    <r>
      <rPr>
        <sz val="9"/>
        <rFont val="Arial"/>
        <family val="2"/>
      </rPr>
      <t>EWT, Php</t>
    </r>
  </si>
  <si>
    <r>
      <rPr>
        <sz val="9"/>
        <rFont val="Arial"/>
        <family val="2"/>
      </rPr>
      <t>Spot Reserve Quantity, MWh</t>
    </r>
  </si>
  <si>
    <r>
      <rPr>
        <i/>
        <sz val="8"/>
        <rFont val="Arial"/>
        <family val="2"/>
      </rPr>
      <t>Remarks</t>
    </r>
  </si>
  <si>
    <r>
      <rPr>
        <sz val="9"/>
        <rFont val="Arial"/>
        <family val="2"/>
      </rPr>
      <t>REGION: VISAYAS                                                                              RESERVE CATEGORY: Delayed Contingency Raise REMARKS: Reserve Final Transaction Allocation for the billing period January 26, 2024 - February 25, 2024.</t>
    </r>
  </si>
  <si>
    <r>
      <rPr>
        <sz val="8"/>
        <rFont val="Arial"/>
        <family val="2"/>
      </rPr>
      <t>Page 1 of 1</t>
    </r>
  </si>
  <si>
    <r>
      <rPr>
        <sz val="8"/>
        <rFont val="Arial"/>
        <family val="2"/>
      </rPr>
      <t>Printed on : Thu Mar 14 10:12:27 PHT 2024</t>
    </r>
  </si>
  <si>
    <r>
      <rPr>
        <b/>
        <sz val="8"/>
        <color rgb="FFFFFFFF"/>
        <rFont val="Arial"/>
        <family val="2"/>
      </rPr>
      <t xml:space="preserve">STL_ID /
</t>
    </r>
    <r>
      <rPr>
        <b/>
        <sz val="8"/>
        <color rgb="FFFFFFFF"/>
        <rFont val="Arial"/>
        <family val="2"/>
      </rPr>
      <t>TP Short Name</t>
    </r>
  </si>
  <si>
    <r>
      <rPr>
        <b/>
        <sz val="8"/>
        <color rgb="FFFFFFFF"/>
        <rFont val="Arial"/>
        <family val="2"/>
      </rPr>
      <t>Billing ID</t>
    </r>
  </si>
  <si>
    <r>
      <rPr>
        <b/>
        <sz val="8"/>
        <color rgb="FFFFFFFF"/>
        <rFont val="Arial"/>
        <family val="2"/>
      </rPr>
      <t>Facility Type</t>
    </r>
  </si>
  <si>
    <r>
      <rPr>
        <b/>
        <sz val="8"/>
        <color rgb="FFFFFFFF"/>
        <rFont val="Arial"/>
        <family val="2"/>
      </rPr>
      <t xml:space="preserve">WHT
</t>
    </r>
    <r>
      <rPr>
        <b/>
        <sz val="8"/>
        <color rgb="FFFFFFFF"/>
        <rFont val="Arial"/>
        <family val="2"/>
      </rPr>
      <t>Agent Tag</t>
    </r>
  </si>
  <si>
    <r>
      <rPr>
        <b/>
        <sz val="8"/>
        <color rgb="FFFFFFFF"/>
        <rFont val="Arial"/>
        <family val="2"/>
      </rPr>
      <t xml:space="preserve">ITH
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</si>
  <si>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Non- vatable Tag</t>
    </r>
  </si>
  <si>
    <r>
      <rPr>
        <b/>
        <sz val="8"/>
        <color rgb="FFFFFFFF"/>
        <rFont val="Arial"/>
        <family val="2"/>
      </rPr>
      <t>Zero- rated Tag</t>
    </r>
  </si>
  <si>
    <r>
      <rPr>
        <b/>
        <sz val="8"/>
        <color rgb="FFFFFFFF"/>
        <rFont val="Arial"/>
        <family val="2"/>
      </rPr>
      <t>Vatable Sales</t>
    </r>
  </si>
  <si>
    <r>
      <rPr>
        <b/>
        <sz val="8"/>
        <color rgb="FFFFFFFF"/>
        <rFont val="Arial"/>
        <family val="2"/>
      </rPr>
      <t>Zero-rated Sales</t>
    </r>
  </si>
  <si>
    <r>
      <rPr>
        <b/>
        <sz val="8"/>
        <color rgb="FFFFFFFF"/>
        <rFont val="Arial"/>
        <family val="2"/>
      </rPr>
      <t>Zero-rated Ecozones Sales</t>
    </r>
  </si>
  <si>
    <r>
      <rPr>
        <b/>
        <sz val="8"/>
        <color rgb="FFFFFFFF"/>
        <rFont val="Arial"/>
        <family val="2"/>
      </rPr>
      <t>VAT on Sales</t>
    </r>
  </si>
  <si>
    <r>
      <rPr>
        <b/>
        <sz val="8"/>
        <color rgb="FFFFFFFF"/>
        <rFont val="Arial"/>
        <family val="2"/>
      </rPr>
      <t xml:space="preserve">EWT
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</si>
  <si>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Vatable Purchases</t>
    </r>
  </si>
  <si>
    <r>
      <rPr>
        <b/>
        <sz val="8"/>
        <color rgb="FFFFFFFF"/>
        <rFont val="Arial"/>
        <family val="2"/>
      </rPr>
      <t>Zero-rated Purchases</t>
    </r>
  </si>
  <si>
    <r>
      <rPr>
        <b/>
        <sz val="8"/>
        <color rgb="FFFFFFFF"/>
        <rFont val="Arial"/>
        <family val="2"/>
      </rPr>
      <t>Zero-rated Ecozones Purchases</t>
    </r>
  </si>
  <si>
    <r>
      <rPr>
        <b/>
        <sz val="8"/>
        <color rgb="FFFFFFFF"/>
        <rFont val="Arial"/>
        <family val="2"/>
      </rPr>
      <t>VAT on Purchases</t>
    </r>
  </si>
  <si>
    <r>
      <rPr>
        <b/>
        <sz val="8"/>
        <color rgb="FFFFFFFF"/>
        <rFont val="Arial"/>
        <family val="2"/>
      </rPr>
      <t xml:space="preserve">EWT
</t>
    </r>
    <r>
      <rPr>
        <b/>
        <sz val="8"/>
        <color rgb="FFFFFFFF"/>
        <rFont val="Arial"/>
        <family val="2"/>
      </rPr>
      <t>Purchases</t>
    </r>
  </si>
  <si>
    <r>
      <rPr>
        <sz val="8"/>
        <rFont val="Arial"/>
        <family val="2"/>
      </rPr>
      <t>CPPCASP</t>
    </r>
  </si>
  <si>
    <r>
      <rPr>
        <sz val="8"/>
        <rFont val="Arial"/>
        <family val="2"/>
      </rPr>
      <t>ASP</t>
    </r>
  </si>
  <si>
    <r>
      <rPr>
        <sz val="8"/>
        <rFont val="Arial"/>
        <family val="2"/>
      </rPr>
      <t>Y</t>
    </r>
  </si>
  <si>
    <r>
      <rPr>
        <sz val="8"/>
        <rFont val="Arial"/>
        <family val="2"/>
      </rPr>
      <t>N</t>
    </r>
  </si>
  <si>
    <r>
      <rPr>
        <sz val="8"/>
        <rFont val="Arial"/>
        <family val="2"/>
      </rPr>
      <t>EAUCASP</t>
    </r>
  </si>
  <si>
    <r>
      <rPr>
        <sz val="8"/>
        <rFont val="Arial"/>
        <family val="2"/>
      </rPr>
      <t>MPBIASP</t>
    </r>
  </si>
  <si>
    <r>
      <rPr>
        <sz val="8"/>
        <rFont val="Arial"/>
        <family val="2"/>
      </rPr>
      <t>MPIASP</t>
    </r>
  </si>
  <si>
    <r>
      <rPr>
        <sz val="8"/>
        <rFont val="Arial"/>
        <family val="2"/>
      </rPr>
      <t>NGCPASB</t>
    </r>
  </si>
  <si>
    <r>
      <rPr>
        <sz val="8"/>
        <rFont val="Arial"/>
        <family val="2"/>
      </rPr>
      <t>ASB</t>
    </r>
  </si>
  <si>
    <r>
      <rPr>
        <sz val="8"/>
        <rFont val="Arial"/>
        <family val="2"/>
      </rPr>
      <t>PPCASP</t>
    </r>
  </si>
  <si>
    <r>
      <rPr>
        <sz val="8"/>
        <rFont val="Arial"/>
        <family val="2"/>
      </rPr>
      <t>SIPCASP</t>
    </r>
  </si>
  <si>
    <r>
      <rPr>
        <sz val="8"/>
        <rFont val="Arial"/>
        <family val="2"/>
      </rPr>
      <t>TPVIASP</t>
    </r>
  </si>
  <si>
    <r>
      <rPr>
        <sz val="8"/>
        <rFont val="Arial"/>
        <family val="2"/>
      </rPr>
      <t>TPCASP</t>
    </r>
  </si>
  <si>
    <t>RESERVE TRANSACTION ALLOCATION
Central Negros Power Reliability, Inc.
Billing Month (Period):February 2024 (Jan 26 - Feb 25, 2024)</t>
  </si>
  <si>
    <t>Item No.</t>
  </si>
  <si>
    <t>CPPCASP</t>
  </si>
  <si>
    <t>CENPRIASP</t>
  </si>
  <si>
    <t>EAUCASP</t>
  </si>
  <si>
    <t>MPBIASP</t>
  </si>
  <si>
    <t>NGCPASB_VIS</t>
  </si>
  <si>
    <t>SIPCASP</t>
  </si>
  <si>
    <t>SPCPWRASP</t>
  </si>
  <si>
    <t>#</t>
  </si>
  <si>
    <t>SETTLEMENT ID  (DIRECT/PARENT)</t>
  </si>
  <si>
    <t>BILLING ID (INDIRECT/CHILD)</t>
  </si>
  <si>
    <t>REGISTERED BUSINESS NAME</t>
  </si>
  <si>
    <t>REGISTERED BUSINESS ADDRESS</t>
  </si>
  <si>
    <t>TAX IDENTIFICATION NUMBER</t>
  </si>
  <si>
    <t>Category</t>
  </si>
  <si>
    <t xml:space="preserve">Is your company a withholding tax agent? </t>
  </si>
  <si>
    <t>Is your company registered as a VAT-zero rated enterprise?</t>
  </si>
  <si>
    <t xml:space="preserve">Is your company under Income Tax Holiday? </t>
  </si>
  <si>
    <t>DOCUMENTS SUBMITTED VIA THE CRSS</t>
  </si>
  <si>
    <t>Name</t>
  </si>
  <si>
    <t>Position/Designation</t>
  </si>
  <si>
    <t>Office Address</t>
  </si>
  <si>
    <t>Telephone (land line)</t>
  </si>
  <si>
    <t>Telephone (mobile)</t>
  </si>
  <si>
    <t>Email</t>
  </si>
  <si>
    <t>Region</t>
  </si>
  <si>
    <t>Status</t>
  </si>
  <si>
    <t>ZIP CODE</t>
  </si>
  <si>
    <t>ONEDRIVE USERS</t>
  </si>
  <si>
    <t>1590ECASP</t>
  </si>
  <si>
    <t>1590 Energy Corporation</t>
  </si>
  <si>
    <t>9th Floor Oakridge IT Center 3, Oakridge Business Park, A.S. Fortuna Street, Banilad 6014 Mandaue City, Cebu</t>
  </si>
  <si>
    <t>007-833-205-00000</t>
  </si>
  <si>
    <t>WESM-ASP</t>
  </si>
  <si>
    <t>Yes</t>
  </si>
  <si>
    <t>No</t>
  </si>
  <si>
    <t>BIR Certificate of Registration (Form 2303)</t>
  </si>
  <si>
    <t>Joanna S. Mata</t>
  </si>
  <si>
    <t>Senior Manager, Accounting</t>
  </si>
  <si>
    <t>3rd Floor La Paz Centre Bldg. Salcedo cor. V.A. Ruﬁno Sts. Legaspi Village, Makati City, Metro Manila, Philippines 1229</t>
  </si>
  <si>
    <t>+63 02 84036551</t>
  </si>
  <si>
    <t>0917-8227031</t>
  </si>
  <si>
    <t>joanna.mata@vivant.com.ph</t>
  </si>
  <si>
    <t>VISAYAS</t>
  </si>
  <si>
    <t>REGISTERED</t>
  </si>
  <si>
    <t>energytrading@1590ec.com.ph; joanna.mata@vivant.com.ph</t>
  </si>
  <si>
    <t>Central Negros Power Reliability, Inc.</t>
  </si>
  <si>
    <t>PUROK SAN JOSE, CALUMANGAN 6101 BAGO CITY NEGROS OCCIDENTAL PHILIPPINES</t>
  </si>
  <si>
    <t>008-691-287-00000</t>
  </si>
  <si>
    <t>Annavi Lacambra</t>
  </si>
  <si>
    <t>Corporate Accountant</t>
  </si>
  <si>
    <t>#88 Corner Rizal-Mabini Sts., Brgy. 22, Bacolod City, Negros Occidental</t>
  </si>
  <si>
    <t>(034) 435-1932 / 702-8322</t>
  </si>
  <si>
    <t>annavilac.cenpri@gmail.com</t>
  </si>
  <si>
    <t>cenpriwesm.user2@gmail.com, charmortaliz.cenpri@gmail.com</t>
  </si>
  <si>
    <t>CIP2ASP</t>
  </si>
  <si>
    <t>CIP II Power Corporation</t>
  </si>
  <si>
    <t>QUIRINO, BACNOTAN, LA UNION, PHILIPPINES 2515</t>
  </si>
  <si>
    <t>005-305-575-00000</t>
  </si>
  <si>
    <t>Henry T. Gomez Jr.</t>
  </si>
  <si>
    <t>Treasurer and CFO</t>
  </si>
  <si>
    <t>35F Tower 2, Ayala Triangle Gardens,  Paseo De Roxas cor. Makati Avenue, Makati City 1226</t>
  </si>
  <si>
    <t>(+632) 7-730-6300</t>
  </si>
  <si>
    <t>09178372821</t>
  </si>
  <si>
    <t>henry.gomez@acenrenewables.com</t>
  </si>
  <si>
    <t>LUZON</t>
  </si>
  <si>
    <t>arjay.tolentino@acenrenewables.com; arra.balmores@acenrenewables.com</t>
  </si>
  <si>
    <t>Cebu Private Power Corporation</t>
  </si>
  <si>
    <t>OLD VECO COMPOUND, ERMITA (POB.) 6000 CEBU CITY (CAPITAL) CEBU PHILIPPINES</t>
  </si>
  <si>
    <t>005-255-399-00000</t>
  </si>
  <si>
    <t>Ana Enriquez-Marfil</t>
  </si>
  <si>
    <t>Accounts Receivable Supervisor</t>
  </si>
  <si>
    <t>NAC Tower, 32nd St., Bonifacio Global City, Fort Bonifacio, 1630 Taguig City NCR, Fourth District Philippines</t>
  </si>
  <si>
    <t>02 886 2800</t>
  </si>
  <si>
    <t>0917 145 0396</t>
  </si>
  <si>
    <t>ana.enriquez@aboitiz.com</t>
  </si>
  <si>
    <t>sarah.lampong@aboitiz.com; albert.batiancila@aboitiz.com</t>
  </si>
  <si>
    <t>East Asia Utilities Corporation</t>
  </si>
  <si>
    <t xml:space="preserve">MEPZ IBO 6015 LAPU-LAPU CITY (OPON) CEBU PHILIPPINES </t>
  </si>
  <si>
    <t>004-760-842-00000</t>
  </si>
  <si>
    <t>roselle.salvador@aboitiz.com; albert.batiancila@aboitiz.com</t>
  </si>
  <si>
    <t>FGHPCASP</t>
  </si>
  <si>
    <t>First Gen Hydro Power Corporation</t>
  </si>
  <si>
    <t>6/F ROCKWELL BUSINESS CENTER TOWER 3, ORTIGAS AVENUE, UGONG, CITY OF PASIG, NCR, SECOND DISTRICT, PHILIPPINES 1604</t>
  </si>
  <si>
    <t>244-335-986</t>
  </si>
  <si>
    <t>BIR Certificate of Registration (Form 2303), BOI RE Certificate, DOE RE Certificate of Registration, DOE Certificatin for RE Tax Incentives</t>
  </si>
  <si>
    <t>Babes Loja</t>
  </si>
  <si>
    <t>Accounting Lead</t>
  </si>
  <si>
    <t>6/F Rockwell Business Center Tower 3, Ortigas Avenue, Pasig City</t>
  </si>
  <si>
    <t>09064895652</t>
  </si>
  <si>
    <t>fgeniemopmatters@firstgen.com.ph</t>
  </si>
  <si>
    <t>fgeniemopmatters@firstgen.com.ph; bgloja@firstgen.com.ph</t>
  </si>
  <si>
    <t>FNPCASP</t>
  </si>
  <si>
    <t>First Natgas Power Corp.</t>
  </si>
  <si>
    <t>6/F ROCKWELL BUSINESS CENTER TOWER 3, ORTIGAS AVENUE UGONG, CITY OF PASIG NCR, SECOND DISTRICT PHILIPPINES 1604</t>
  </si>
  <si>
    <t>237-151-695-00000</t>
  </si>
  <si>
    <t>Stephany L. Delgado</t>
  </si>
  <si>
    <t>Tax Specialist</t>
  </si>
  <si>
    <t>09177700468</t>
  </si>
  <si>
    <t>fgeniemopmatters@firstgen.com.ph; muendaya@firstgen.com.ph</t>
  </si>
  <si>
    <t>GIGACEASP</t>
  </si>
  <si>
    <t>GIGA ACE 4, Inc.</t>
  </si>
  <si>
    <t>4/F 6750 Office Tower, 6750 Ayala Ave., San Lorenzo, City of Makati, NCR, Fourth District, 1223</t>
  </si>
  <si>
    <t>758-765-902-000</t>
  </si>
  <si>
    <t>Henry Gomez, Jr.</t>
  </si>
  <si>
    <t>Treasurer and Chief Finance Officer</t>
  </si>
  <si>
    <t>35F Tower 2, Ayala Triangle Gardens, Paseo De Roxas cor. Makati Avenue, Makati City 1226</t>
  </si>
  <si>
    <t>GMECASP</t>
  </si>
  <si>
    <t>GNPower Mariveles Energy Center Ltd. Co.</t>
  </si>
  <si>
    <t>ALAS-ASIN 2105 MARIVELES BATAAN PHILIPPINES</t>
  </si>
  <si>
    <t>006-659-706-00000</t>
  </si>
  <si>
    <t>Edgardo T. Jacob Jr.</t>
  </si>
  <si>
    <t>Tax Supervisor</t>
  </si>
  <si>
    <t>GNPower Mariveles Energy Center Ltd. Co. Administration Building – Brgy. Alasasin, Mariveles, Bataan 2105</t>
  </si>
  <si>
    <t>09190657402 (No landline number)</t>
  </si>
  <si>
    <t>09190657402</t>
  </si>
  <si>
    <t>EdgardoJr.Jacob@gmec.ph</t>
  </si>
  <si>
    <t>Joanne.Aboganda@gmec.ph; TriciaJoyce.Padul@gmec.ph</t>
  </si>
  <si>
    <t>GNPDASP</t>
  </si>
  <si>
    <t>GNPower Dinginin Ltd. Co.</t>
  </si>
  <si>
    <t>GNPOWER ENERGY COMPLEX, SITIO DINGININ ALAS-ASIN 2105 MARIVELES BATAAN PHILIPPINES</t>
  </si>
  <si>
    <t>008-778-572-000</t>
  </si>
  <si>
    <t>BOI Certificate (Income Tax Holiday)</t>
  </si>
  <si>
    <t>ROELA MARIE SHOCKEY</t>
  </si>
  <si>
    <t>TAX COMPLIANCE SUPERVISOR</t>
  </si>
  <si>
    <t>N/A</t>
  </si>
  <si>
    <t>09985841910</t>
  </si>
  <si>
    <t>roelas@gnpd.ph</t>
  </si>
  <si>
    <t>geanned@gnpd.ph; Joanne.Aboganda@gmec.ph</t>
  </si>
  <si>
    <t>GNPKLCASP</t>
  </si>
  <si>
    <t>GNPower Kauswagan Ltd. Co</t>
  </si>
  <si>
    <t>Libertad 9202 Kauswagan Lanao Del Norte Philippines</t>
  </si>
  <si>
    <t>008653749</t>
  </si>
  <si>
    <t>BIR Certificate of Registration (Form 2303), BOI Certificate (Income Tax Holiday)</t>
  </si>
  <si>
    <t>Eric Justine Ancheta</t>
  </si>
  <si>
    <t>Authorized Representative</t>
  </si>
  <si>
    <t>Unit 1905, The Orient Square, Don Francisco Ortigas Jr. Road Ortigas Center, Pasig City</t>
  </si>
  <si>
    <t>+ 63 2 86384542</t>
  </si>
  <si>
    <t>09992264478</t>
  </si>
  <si>
    <t>ericjustinea@gnpower.com</t>
  </si>
  <si>
    <t>MINDANAO</t>
  </si>
  <si>
    <t>Jano.Fortu@gnpk.com.ph; darljemae.eltagonde@gnpk.com.ph</t>
  </si>
  <si>
    <t>IASCOASP</t>
  </si>
  <si>
    <t>Isabel Ancillary Services Co. Ltd.</t>
  </si>
  <si>
    <t>Lot 2-A-1B &amp; Lot 2-A-1-D Leyte Industrial Devt. Estate, Libertad Isabel, Leyte 6539</t>
  </si>
  <si>
    <t>010011077000</t>
  </si>
  <si>
    <t>Cecilia Olarte</t>
  </si>
  <si>
    <t>Authorized representative</t>
  </si>
  <si>
    <t>U2807 28F The Trade &amp; Financial Tower, 32nd Street cor. 7th Ave., Fort Bonifacio, Taguig City</t>
  </si>
  <si>
    <t>+63288848851</t>
  </si>
  <si>
    <t>+639176358387</t>
  </si>
  <si>
    <t>cecilia_olarte@marubenipower.ph</t>
  </si>
  <si>
    <t>cecilia_olarte@marubenipower.ph, aris_pondoy@marubenipower.ph</t>
  </si>
  <si>
    <t>IPHI1ASP</t>
  </si>
  <si>
    <t>Ingrid Power Holdings, Inc.</t>
  </si>
  <si>
    <t>4/F 6750 Ayala Office Tower, 6750 Ayala Ave., Brgy. San Lorenzo, City of Makati NCR, Fourth District 1229</t>
  </si>
  <si>
    <t>010-031-135-000</t>
  </si>
  <si>
    <t>Henry Gomez Jr.</t>
  </si>
  <si>
    <t>KINGENASP</t>
  </si>
  <si>
    <t>King Energy Generation Inc.</t>
  </si>
  <si>
    <t>MINLANGAS SAN LUIS 9014 GINGOOG CITY MISAMIS ORIENTAL PHILIPPINES</t>
  </si>
  <si>
    <t>007-935-629-00000</t>
  </si>
  <si>
    <t>JENALYN B. APELLANES</t>
  </si>
  <si>
    <t>BILLING AND SETTLEMENT OFFICER</t>
  </si>
  <si>
    <t>(088) 859-3542</t>
  </si>
  <si>
    <t>0917-628-7637</t>
  </si>
  <si>
    <t>accounting@kingenergy.info</t>
  </si>
  <si>
    <t>jgi@kingenergy.info;kegiptbd@gmail.com</t>
  </si>
  <si>
    <t>MORE Power Barge Inc.</t>
  </si>
  <si>
    <t>ZONE 3 OBRERO-LAPUZ 5000 ILOILO CITY (CAPITAL) ILOILO PHILIPPINES</t>
  </si>
  <si>
    <t>601-191-398-00000</t>
  </si>
  <si>
    <t>LYN LYN V. SUDARIO</t>
  </si>
  <si>
    <t>Accounting Officer</t>
  </si>
  <si>
    <t>GST Corporate Center  Quezon Street, Iloilo City 5000</t>
  </si>
  <si>
    <t>09452858254</t>
  </si>
  <si>
    <t>lvsudario@mpbarge.ph</t>
  </si>
  <si>
    <t>lvsudario@mpbarge.ph; lcdelacruz@mpbarge.ph</t>
  </si>
  <si>
    <t>MPCASP</t>
  </si>
  <si>
    <t>Mapalad Power Corporation</t>
  </si>
  <si>
    <t>4th Floor Alphaland South Gate Tower 2258 Chino Roces Ave. Corner EDSA Magallanes1232 City of Makati NCR, Fourth District Philippines</t>
  </si>
  <si>
    <t>007-814-093-00000</t>
  </si>
  <si>
    <t>Elsa J. Mercado</t>
  </si>
  <si>
    <t>Vice President - Sales and Services</t>
  </si>
  <si>
    <t>Sitio Mapalad, Brgy. Dalipuga, Iligan City, 9200</t>
  </si>
  <si>
    <t>(063) 225-5248</t>
  </si>
  <si>
    <t>09177167217</t>
  </si>
  <si>
    <t>ejmercado@alsonspower.com</t>
  </si>
  <si>
    <t>clcahayag@alsonspower.com, jldegracia@alsonspower.com</t>
  </si>
  <si>
    <t>MPIASP</t>
  </si>
  <si>
    <t>Meridian Power Inc.</t>
  </si>
  <si>
    <t>9TH FLOOR OAKRIDGE IT CENTER 3, OARKRIDGE BUSINESS PARK A.S. FORTUNA STREET BANILAD 6014 MANDAUE CITY CEBU PHILIPPINES</t>
  </si>
  <si>
    <t>625-481-957-00000</t>
  </si>
  <si>
    <t>JOANNA S. MATA</t>
  </si>
  <si>
    <t>ACCOUNTING SENIOR MANAGER</t>
  </si>
  <si>
    <t>3RD FLOOR LA PAZ CENTRE BLDG. SALCEDO CORNER V.A. RUFINO STREETS LEGASPI VILLAGE, MAKATI CITY METRO MANILA, PHILIPPINES 1229</t>
  </si>
  <si>
    <t>+63-02-8403-6566 loc 519; +63-02-8553-4730 ; +63-02-8403-6551; +63-02-8869-7101</t>
  </si>
  <si>
    <t xml:space="preserve"> +63-917-8227031</t>
  </si>
  <si>
    <t xml:space="preserve">joanna.mata@vivant.com.ph ; annaliza.pinoy@vivant.com.ph </t>
  </si>
  <si>
    <t>MPPCASP</t>
  </si>
  <si>
    <t>Masinloc Power Partners Co. Ltd.</t>
  </si>
  <si>
    <t>Masinloc Coal-Fired Thermal Power Plant, Barangay Bani, Masinloc, Zambales 2211</t>
  </si>
  <si>
    <t>006786124000</t>
  </si>
  <si>
    <t>Michael Valer G. Mariano</t>
  </si>
  <si>
    <t>100 E. Rodriguez Jr. Avenue (C5 Road) Barangay Ugong, Pasig City 1604, Metro Manila, Philippines</t>
  </si>
  <si>
    <t>09178606256</t>
  </si>
  <si>
    <t>mmariano@smcgph.sanmiguel.com.ph</t>
  </si>
  <si>
    <t>rmamedes-lola@smcgph.sanmiguel.com.ph</t>
  </si>
  <si>
    <t>NGCPASB</t>
  </si>
  <si>
    <t>National Grid Corporation of the Philippines</t>
  </si>
  <si>
    <t>POWER CENTER QUEZON AVENUE CORNER BIR ROAD, BRGY. PINYAHAN DILIMAN</t>
  </si>
  <si>
    <t>006-977-514-000</t>
  </si>
  <si>
    <t>WYMEE A. MIRASOL</t>
  </si>
  <si>
    <t>GENERAL ACCOUNTING AND TAXATION MANAGER</t>
  </si>
  <si>
    <t xml:space="preserve">BONAVENTURE PLAZA, GREENHILLS SAN JUAN </t>
  </si>
  <si>
    <t>02 8863 7788</t>
  </si>
  <si>
    <t>09175573726</t>
  </si>
  <si>
    <t>wamirasol@ngcp.ph</t>
  </si>
  <si>
    <t>1100 </t>
  </si>
  <si>
    <t>rasolitario@ngcp.ph; brgan@ngcp.ph</t>
  </si>
  <si>
    <t>OSPGCASP</t>
  </si>
  <si>
    <t>One Subic Power Generation Corporation</t>
  </si>
  <si>
    <t>Causeway Extension, New Kalalake Subic Gateway District, Subic Bay Freeport Zone, Olongapo City, Zambales, Philippines 2200</t>
  </si>
  <si>
    <t>007-836-459-00000</t>
  </si>
  <si>
    <t>Henry T. Gomez, Jr.</t>
  </si>
  <si>
    <t>PANSIAASP</t>
  </si>
  <si>
    <t>Panasia Energy, Inc.</t>
  </si>
  <si>
    <t>3204-B East Tower, Philippine Stock Exhange Centre, Exchange Road, Ortigas Center, Brgy. San Antonio, Pasig City, NCR, Second District Philippines 1600</t>
  </si>
  <si>
    <t>006-907-342-00000</t>
  </si>
  <si>
    <t>(1) Noemi Moreno and; (2) Madonna Vergara</t>
  </si>
  <si>
    <t>(1) AVP - COO &amp; CFO / (2) Finance Services Manager for no. 2 above</t>
  </si>
  <si>
    <t>0286616282</t>
  </si>
  <si>
    <t>09177926088</t>
  </si>
  <si>
    <t>1) nmoreno@mei.com.ph / (2) mvergara@mei.com.ph</t>
  </si>
  <si>
    <t>1) lbonifacio@mei.com.ph and (2) mvergara@mei.com.ph</t>
  </si>
  <si>
    <t>PCPCASP</t>
  </si>
  <si>
    <t>Palm Concepcion Power Corporation</t>
  </si>
  <si>
    <t>SITIOPUNTALES BRGY. NIPA, CONCEPCION ILOILO 5013</t>
  </si>
  <si>
    <t>006-931-417-000</t>
  </si>
  <si>
    <t xml:space="preserve">RUEL A. SANOPO </t>
  </si>
  <si>
    <t>GENERAL ACCOUNTING BILLING AND AND TAX COMPLIANCE HEAD HEAD</t>
  </si>
  <si>
    <t>3RD FL. JOY NOSTALG BLDG., #17 ADB AVENUE , ORTIGAS CENTER, PASIG CITY</t>
  </si>
  <si>
    <t>02-85846706</t>
  </si>
  <si>
    <t>09989682529</t>
  </si>
  <si>
    <t>rasanopo.peak@pcpc.ph</t>
  </si>
  <si>
    <t>magerona@pcpc.ph; arvillanueva.peak@pcpc.ph</t>
  </si>
  <si>
    <t>PECASP</t>
  </si>
  <si>
    <t>Pagbilao Energy Corporation</t>
  </si>
  <si>
    <t>25/F W 5TH AVENUE BUILDING 5TH AVENUE BONIFACIO GLOBAL CITY FORT BONIFACIO, TAGUIG CITY NCR, FOURTH DISTRICT PHILIPPINES 1630</t>
  </si>
  <si>
    <t>008-275-398-00000</t>
  </si>
  <si>
    <t>TARYN F. UBERITA</t>
  </si>
  <si>
    <t>AUTHORIZED REPRESENTATIVE</t>
  </si>
  <si>
    <t>8552-8914</t>
  </si>
  <si>
    <t>09189172690</t>
  </si>
  <si>
    <t>Taryn.Uberita@teamenergy.ph</t>
  </si>
  <si>
    <t>PEC_Tax.IEMOP@teamenergy.ph ; PEC_Treas.IEMOP@teamenergy.ph</t>
  </si>
  <si>
    <t>PEDCASP</t>
  </si>
  <si>
    <t>Panay Energy Development Corporation</t>
  </si>
  <si>
    <t>LA PAZ INGORE, ILOILO CITY (CAPITAL) ILOILO PHILIPPINES</t>
  </si>
  <si>
    <t>007-243-246-00000</t>
  </si>
  <si>
    <t>ROCHEL DONATO R. GLORIA</t>
  </si>
  <si>
    <t>CFO</t>
  </si>
  <si>
    <t>8F ROCKWELL BUSINESS CENTER TOWER 1, ORTIGAS AVE., UGONG, PASIG</t>
  </si>
  <si>
    <t>8422-1600</t>
  </si>
  <si>
    <t>09199129799</t>
  </si>
  <si>
    <t>RochelDonato.Gloria@globalpower.com.ph</t>
  </si>
  <si>
    <t>iemop.bir.billing.panay@globalpower.com.ph</t>
  </si>
  <si>
    <t>PMPCASP</t>
  </si>
  <si>
    <t>Prime Meridian PowerGen Corporation</t>
  </si>
  <si>
    <t>6/F Rockwell Business Center Tower 3, Ortigas Avenue, Ugong City of Pasig NCR, Second District Philippines 1604</t>
  </si>
  <si>
    <t>008-101-224-000</t>
  </si>
  <si>
    <t>John Dante M. Rimando</t>
  </si>
  <si>
    <t>Tax Planning and Compliance Manager</t>
  </si>
  <si>
    <t>02-449-6400</t>
  </si>
  <si>
    <t>09178813907</t>
  </si>
  <si>
    <t>fgeniemopmatters@firstgen.com.ph,mcgomez@firstgen.com.ph</t>
  </si>
  <si>
    <t>PPCASP</t>
  </si>
  <si>
    <t>Panay Power Corporation</t>
  </si>
  <si>
    <t>LA PAZ INGORE, ILOILO CITY (CAPITAL) ILOILO PHILIPPINES 5000</t>
  </si>
  <si>
    <t>004-964-861-00000</t>
  </si>
  <si>
    <t>8F ROCKWELL BUSINESS CENTER TOWER 1, ORTIGAS AVE., UGONG PASIG</t>
  </si>
  <si>
    <t>PSALMASP</t>
  </si>
  <si>
    <t>Power Sector Assets &amp; Liabilities Management Corporation</t>
  </si>
  <si>
    <t xml:space="preserve">24TH FLR. VERTIS NORTH CORPORATE CENTER 1 ASTRA COR  LUX DRIVES VERTIS NORTH QUEZON CITY    </t>
  </si>
  <si>
    <t>James Marvin A. Mamaradlo</t>
  </si>
  <si>
    <t>Corporate Staff Officer B</t>
  </si>
  <si>
    <t>24th Floor Vertis North Corporate Center 1 Astra corner Lux Drives, North Avenue, Quezon City 1105</t>
  </si>
  <si>
    <t>09175521935/09499939357</t>
  </si>
  <si>
    <t>psalm_imem@psalm.gov.ph</t>
  </si>
  <si>
    <t>psalm_imem@psalm.gov.ph; psalm_imem@yahoo.com</t>
  </si>
  <si>
    <t>SECASP</t>
  </si>
  <si>
    <t>Sarangani Energy Corporation</t>
  </si>
  <si>
    <t>SEC Power Plant Kamanga Agro-Industrial Economic Zone Sitio Tampuan Kamanga 9502 Maasim Sarangani Philippines</t>
  </si>
  <si>
    <t>007-901-880-00000</t>
  </si>
  <si>
    <t>BIR Certificate of Registration (Form 2303), PEZA CETI (For Income Tax Exemption)</t>
  </si>
  <si>
    <t>clcahayag@alsonspower.com, secfa-iemop@alsonspower.com</t>
  </si>
  <si>
    <t>SPC Island Power Corporation</t>
  </si>
  <si>
    <t>7th Floor BDO Towers Paseo, 8741 Paseo de Roxas Bel-Air 1209 City of Makati</t>
  </si>
  <si>
    <t>218-474-921-00000</t>
  </si>
  <si>
    <t>Sherrie Ann O. Cesa</t>
  </si>
  <si>
    <t>Accountant</t>
  </si>
  <si>
    <t>7th Floor BDO Towers Paseo, 8741 Pase de Roxas Bel-Air 1209 City of Makati</t>
  </si>
  <si>
    <t>028104474</t>
  </si>
  <si>
    <t>09482404434</t>
  </si>
  <si>
    <t>socesa@spcpower.com</t>
  </si>
  <si>
    <t>socesa@spcpower.com; rtbulawan@spcpower.com</t>
  </si>
  <si>
    <t>SNAPASP</t>
  </si>
  <si>
    <t>SN Aboitiz Power - Magat, Inc.</t>
  </si>
  <si>
    <t>Magat Hydroelectric Power Plant, General Aguinaldo, Ramon, Isabela, Philippines 3319</t>
  </si>
  <si>
    <t>242-224-593-00000</t>
  </si>
  <si>
    <t>BIR Certificate of Registration (Form 2303), BOI Certificate (Income Tax Holiday), DOE Certificate of Registration</t>
  </si>
  <si>
    <t>Jan Gil De Jose</t>
  </si>
  <si>
    <t>Senior Manager - Tax and Compliance</t>
  </si>
  <si>
    <t>10F NAC Tower 32nd St., BGC, Taguig</t>
  </si>
  <si>
    <t>09988437058</t>
  </si>
  <si>
    <t>wesm.compliance@snaboitiz.com</t>
  </si>
  <si>
    <t xml:space="preserve">raquel.jesa.peralta@snaboitiz.com  / april.rose.osilleva@snaboitiz.com </t>
  </si>
  <si>
    <t>SNAPBGASP</t>
  </si>
  <si>
    <t>SN Aboitiz Power - Benguet, Inc.</t>
  </si>
  <si>
    <t>Binga Hydroelectric Power Plant, Tinongdan, Itogon, Benguet, Philippines 2604</t>
  </si>
  <si>
    <t>006-659-491-00000</t>
  </si>
  <si>
    <t xml:space="preserve">raquel.jesa.peralta@snaboitiz.com / april.rose.osilleva@snaboitiz.com </t>
  </si>
  <si>
    <t>SPC Power Corporation</t>
  </si>
  <si>
    <t>7TH FLOOR BDO TOWERS PASEO 8741 PASEO DE ROXAS BEL-AIR 1209 CITY OF MAKATI NCR FOURTH DISTRICT PHILIPPINES</t>
  </si>
  <si>
    <t>003-868-048-00000</t>
  </si>
  <si>
    <t>MARY ANN DAUGDAUG</t>
  </si>
  <si>
    <t>ASSISTANT FINANCE MANAGER</t>
  </si>
  <si>
    <t>028-8104474</t>
  </si>
  <si>
    <t>09178232095</t>
  </si>
  <si>
    <t>mgdaugdaug@spcpower.com</t>
  </si>
  <si>
    <t>mgdaugdaug@spcpower.com; escabral@spcpower.com</t>
  </si>
  <si>
    <t>SPESCLASP</t>
  </si>
  <si>
    <t>SMCGP Philippines Energy Storage Co. Ltd.</t>
  </si>
  <si>
    <t>5F, C5 Office Building Complex, # 100 E. Rodriguez Jr. Ave, C5 Road, Bo. Ugong, Pasig City 1604</t>
  </si>
  <si>
    <t>009-064-992-000</t>
  </si>
  <si>
    <t>REY T. LLESOL</t>
  </si>
  <si>
    <t>TAX AND INSURANCE MANAGER</t>
  </si>
  <si>
    <t xml:space="preserve">5F, C5 Office Building Complex, # 100 E. Rodriguez Jr. Ave, C5 Road, Bo. Ugong, Pasig City </t>
  </si>
  <si>
    <t>09175224127</t>
  </si>
  <si>
    <t>rllesol@smcgph.sanmiguel.com.ph</t>
  </si>
  <si>
    <t>cobrien@smcgph.sanmiguel.com.ph,smcgphtrainee@smcgph.sanmiguel.com.ph</t>
  </si>
  <si>
    <t>TAPGCASP</t>
  </si>
  <si>
    <t>Bulacan Power Generation Corporation</t>
  </si>
  <si>
    <t>Holcim Compound, Matictic, Norzagaray, Bulacan, Philippines 3013</t>
  </si>
  <si>
    <t>004-523-557-00000</t>
  </si>
  <si>
    <t>TLIASP</t>
  </si>
  <si>
    <t>Therma Luzon, Inc.</t>
  </si>
  <si>
    <t>266-567-164-00000</t>
  </si>
  <si>
    <t>joan.lizardo@aboitiz.com; hannah.jireh.lalang-ocusan@aboitiz.com</t>
  </si>
  <si>
    <t>TMIASP</t>
  </si>
  <si>
    <t>Therma Marine, Inc.</t>
  </si>
  <si>
    <t>Mobile 2, Lawis, Santa Ana, 8602 Nasipit, Agusan Del Norte Philippines</t>
  </si>
  <si>
    <t>267-090-070-000</t>
  </si>
  <si>
    <t>joan.lizardo@aboitiz.com; albert.batiancila@aboitiz.com</t>
  </si>
  <si>
    <t>TMOBILASP</t>
  </si>
  <si>
    <t>Therma Mobile, Inc.</t>
  </si>
  <si>
    <t>OLD VECO COMPOUND ERMITA (POB)., 6000 CEBU CITY (CAPITAL) CEBU PHILIPPINES</t>
  </si>
  <si>
    <t>266-566-116-00000</t>
  </si>
  <si>
    <t>TPCASP</t>
  </si>
  <si>
    <t>Toledo Power Company</t>
  </si>
  <si>
    <t>TPC POWER PLANT DAANGLUNGSOD, TOLEDO CITY CEBU PHILIPPINES</t>
  </si>
  <si>
    <t>003-883-626-00000</t>
  </si>
  <si>
    <t>8F ROCKWELL BUSINESS CENTER TOWE 1, ORTIGAS AVE., UGONG, PASIG</t>
  </si>
  <si>
    <t>8422-1900</t>
  </si>
  <si>
    <t>iemop.bir.billing@globalpower.com.ph</t>
  </si>
  <si>
    <t>TPVIASP</t>
  </si>
  <si>
    <t>Therma Power -Visayas, Inc.</t>
  </si>
  <si>
    <t>OLD VECO COMPOUND ERMITA CEBU CITY (CAPITAL) CEBU 6000</t>
  </si>
  <si>
    <t>006-893-449-000</t>
  </si>
  <si>
    <t xml:space="preserve"> 02 886 2800</t>
  </si>
  <si>
    <t>TSIASP</t>
  </si>
  <si>
    <t>Therma South, Inc.</t>
  </si>
  <si>
    <t>BINUGAO TORIL 8000 DAVAO CITY DAVAO DEL SUR PHILIPPINES</t>
  </si>
  <si>
    <t>267-447-083-00000</t>
  </si>
  <si>
    <t>sarah.lampong@aboitiz.com; hannah.jireh.lalang-ocusan@aboitiz.com</t>
  </si>
  <si>
    <t>TVIASP</t>
  </si>
  <si>
    <t>Therma Visayas, Inc.</t>
  </si>
  <si>
    <t>BATO 6038 TOLEDO CITY CEBU PHILIPPINES</t>
  </si>
  <si>
    <t>005-031-663-00000</t>
  </si>
  <si>
    <t>roselle.salvador@aboitiz.com; hannah.jireh.lalang-ocusan@aboitiz.com</t>
  </si>
  <si>
    <t>UPSI</t>
  </si>
  <si>
    <t>Universal Power Solutions, Inc.</t>
  </si>
  <si>
    <t>008-471-214-000</t>
  </si>
  <si>
    <t>UPSIASP</t>
  </si>
  <si>
    <t>gabrenica@smcgph.sanmiguel.com.ph,smcglobalaccountspayable@smcgph.sanmiguel.com.ph,smcgphtrainee@smcgph.sanmiguel.com.ph,cobrien@smcgph.sanmiguel.com.ph</t>
  </si>
  <si>
    <t>WMPCASP</t>
  </si>
  <si>
    <t>Western Mindanao Power Corporation</t>
  </si>
  <si>
    <t>4th Floor Alphaland Southgate Tower, 2258 Chino Roces Avenue Corner EDSA, Makati City 1232</t>
  </si>
  <si>
    <t>004-661-556-000</t>
  </si>
  <si>
    <t>Total</t>
  </si>
  <si>
    <t>Company Name</t>
  </si>
  <si>
    <t>TIN</t>
  </si>
  <si>
    <t>Item#</t>
  </si>
  <si>
    <t>STL_ID /
TP Short Name</t>
  </si>
  <si>
    <t>Registered Address</t>
  </si>
  <si>
    <t>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</si>
</sst>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;#,##0.00"/>
    <numFmt numFmtId="165" formatCode="###0.00;###0.00"/>
    <numFmt numFmtId="166" formatCode="###0.00_);\(###0.00\)"/>
  </numFmts>
  <fonts count="37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8"/>
      <name val="Arial"/>
    </font>
    <font>
      <b/>
      <sz val="18"/>
      <name val="Calibri"/>
    </font>
    <font>
      <b/>
      <sz val="12"/>
      <name val="Calibri"/>
    </font>
    <font>
      <sz val="9"/>
      <name val="Arial"/>
    </font>
    <font>
      <i/>
      <sz val="8"/>
      <name val="Arial"/>
    </font>
    <font>
      <b/>
      <sz val="10"/>
      <name val="Arial"/>
    </font>
    <font>
      <sz val="9"/>
      <color rgb="FF000000"/>
      <name val="Arial"/>
      <family val="2"/>
    </font>
    <font>
      <b/>
      <sz val="14"/>
      <name val="Calibri"/>
    </font>
    <font>
      <b/>
      <sz val="12"/>
      <name val="Arial"/>
    </font>
    <font>
      <b/>
      <sz val="8"/>
      <name val="Arial"/>
    </font>
    <font>
      <sz val="8"/>
      <color rgb="FF00000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8"/>
      <name val="Calibri"/>
      <family val="2"/>
    </font>
    <font>
      <b/>
      <sz val="12"/>
      <name val="Calibri"/>
      <family val="2"/>
    </font>
    <font>
      <sz val="9"/>
      <color rgb="FFFFFFFF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b/>
      <sz val="10"/>
      <color rgb="FFFFFFFF"/>
      <name val="Arial"/>
      <family val="2"/>
    </font>
    <font>
      <b/>
      <sz val="8"/>
      <color rgb="FFFFFFFF"/>
      <name val="Arial"/>
      <family val="2"/>
    </font>
    <font>
      <sz val="10"/>
      <color rgb="FF000000"/>
      <name val="Times New Roman"/>
      <charset val="204"/>
    </font>
    <font>
      <b/>
      <sz val="11"/>
      <color theme="0"/>
      <name val="Calibri"/>
      <family val="2"/>
      <scheme val="minor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i/>
      <sz val="10"/>
      <color rgb="FF000000"/>
      <name val="Times New Roman"/>
      <family val="1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rgb="FFFFFFFF"/>
      <name val="Calibri"/>
      <family val="2"/>
      <scheme val="minor"/>
    </font>
    <font>
      <b/>
      <sz val="8"/>
      <color theme="0"/>
      <name val="Arial"/>
      <family val="2"/>
    </font>
    <font>
      <b/>
      <sz val="8"/>
      <name val="Arial"/>
      <family val="2"/>
    </font>
    <font>
      <b/>
      <sz val="10"/>
      <color theme="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5B7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5C80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22" fillId="0" borderId="0" applyFont="0" applyFill="0" applyBorder="0" applyAlignment="0" applyProtection="0"/>
    <xf numFmtId="0" fontId="1" fillId="0" borderId="0"/>
    <xf numFmtId="0" fontId="29" fillId="0" borderId="0"/>
  </cellStyleXfs>
  <cellXfs count="102"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166" fontId="8" fillId="0" borderId="2" xfId="0" applyNumberFormat="1" applyFont="1" applyFill="1" applyBorder="1" applyAlignment="1">
      <alignment horizontal="right" vertical="top" wrapText="1"/>
    </xf>
    <xf numFmtId="166" fontId="8" fillId="0" borderId="3" xfId="0" applyNumberFormat="1" applyFont="1" applyFill="1" applyBorder="1" applyAlignment="1">
      <alignment horizontal="right" vertical="top" wrapText="1"/>
    </xf>
    <xf numFmtId="166" fontId="8" fillId="0" borderId="4" xfId="0" applyNumberFormat="1" applyFont="1" applyFill="1" applyBorder="1" applyAlignment="1">
      <alignment horizontal="right" vertical="top" wrapText="1"/>
    </xf>
    <xf numFmtId="164" fontId="8" fillId="0" borderId="2" xfId="0" applyNumberFormat="1" applyFont="1" applyFill="1" applyBorder="1" applyAlignment="1">
      <alignment horizontal="right" vertical="top" wrapText="1"/>
    </xf>
    <xf numFmtId="164" fontId="8" fillId="0" borderId="3" xfId="0" applyNumberFormat="1" applyFont="1" applyFill="1" applyBorder="1" applyAlignment="1">
      <alignment horizontal="right" vertical="top" wrapText="1"/>
    </xf>
    <xf numFmtId="164" fontId="8" fillId="0" borderId="4" xfId="0" applyNumberFormat="1" applyFont="1" applyFill="1" applyBorder="1" applyAlignment="1">
      <alignment horizontal="right" vertical="top" wrapText="1"/>
    </xf>
    <xf numFmtId="165" fontId="8" fillId="0" borderId="2" xfId="0" applyNumberFormat="1" applyFont="1" applyFill="1" applyBorder="1" applyAlignment="1">
      <alignment horizontal="right" vertical="top" wrapText="1"/>
    </xf>
    <xf numFmtId="165" fontId="8" fillId="0" borderId="3" xfId="0" applyNumberFormat="1" applyFont="1" applyFill="1" applyBorder="1" applyAlignment="1">
      <alignment horizontal="right" vertical="top" wrapText="1"/>
    </xf>
    <xf numFmtId="165" fontId="8" fillId="0" borderId="4" xfId="0" applyNumberFormat="1" applyFont="1" applyFill="1" applyBorder="1" applyAlignment="1">
      <alignment horizontal="right" vertical="top" wrapText="1"/>
    </xf>
    <xf numFmtId="39" fontId="8" fillId="0" borderId="2" xfId="0" applyNumberFormat="1" applyFont="1" applyFill="1" applyBorder="1" applyAlignment="1">
      <alignment horizontal="right" vertical="top" wrapText="1"/>
    </xf>
    <xf numFmtId="39" fontId="8" fillId="0" borderId="3" xfId="0" applyNumberFormat="1" applyFont="1" applyFill="1" applyBorder="1" applyAlignment="1">
      <alignment horizontal="right" vertical="top" wrapText="1"/>
    </xf>
    <xf numFmtId="39" fontId="8" fillId="0" borderId="4" xfId="0" applyNumberFormat="1" applyFont="1" applyFill="1" applyBorder="1" applyAlignment="1">
      <alignment horizontal="right" vertical="top" wrapText="1"/>
    </xf>
    <xf numFmtId="0" fontId="7" fillId="2" borderId="2" xfId="0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left" vertical="top" wrapText="1"/>
    </xf>
    <xf numFmtId="0" fontId="7" fillId="2" borderId="4" xfId="0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0" fontId="25" fillId="0" borderId="5" xfId="0" applyFont="1" applyFill="1" applyBorder="1" applyAlignment="1">
      <alignment horizontal="center" vertical="top" wrapText="1"/>
    </xf>
    <xf numFmtId="0" fontId="2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top" wrapText="1"/>
    </xf>
    <xf numFmtId="165" fontId="12" fillId="3" borderId="1" xfId="0" applyNumberFormat="1" applyFont="1" applyFill="1" applyBorder="1" applyAlignment="1">
      <alignment horizontal="center" vertical="top" wrapText="1"/>
    </xf>
    <xf numFmtId="165" fontId="12" fillId="3" borderId="2" xfId="0" applyNumberFormat="1" applyFont="1" applyFill="1" applyBorder="1" applyAlignment="1">
      <alignment horizontal="center" vertical="top" wrapText="1"/>
    </xf>
    <xf numFmtId="166" fontId="12" fillId="3" borderId="2" xfId="0" applyNumberFormat="1" applyFont="1" applyFill="1" applyBorder="1" applyAlignment="1">
      <alignment horizontal="center" vertical="top" wrapText="1"/>
    </xf>
    <xf numFmtId="164" fontId="12" fillId="3" borderId="1" xfId="0" applyNumberFormat="1" applyFont="1" applyFill="1" applyBorder="1" applyAlignment="1">
      <alignment horizontal="center" vertical="top" wrapText="1"/>
    </xf>
    <xf numFmtId="39" fontId="12" fillId="4" borderId="2" xfId="0" applyNumberFormat="1" applyFont="1" applyFill="1" applyBorder="1" applyAlignment="1">
      <alignment horizontal="center" vertical="top" wrapText="1"/>
    </xf>
    <xf numFmtId="165" fontId="12" fillId="4" borderId="2" xfId="0" applyNumberFormat="1" applyFont="1" applyFill="1" applyBorder="1" applyAlignment="1">
      <alignment horizontal="center" vertical="top" wrapText="1"/>
    </xf>
    <xf numFmtId="165" fontId="12" fillId="4" borderId="1" xfId="0" applyNumberFormat="1" applyFont="1" applyFill="1" applyBorder="1" applyAlignment="1">
      <alignment horizontal="center" vertical="top" wrapText="1"/>
    </xf>
    <xf numFmtId="39" fontId="12" fillId="4" borderId="1" xfId="0" applyNumberFormat="1" applyFont="1" applyFill="1" applyBorder="1" applyAlignment="1">
      <alignment horizontal="center" vertical="top" wrapText="1"/>
    </xf>
    <xf numFmtId="166" fontId="12" fillId="4" borderId="2" xfId="0" applyNumberFormat="1" applyFont="1" applyFill="1" applyBorder="1" applyAlignment="1">
      <alignment horizontal="center" vertical="top" wrapText="1"/>
    </xf>
    <xf numFmtId="166" fontId="12" fillId="4" borderId="1" xfId="0" applyNumberFormat="1" applyFont="1" applyFill="1" applyBorder="1" applyAlignment="1">
      <alignment horizontal="center" vertical="top" wrapText="1"/>
    </xf>
    <xf numFmtId="164" fontId="12" fillId="4" borderId="1" xfId="0" applyNumberFormat="1" applyFont="1" applyFill="1" applyBorder="1" applyAlignment="1">
      <alignment horizontal="center" vertical="top" wrapText="1"/>
    </xf>
    <xf numFmtId="43" fontId="26" fillId="5" borderId="0" xfId="1" applyFont="1" applyFill="1" applyBorder="1" applyAlignment="1">
      <alignment horizontal="left" vertical="top"/>
    </xf>
    <xf numFmtId="0" fontId="23" fillId="6" borderId="6" xfId="2" applyFont="1" applyFill="1" applyBorder="1" applyAlignment="1">
      <alignment horizontal="center" vertical="center" wrapText="1"/>
    </xf>
    <xf numFmtId="0" fontId="23" fillId="6" borderId="7" xfId="2" applyFont="1" applyFill="1" applyBorder="1" applyAlignment="1">
      <alignment horizontal="center" vertical="center" wrapText="1"/>
    </xf>
    <xf numFmtId="0" fontId="23" fillId="6" borderId="7" xfId="2" applyFont="1" applyFill="1" applyBorder="1" applyAlignment="1">
      <alignment horizontal="left" vertical="center" wrapText="1"/>
    </xf>
    <xf numFmtId="0" fontId="27" fillId="6" borderId="7" xfId="2" applyFont="1" applyFill="1" applyBorder="1" applyAlignment="1">
      <alignment horizontal="center" vertical="center" wrapText="1"/>
    </xf>
    <xf numFmtId="1" fontId="27" fillId="6" borderId="7" xfId="2" applyNumberFormat="1" applyFont="1" applyFill="1" applyBorder="1" applyAlignment="1">
      <alignment horizontal="center" vertical="center" wrapText="1"/>
    </xf>
    <xf numFmtId="0" fontId="23" fillId="6" borderId="8" xfId="2" applyFont="1" applyFill="1" applyBorder="1" applyAlignment="1">
      <alignment horizontal="center" vertical="center" wrapText="1"/>
    </xf>
    <xf numFmtId="0" fontId="1" fillId="0" borderId="0" xfId="2"/>
    <xf numFmtId="0" fontId="28" fillId="0" borderId="9" xfId="2" applyFont="1" applyBorder="1" applyAlignment="1">
      <alignment horizontal="center" vertical="center" wrapText="1"/>
    </xf>
    <xf numFmtId="0" fontId="28" fillId="7" borderId="10" xfId="2" applyFont="1" applyFill="1" applyBorder="1" applyAlignment="1">
      <alignment horizontal="center" vertical="center" wrapText="1"/>
    </xf>
    <xf numFmtId="0" fontId="1" fillId="0" borderId="10" xfId="2" applyBorder="1" applyAlignment="1">
      <alignment horizontal="center" vertical="center" wrapText="1"/>
    </xf>
    <xf numFmtId="0" fontId="1" fillId="0" borderId="11" xfId="2" applyBorder="1" applyAlignment="1">
      <alignment horizontal="center" vertical="center" wrapText="1"/>
    </xf>
    <xf numFmtId="0" fontId="28" fillId="0" borderId="0" xfId="2" applyFont="1"/>
    <xf numFmtId="0" fontId="28" fillId="0" borderId="0" xfId="2" applyFont="1" applyAlignment="1">
      <alignment horizontal="center" vertical="center" wrapText="1"/>
    </xf>
    <xf numFmtId="0" fontId="28" fillId="7" borderId="0" xfId="2" applyFont="1" applyFill="1" applyAlignment="1">
      <alignment horizontal="center" vertical="center" wrapText="1"/>
    </xf>
    <xf numFmtId="0" fontId="1" fillId="0" borderId="0" xfId="2" applyAlignment="1">
      <alignment horizontal="center" vertical="center" wrapText="1"/>
    </xf>
    <xf numFmtId="0" fontId="28" fillId="7" borderId="0" xfId="2" applyFont="1" applyFill="1" applyBorder="1" applyAlignment="1">
      <alignment horizontal="center" vertical="center" wrapText="1"/>
    </xf>
    <xf numFmtId="0" fontId="28" fillId="0" borderId="0" xfId="2" applyFont="1" applyFill="1" applyBorder="1" applyAlignment="1">
      <alignment horizontal="center" vertical="center" wrapText="1"/>
    </xf>
    <xf numFmtId="0" fontId="28" fillId="8" borderId="0" xfId="2" applyFont="1" applyFill="1" applyBorder="1" applyAlignment="1">
      <alignment horizontal="center" vertical="center" wrapText="1"/>
    </xf>
    <xf numFmtId="0" fontId="13" fillId="0" borderId="0" xfId="2" applyFont="1" applyFill="1" applyBorder="1" applyAlignment="1">
      <alignment horizontal="center" vertical="center" wrapText="1"/>
    </xf>
    <xf numFmtId="1" fontId="13" fillId="0" borderId="0" xfId="2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30" fillId="9" borderId="12" xfId="3" applyFont="1" applyFill="1" applyBorder="1" applyAlignment="1">
      <alignment horizontal="center" vertical="center" wrapText="1"/>
    </xf>
    <xf numFmtId="0" fontId="21" fillId="2" borderId="1" xfId="3" applyFont="1" applyFill="1" applyBorder="1" applyAlignment="1">
      <alignment horizontal="center" vertical="center" wrapText="1"/>
    </xf>
    <xf numFmtId="0" fontId="31" fillId="2" borderId="1" xfId="3" applyFont="1" applyFill="1" applyBorder="1" applyAlignment="1">
      <alignment horizontal="center" vertical="center" wrapText="1"/>
    </xf>
    <xf numFmtId="0" fontId="32" fillId="2" borderId="1" xfId="3" applyFont="1" applyFill="1" applyBorder="1" applyAlignment="1">
      <alignment horizontal="center" vertical="top" wrapText="1"/>
    </xf>
    <xf numFmtId="0" fontId="29" fillId="2" borderId="1" xfId="3" applyFill="1" applyBorder="1" applyAlignment="1">
      <alignment horizontal="center" vertical="center" wrapText="1"/>
    </xf>
    <xf numFmtId="0" fontId="29" fillId="2" borderId="2" xfId="3" applyFill="1" applyBorder="1" applyAlignment="1">
      <alignment horizontal="center" vertical="center" wrapText="1"/>
    </xf>
    <xf numFmtId="0" fontId="32" fillId="2" borderId="1" xfId="3" applyFont="1" applyFill="1" applyBorder="1" applyAlignment="1">
      <alignment horizontal="center" vertical="center" wrapText="1"/>
    </xf>
    <xf numFmtId="0" fontId="32" fillId="2" borderId="2" xfId="3" applyFont="1" applyFill="1" applyBorder="1" applyAlignment="1">
      <alignment horizontal="center" vertical="center" wrapText="1"/>
    </xf>
    <xf numFmtId="0" fontId="28" fillId="10" borderId="0" xfId="2" applyFont="1" applyFill="1" applyAlignment="1">
      <alignment horizontal="center" vertical="center" wrapText="1"/>
    </xf>
    <xf numFmtId="43" fontId="24" fillId="5" borderId="0" xfId="1" applyFont="1" applyFill="1" applyBorder="1" applyAlignment="1">
      <alignment horizontal="left" vertical="top"/>
    </xf>
    <xf numFmtId="165" fontId="36" fillId="4" borderId="1" xfId="0" applyNumberFormat="1" applyFont="1" applyFill="1" applyBorder="1" applyAlignment="1">
      <alignment horizontal="center" vertical="top" wrapText="1"/>
    </xf>
    <xf numFmtId="164" fontId="36" fillId="4" borderId="1" xfId="0" applyNumberFormat="1" applyFont="1" applyFill="1" applyBorder="1" applyAlignment="1">
      <alignment horizontal="center" vertical="top" wrapText="1"/>
    </xf>
    <xf numFmtId="0" fontId="33" fillId="2" borderId="1" xfId="0" applyFont="1" applyFill="1" applyBorder="1" applyAlignment="1">
      <alignment horizontal="center" vertical="center" wrapText="1"/>
    </xf>
    <xf numFmtId="0" fontId="30" fillId="9" borderId="0" xfId="3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39" fontId="12" fillId="4" borderId="2" xfId="0" applyNumberFormat="1" applyFont="1" applyFill="1" applyBorder="1" applyAlignment="1">
      <alignment horizontal="center" vertical="center" wrapText="1"/>
    </xf>
    <xf numFmtId="165" fontId="12" fillId="4" borderId="2" xfId="0" applyNumberFormat="1" applyFont="1" applyFill="1" applyBorder="1" applyAlignment="1">
      <alignment horizontal="center" vertical="center" wrapText="1"/>
    </xf>
    <xf numFmtId="165" fontId="12" fillId="4" borderId="1" xfId="0" applyNumberFormat="1" applyFont="1" applyFill="1" applyBorder="1" applyAlignment="1">
      <alignment horizontal="center" vertical="center" wrapText="1"/>
    </xf>
    <xf numFmtId="39" fontId="12" fillId="4" borderId="1" xfId="0" applyNumberFormat="1" applyFont="1" applyFill="1" applyBorder="1" applyAlignment="1">
      <alignment horizontal="center" vertical="center" wrapText="1"/>
    </xf>
    <xf numFmtId="165" fontId="36" fillId="4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/>
    </xf>
    <xf numFmtId="166" fontId="12" fillId="4" borderId="2" xfId="0" applyNumberFormat="1" applyFont="1" applyFill="1" applyBorder="1" applyAlignment="1">
      <alignment horizontal="center" vertical="center" wrapText="1"/>
    </xf>
    <xf numFmtId="166" fontId="12" fillId="4" borderId="1" xfId="0" applyNumberFormat="1" applyFont="1" applyFill="1" applyBorder="1" applyAlignment="1">
      <alignment horizontal="center" vertical="center" wrapText="1"/>
    </xf>
    <xf numFmtId="164" fontId="12" fillId="4" borderId="1" xfId="0" applyNumberFormat="1" applyFont="1" applyFill="1" applyBorder="1" applyAlignment="1">
      <alignment horizontal="center" vertical="center" wrapText="1"/>
    </xf>
    <xf numFmtId="164" fontId="36" fillId="4" borderId="1" xfId="0" applyNumberFormat="1" applyFont="1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2" xfId="2"/>
    <cellStyle name="Normal 2 2" xfId="3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rgb="FFCC99FF"/>
        </patternFill>
      </fill>
    </dxf>
    <dxf>
      <fill>
        <patternFill patternType="solid">
          <fgColor indexed="64"/>
          <bgColor rgb="FFCC99FF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textRotation="0" indent="0" justifyLastLine="0" shrinkToFit="0" readingOrder="0"/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1"/>
          <bgColor theme="1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U45" totalsRowShown="0" headerRowDxfId="20" headerRowBorderDxfId="18" tableBorderDxfId="19">
  <autoFilter ref="A1:U45"/>
  <sortState ref="A2:U182">
    <sortCondition ref="B1:B182"/>
  </sortState>
  <tableColumns count="21">
    <tableColumn id="1" name="#" dataDxfId="17"/>
    <tableColumn id="2" name="SETTLEMENT ID  (DIRECT/PARENT)" dataDxfId="16"/>
    <tableColumn id="3" name="BILLING ID (INDIRECT/CHILD)" dataDxfId="15"/>
    <tableColumn id="4" name="REGISTERED BUSINESS NAME"/>
    <tableColumn id="5" name="REGISTERED BUSINESS ADDRESS"/>
    <tableColumn id="6" name="TAX IDENTIFICATION NUMBER"/>
    <tableColumn id="7" name="Category"/>
    <tableColumn id="8" name="Is your company a withholding tax agent? "/>
    <tableColumn id="9" name="Is your company registered as a VAT-zero rated enterprise?"/>
    <tableColumn id="10" name="Is your company under Income Tax Holiday? "/>
    <tableColumn id="11" name="DOCUMENTS SUBMITTED VIA THE CRSS"/>
    <tableColumn id="12" name="Name"/>
    <tableColumn id="13" name="Position/Designation"/>
    <tableColumn id="14" name="Office Address"/>
    <tableColumn id="15" name="Telephone (land line)"/>
    <tableColumn id="16" name="Telephone (mobile)"/>
    <tableColumn id="17" name="Email"/>
    <tableColumn id="18" name="Region"/>
    <tableColumn id="19" name="Status"/>
    <tableColumn id="20" name="ZIP CODE"/>
    <tableColumn id="21" name="ONEDRIVE USER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selection activeCell="L23" sqref="L21:P23"/>
    </sheetView>
  </sheetViews>
  <sheetFormatPr defaultColWidth="9.33203125" defaultRowHeight="12.75" x14ac:dyDescent="0.2"/>
  <cols>
    <col min="1" max="1" width="11.5" customWidth="1"/>
    <col min="2" max="3" width="9.33203125" customWidth="1"/>
    <col min="4" max="4" width="8" customWidth="1"/>
    <col min="5" max="5" width="4.6640625" customWidth="1"/>
    <col min="6" max="6" width="1.1640625" customWidth="1"/>
    <col min="7" max="7" width="9.33203125" customWidth="1"/>
    <col min="8" max="8" width="8" customWidth="1"/>
    <col min="9" max="9" width="1.1640625" customWidth="1"/>
    <col min="10" max="11" width="11.5" customWidth="1"/>
    <col min="12" max="12" width="12.6640625" customWidth="1"/>
    <col min="13" max="13" width="8" customWidth="1"/>
    <col min="14" max="14" width="5.83203125" customWidth="1"/>
    <col min="15" max="15" width="3.33203125" customWidth="1"/>
    <col min="16" max="16" width="12.6640625" customWidth="1"/>
    <col min="17" max="18" width="1.1640625" customWidth="1"/>
    <col min="19" max="19" width="12.6640625" customWidth="1"/>
    <col min="20" max="20" width="14" customWidth="1"/>
    <col min="21" max="21" width="15.1640625" customWidth="1"/>
    <col min="22" max="22" width="12.6640625" customWidth="1"/>
    <col min="23" max="23" width="2.1640625" customWidth="1"/>
  </cols>
  <sheetData>
    <row r="1" spans="1:16" ht="78.95" customHeight="1" x14ac:dyDescent="0.2">
      <c r="A1" s="30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31"/>
    </row>
    <row r="2" spans="1:16" ht="11.1" customHeight="1" x14ac:dyDescent="0.2">
      <c r="A2" s="1" t="s">
        <v>0</v>
      </c>
    </row>
    <row r="3" spans="1:16" ht="11.1" customHeight="1" x14ac:dyDescent="0.2">
      <c r="A3" s="1" t="s">
        <v>1</v>
      </c>
    </row>
    <row r="4" spans="1:16" ht="11.1" customHeight="1" x14ac:dyDescent="0.2">
      <c r="A4" s="1" t="s">
        <v>2</v>
      </c>
    </row>
    <row r="5" spans="1:16" ht="11.1" customHeight="1" x14ac:dyDescent="0.2">
      <c r="A5" s="1" t="s">
        <v>3</v>
      </c>
    </row>
    <row r="6" spans="1:16" ht="11.1" customHeight="1" x14ac:dyDescent="0.2">
      <c r="A6" s="1" t="s">
        <v>4</v>
      </c>
    </row>
    <row r="7" spans="1:16" ht="11.1" customHeight="1" x14ac:dyDescent="0.2">
      <c r="A7" s="1" t="s">
        <v>5</v>
      </c>
    </row>
    <row r="8" spans="1:16" ht="11.1" customHeight="1" x14ac:dyDescent="0.2">
      <c r="A8" s="1" t="s">
        <v>6</v>
      </c>
    </row>
    <row r="9" spans="1:16" ht="27" customHeight="1" x14ac:dyDescent="0.2">
      <c r="A9" s="2" t="s">
        <v>7</v>
      </c>
    </row>
    <row r="10" spans="1:16" ht="18" customHeight="1" x14ac:dyDescent="0.2">
      <c r="A10" s="3" t="s">
        <v>8</v>
      </c>
    </row>
    <row r="11" spans="1:16" ht="123.95" customHeight="1" x14ac:dyDescent="0.2">
      <c r="A11" s="30" t="s">
        <v>9</v>
      </c>
      <c r="B11" s="8"/>
      <c r="C11" s="8"/>
      <c r="D11" s="8"/>
      <c r="E11" s="8"/>
      <c r="F11" s="8"/>
      <c r="G11" s="8"/>
      <c r="H11" s="8"/>
      <c r="I11" s="31"/>
    </row>
    <row r="12" spans="1:16" ht="29.1" customHeight="1" x14ac:dyDescent="0.2">
      <c r="A12" s="32" t="s">
        <v>10</v>
      </c>
      <c r="B12" s="33"/>
      <c r="C12" s="34"/>
      <c r="D12" s="9" t="s">
        <v>11</v>
      </c>
      <c r="E12" s="10"/>
      <c r="F12" s="10"/>
      <c r="G12" s="10"/>
      <c r="H12" s="11"/>
    </row>
    <row r="13" spans="1:16" ht="14.1" customHeight="1" x14ac:dyDescent="0.2">
      <c r="A13" s="32" t="s">
        <v>12</v>
      </c>
      <c r="B13" s="33"/>
      <c r="C13" s="34"/>
      <c r="D13" s="9" t="s">
        <v>13</v>
      </c>
      <c r="E13" s="10"/>
      <c r="F13" s="10"/>
      <c r="G13" s="10"/>
      <c r="H13" s="11"/>
    </row>
    <row r="14" spans="1:16" ht="14.1" customHeight="1" x14ac:dyDescent="0.2">
      <c r="A14" s="32" t="s">
        <v>14</v>
      </c>
      <c r="B14" s="33"/>
      <c r="C14" s="34"/>
      <c r="D14" s="9" t="s">
        <v>15</v>
      </c>
      <c r="E14" s="10"/>
      <c r="F14" s="10"/>
      <c r="G14" s="10"/>
      <c r="H14" s="11"/>
    </row>
    <row r="15" spans="1:16" ht="14.1" customHeight="1" x14ac:dyDescent="0.2">
      <c r="A15" s="32" t="s">
        <v>16</v>
      </c>
      <c r="B15" s="33"/>
      <c r="C15" s="34"/>
      <c r="D15" s="9" t="s">
        <v>17</v>
      </c>
      <c r="E15" s="10"/>
      <c r="F15" s="10"/>
      <c r="G15" s="10"/>
      <c r="H15" s="11"/>
    </row>
    <row r="16" spans="1:16" ht="11.1" customHeight="1" x14ac:dyDescent="0.2">
      <c r="A16" s="4" t="s">
        <v>18</v>
      </c>
    </row>
    <row r="17" spans="1:16" ht="29.1" customHeight="1" x14ac:dyDescent="0.2">
      <c r="A17" s="24" t="s">
        <v>19</v>
      </c>
      <c r="B17" s="25"/>
      <c r="C17" s="25"/>
      <c r="D17" s="25"/>
      <c r="E17" s="26"/>
      <c r="F17" s="27" t="s">
        <v>20</v>
      </c>
      <c r="G17" s="28"/>
      <c r="H17" s="28"/>
      <c r="I17" s="28"/>
      <c r="J17" s="28"/>
      <c r="K17" s="29"/>
      <c r="L17" s="27" t="s">
        <v>21</v>
      </c>
      <c r="M17" s="28"/>
      <c r="N17" s="28"/>
      <c r="O17" s="28"/>
      <c r="P17" s="29"/>
    </row>
    <row r="18" spans="1:16" ht="14.1" customHeight="1" x14ac:dyDescent="0.2">
      <c r="A18" s="9" t="s">
        <v>22</v>
      </c>
      <c r="B18" s="10"/>
      <c r="C18" s="10"/>
      <c r="D18" s="10"/>
      <c r="E18" s="11"/>
      <c r="F18" s="15">
        <v>2053.09</v>
      </c>
      <c r="G18" s="16"/>
      <c r="H18" s="16"/>
      <c r="I18" s="16"/>
      <c r="J18" s="16"/>
      <c r="K18" s="17"/>
      <c r="L18" s="21">
        <v>-335621.69</v>
      </c>
      <c r="M18" s="22"/>
      <c r="N18" s="22"/>
      <c r="O18" s="22"/>
      <c r="P18" s="23"/>
    </row>
    <row r="19" spans="1:16" ht="14.1" customHeight="1" x14ac:dyDescent="0.2">
      <c r="A19" s="9" t="s">
        <v>23</v>
      </c>
      <c r="B19" s="10"/>
      <c r="C19" s="10"/>
      <c r="D19" s="10"/>
      <c r="E19" s="11"/>
      <c r="F19" s="18">
        <v>0</v>
      </c>
      <c r="G19" s="19"/>
      <c r="H19" s="19"/>
      <c r="I19" s="19"/>
      <c r="J19" s="19"/>
      <c r="K19" s="20"/>
      <c r="L19" s="18">
        <v>0</v>
      </c>
      <c r="M19" s="19"/>
      <c r="N19" s="19"/>
      <c r="O19" s="19"/>
      <c r="P19" s="20"/>
    </row>
    <row r="20" spans="1:16" ht="14.1" customHeight="1" x14ac:dyDescent="0.2">
      <c r="A20" s="9" t="s">
        <v>24</v>
      </c>
      <c r="B20" s="10"/>
      <c r="C20" s="10"/>
      <c r="D20" s="10"/>
      <c r="E20" s="11"/>
      <c r="F20" s="18">
        <v>0</v>
      </c>
      <c r="G20" s="19"/>
      <c r="H20" s="19"/>
      <c r="I20" s="19"/>
      <c r="J20" s="19"/>
      <c r="K20" s="20"/>
      <c r="L20" s="18">
        <v>0</v>
      </c>
      <c r="M20" s="19"/>
      <c r="N20" s="19"/>
      <c r="O20" s="19"/>
      <c r="P20" s="20"/>
    </row>
    <row r="21" spans="1:16" ht="14.1" customHeight="1" x14ac:dyDescent="0.2">
      <c r="A21" s="9" t="s">
        <v>25</v>
      </c>
      <c r="B21" s="10"/>
      <c r="C21" s="10"/>
      <c r="D21" s="10"/>
      <c r="E21" s="11"/>
      <c r="F21" s="15">
        <v>2053.09</v>
      </c>
      <c r="G21" s="16"/>
      <c r="H21" s="16"/>
      <c r="I21" s="16"/>
      <c r="J21" s="16"/>
      <c r="K21" s="17"/>
      <c r="L21" s="21">
        <v>-335621.69</v>
      </c>
      <c r="M21" s="22"/>
      <c r="N21" s="22"/>
      <c r="O21" s="22"/>
      <c r="P21" s="23"/>
    </row>
    <row r="22" spans="1:16" ht="14.1" customHeight="1" x14ac:dyDescent="0.2">
      <c r="A22" s="9" t="s">
        <v>26</v>
      </c>
      <c r="B22" s="10"/>
      <c r="C22" s="10"/>
      <c r="D22" s="10"/>
      <c r="E22" s="11"/>
      <c r="F22" s="18">
        <v>246.37</v>
      </c>
      <c r="G22" s="19"/>
      <c r="H22" s="19"/>
      <c r="I22" s="19"/>
      <c r="J22" s="19"/>
      <c r="K22" s="20"/>
      <c r="L22" s="21">
        <v>-40274.61</v>
      </c>
      <c r="M22" s="22"/>
      <c r="N22" s="22"/>
      <c r="O22" s="22"/>
      <c r="P22" s="23"/>
    </row>
    <row r="23" spans="1:16" ht="14.1" customHeight="1" x14ac:dyDescent="0.2">
      <c r="A23" s="9" t="s">
        <v>27</v>
      </c>
      <c r="B23" s="10"/>
      <c r="C23" s="10"/>
      <c r="D23" s="10"/>
      <c r="E23" s="11"/>
      <c r="F23" s="12">
        <v>-40.98</v>
      </c>
      <c r="G23" s="13"/>
      <c r="H23" s="13"/>
      <c r="I23" s="13"/>
      <c r="J23" s="13"/>
      <c r="K23" s="14"/>
      <c r="L23" s="15">
        <v>6712.42</v>
      </c>
      <c r="M23" s="16"/>
      <c r="N23" s="16"/>
      <c r="O23" s="16"/>
      <c r="P23" s="17"/>
    </row>
    <row r="24" spans="1:16" ht="14.1" customHeight="1" x14ac:dyDescent="0.2">
      <c r="A24" s="9" t="s">
        <v>28</v>
      </c>
      <c r="B24" s="10"/>
      <c r="C24" s="10"/>
      <c r="D24" s="10"/>
      <c r="E24" s="11"/>
      <c r="F24" s="12">
        <v>-131.99</v>
      </c>
      <c r="G24" s="13"/>
      <c r="H24" s="13"/>
      <c r="I24" s="13"/>
      <c r="J24" s="13"/>
      <c r="K24" s="13"/>
      <c r="L24" s="13"/>
      <c r="M24" s="13"/>
      <c r="N24" s="13"/>
      <c r="O24" s="13"/>
      <c r="P24" s="14"/>
    </row>
    <row r="25" spans="1:16" ht="11.1" customHeight="1" x14ac:dyDescent="0.2">
      <c r="A25" s="4" t="s">
        <v>29</v>
      </c>
    </row>
    <row r="26" spans="1:16" ht="39" customHeight="1" x14ac:dyDescent="0.2">
      <c r="A26" s="9" t="s">
        <v>30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1:16" ht="11.1" customHeight="1" x14ac:dyDescent="0.2">
      <c r="A27" s="1" t="s">
        <v>31</v>
      </c>
    </row>
    <row r="28" spans="1:16" ht="11.1" customHeight="1" x14ac:dyDescent="0.2">
      <c r="A28" s="1" t="s">
        <v>32</v>
      </c>
    </row>
    <row r="29" spans="1:16" ht="21" customHeight="1" x14ac:dyDescent="0.2">
      <c r="A29" s="5"/>
    </row>
    <row r="30" spans="1:16" ht="17.100000000000001" customHeight="1" x14ac:dyDescent="0.2">
      <c r="A30" s="6"/>
    </row>
    <row r="31" spans="1:16" ht="17.100000000000001" customHeight="1" x14ac:dyDescent="0.2">
      <c r="A31" s="6"/>
    </row>
    <row r="32" spans="1:16" ht="48.95" customHeight="1" x14ac:dyDescent="0.2"/>
    <row r="33" ht="33.950000000000003" customHeight="1" x14ac:dyDescent="0.2"/>
    <row r="34" ht="5.0999999999999996" customHeight="1" x14ac:dyDescent="0.2"/>
    <row r="35" ht="33.950000000000003" customHeight="1" x14ac:dyDescent="0.2"/>
    <row r="36" ht="3.95" customHeight="1" x14ac:dyDescent="0.2"/>
    <row r="37" ht="35.1" customHeight="1" x14ac:dyDescent="0.2"/>
    <row r="38" ht="3.95" customHeight="1" x14ac:dyDescent="0.2"/>
    <row r="39" ht="33.950000000000003" customHeight="1" x14ac:dyDescent="0.2"/>
    <row r="40" ht="5.0999999999999996" customHeight="1" x14ac:dyDescent="0.2"/>
    <row r="41" ht="33.950000000000003" customHeight="1" x14ac:dyDescent="0.2"/>
    <row r="42" ht="3.95" customHeight="1" x14ac:dyDescent="0.2"/>
    <row r="43" ht="35.1" customHeight="1" x14ac:dyDescent="0.2"/>
    <row r="44" ht="3.95" customHeight="1" x14ac:dyDescent="0.2"/>
    <row r="45" ht="33.950000000000003" customHeight="1" x14ac:dyDescent="0.2"/>
    <row r="46" ht="5.0999999999999996" customHeight="1" x14ac:dyDescent="0.2"/>
    <row r="47" ht="33.950000000000003" customHeight="1" x14ac:dyDescent="0.2"/>
    <row r="48" ht="3.95" customHeight="1" x14ac:dyDescent="0.2"/>
    <row r="49" ht="35.1" customHeight="1" x14ac:dyDescent="0.2"/>
    <row r="50" ht="48.95" customHeight="1" x14ac:dyDescent="0.2"/>
    <row r="51" ht="33.950000000000003" customHeight="1" x14ac:dyDescent="0.2"/>
    <row r="52" ht="5.0999999999999996" customHeight="1" x14ac:dyDescent="0.2"/>
    <row r="53" ht="33.950000000000003" customHeight="1" x14ac:dyDescent="0.2"/>
  </sheetData>
  <mergeCells count="34">
    <mergeCell ref="A1:P1"/>
    <mergeCell ref="A11:I11"/>
    <mergeCell ref="A12:C12"/>
    <mergeCell ref="D12:H12"/>
    <mergeCell ref="A13:C13"/>
    <mergeCell ref="D13:H13"/>
    <mergeCell ref="A14:C14"/>
    <mergeCell ref="D14:H14"/>
    <mergeCell ref="A15:C15"/>
    <mergeCell ref="D15:H15"/>
    <mergeCell ref="A17:E17"/>
    <mergeCell ref="F17:K17"/>
    <mergeCell ref="L17:P17"/>
    <mergeCell ref="A18:E18"/>
    <mergeCell ref="F18:K18"/>
    <mergeCell ref="L18:P18"/>
    <mergeCell ref="A19:E19"/>
    <mergeCell ref="F19:K19"/>
    <mergeCell ref="L19:P19"/>
    <mergeCell ref="A20:E20"/>
    <mergeCell ref="F20:K20"/>
    <mergeCell ref="L20:P20"/>
    <mergeCell ref="A21:E21"/>
    <mergeCell ref="F21:K21"/>
    <mergeCell ref="L21:P21"/>
    <mergeCell ref="A22:E22"/>
    <mergeCell ref="F22:K22"/>
    <mergeCell ref="L22:P22"/>
    <mergeCell ref="A23:E23"/>
    <mergeCell ref="F23:K23"/>
    <mergeCell ref="L23:P23"/>
    <mergeCell ref="A24:E24"/>
    <mergeCell ref="F24:P24"/>
    <mergeCell ref="A26:P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N2" sqref="N2:R13"/>
    </sheetView>
  </sheetViews>
  <sheetFormatPr defaultRowHeight="12.75" x14ac:dyDescent="0.2"/>
  <cols>
    <col min="1" max="10" width="14.5" customWidth="1"/>
    <col min="11" max="11" width="16.5" customWidth="1"/>
    <col min="12" max="17" width="14.5" customWidth="1"/>
    <col min="18" max="18" width="13.1640625" customWidth="1"/>
  </cols>
  <sheetData>
    <row r="1" spans="1:18" ht="47.25" customHeight="1" x14ac:dyDescent="0.2">
      <c r="A1" s="38" t="s">
        <v>63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</row>
    <row r="2" spans="1:18" s="35" customFormat="1" ht="33.75" x14ac:dyDescent="0.2">
      <c r="A2" s="39" t="s">
        <v>64</v>
      </c>
      <c r="B2" s="40" t="s">
        <v>33</v>
      </c>
      <c r="C2" s="41" t="s">
        <v>34</v>
      </c>
      <c r="D2" s="41" t="s">
        <v>35</v>
      </c>
      <c r="E2" s="40" t="s">
        <v>36</v>
      </c>
      <c r="F2" s="7" t="s">
        <v>37</v>
      </c>
      <c r="G2" s="41" t="s">
        <v>38</v>
      </c>
      <c r="H2" s="42" t="s">
        <v>39</v>
      </c>
      <c r="I2" s="41" t="s">
        <v>40</v>
      </c>
      <c r="J2" s="41" t="s">
        <v>41</v>
      </c>
      <c r="K2" s="41" t="s">
        <v>42</v>
      </c>
      <c r="L2" s="41" t="s">
        <v>43</v>
      </c>
      <c r="M2" s="7" t="s">
        <v>44</v>
      </c>
      <c r="N2" s="42" t="s">
        <v>45</v>
      </c>
      <c r="O2" s="42" t="s">
        <v>46</v>
      </c>
      <c r="P2" s="41" t="s">
        <v>47</v>
      </c>
      <c r="Q2" s="41" t="s">
        <v>48</v>
      </c>
      <c r="R2" s="40" t="s">
        <v>49</v>
      </c>
    </row>
    <row r="3" spans="1:18" x14ac:dyDescent="0.2">
      <c r="A3" s="36">
        <v>1</v>
      </c>
      <c r="B3" s="36" t="s">
        <v>50</v>
      </c>
      <c r="C3" s="36" t="s">
        <v>65</v>
      </c>
      <c r="D3" s="36" t="s">
        <v>51</v>
      </c>
      <c r="E3" s="36" t="s">
        <v>52</v>
      </c>
      <c r="F3" s="37" t="s">
        <v>53</v>
      </c>
      <c r="G3" s="36" t="s">
        <v>53</v>
      </c>
      <c r="H3" s="37" t="s">
        <v>53</v>
      </c>
      <c r="I3" s="43">
        <v>0</v>
      </c>
      <c r="J3" s="43">
        <v>0</v>
      </c>
      <c r="K3" s="43">
        <v>0</v>
      </c>
      <c r="L3" s="43">
        <v>0</v>
      </c>
      <c r="M3" s="44">
        <v>0</v>
      </c>
      <c r="N3" s="47">
        <v>-35610.22</v>
      </c>
      <c r="O3" s="48">
        <v>0</v>
      </c>
      <c r="P3" s="49">
        <v>0</v>
      </c>
      <c r="Q3" s="50">
        <v>-4273.2299999999996</v>
      </c>
      <c r="R3" s="49">
        <v>712.2</v>
      </c>
    </row>
    <row r="4" spans="1:18" x14ac:dyDescent="0.2">
      <c r="A4" s="36">
        <v>2</v>
      </c>
      <c r="B4" s="36" t="s">
        <v>66</v>
      </c>
      <c r="C4" s="36" t="s">
        <v>66</v>
      </c>
      <c r="D4" s="36" t="s">
        <v>51</v>
      </c>
      <c r="E4" s="36" t="s">
        <v>52</v>
      </c>
      <c r="F4" s="37" t="s">
        <v>53</v>
      </c>
      <c r="G4" s="36" t="s">
        <v>53</v>
      </c>
      <c r="H4" s="37" t="s">
        <v>53</v>
      </c>
      <c r="I4" s="43">
        <v>68.150000000000006</v>
      </c>
      <c r="J4" s="43">
        <v>0</v>
      </c>
      <c r="K4" s="43">
        <v>0</v>
      </c>
      <c r="L4" s="43">
        <v>8.18</v>
      </c>
      <c r="M4" s="45">
        <v>-1.36</v>
      </c>
      <c r="N4" s="51">
        <v>-68.150000000000006</v>
      </c>
      <c r="O4" s="48">
        <v>0</v>
      </c>
      <c r="P4" s="49">
        <v>0</v>
      </c>
      <c r="Q4" s="52">
        <v>-8.18</v>
      </c>
      <c r="R4" s="49">
        <v>1.36</v>
      </c>
    </row>
    <row r="5" spans="1:18" x14ac:dyDescent="0.2">
      <c r="A5" s="36">
        <v>3</v>
      </c>
      <c r="B5" s="36" t="s">
        <v>54</v>
      </c>
      <c r="C5" s="36" t="s">
        <v>67</v>
      </c>
      <c r="D5" s="36" t="s">
        <v>51</v>
      </c>
      <c r="E5" s="36" t="s">
        <v>52</v>
      </c>
      <c r="F5" s="37" t="s">
        <v>53</v>
      </c>
      <c r="G5" s="36" t="s">
        <v>53</v>
      </c>
      <c r="H5" s="37" t="s">
        <v>53</v>
      </c>
      <c r="I5" s="43">
        <v>0</v>
      </c>
      <c r="J5" s="43">
        <v>0</v>
      </c>
      <c r="K5" s="43">
        <v>0</v>
      </c>
      <c r="L5" s="43">
        <v>0</v>
      </c>
      <c r="M5" s="44">
        <v>0</v>
      </c>
      <c r="N5" s="47">
        <v>-102595.71</v>
      </c>
      <c r="O5" s="48">
        <v>0</v>
      </c>
      <c r="P5" s="49">
        <v>0</v>
      </c>
      <c r="Q5" s="50">
        <v>-12311.49</v>
      </c>
      <c r="R5" s="53">
        <v>2051.91</v>
      </c>
    </row>
    <row r="6" spans="1:18" x14ac:dyDescent="0.2">
      <c r="A6" s="36">
        <v>4</v>
      </c>
      <c r="B6" s="36" t="s">
        <v>55</v>
      </c>
      <c r="C6" s="36" t="s">
        <v>68</v>
      </c>
      <c r="D6" s="36" t="s">
        <v>51</v>
      </c>
      <c r="E6" s="36" t="s">
        <v>52</v>
      </c>
      <c r="F6" s="37" t="s">
        <v>53</v>
      </c>
      <c r="G6" s="36" t="s">
        <v>53</v>
      </c>
      <c r="H6" s="37" t="s">
        <v>53</v>
      </c>
      <c r="I6" s="43">
        <v>0</v>
      </c>
      <c r="J6" s="43">
        <v>0</v>
      </c>
      <c r="K6" s="43">
        <v>0</v>
      </c>
      <c r="L6" s="43">
        <v>0</v>
      </c>
      <c r="M6" s="44">
        <v>0</v>
      </c>
      <c r="N6" s="51">
        <v>-413.6</v>
      </c>
      <c r="O6" s="48">
        <v>0</v>
      </c>
      <c r="P6" s="49">
        <v>0</v>
      </c>
      <c r="Q6" s="52">
        <v>-49.63</v>
      </c>
      <c r="R6" s="49">
        <v>8.27</v>
      </c>
    </row>
    <row r="7" spans="1:18" x14ac:dyDescent="0.2">
      <c r="A7" s="36">
        <v>5</v>
      </c>
      <c r="B7" s="36" t="s">
        <v>56</v>
      </c>
      <c r="C7" s="36" t="s">
        <v>56</v>
      </c>
      <c r="D7" s="36" t="s">
        <v>51</v>
      </c>
      <c r="E7" s="36" t="s">
        <v>53</v>
      </c>
      <c r="F7" s="37" t="s">
        <v>53</v>
      </c>
      <c r="G7" s="36" t="s">
        <v>53</v>
      </c>
      <c r="H7" s="37" t="s">
        <v>53</v>
      </c>
      <c r="I7" s="43">
        <v>4.33</v>
      </c>
      <c r="J7" s="43">
        <v>0</v>
      </c>
      <c r="K7" s="43">
        <v>0</v>
      </c>
      <c r="L7" s="43">
        <v>0.52</v>
      </c>
      <c r="M7" s="44">
        <v>0</v>
      </c>
      <c r="N7" s="47">
        <v>-17470.55</v>
      </c>
      <c r="O7" s="48">
        <v>0</v>
      </c>
      <c r="P7" s="49">
        <v>0</v>
      </c>
      <c r="Q7" s="50">
        <v>-2096.4699999999998</v>
      </c>
      <c r="R7" s="49">
        <v>349.41</v>
      </c>
    </row>
    <row r="8" spans="1:18" x14ac:dyDescent="0.2">
      <c r="A8" s="36">
        <v>6</v>
      </c>
      <c r="B8" s="36" t="s">
        <v>57</v>
      </c>
      <c r="C8" s="36" t="s">
        <v>69</v>
      </c>
      <c r="D8" s="36" t="s">
        <v>58</v>
      </c>
      <c r="E8" s="36" t="s">
        <v>52</v>
      </c>
      <c r="F8" s="37" t="s">
        <v>52</v>
      </c>
      <c r="G8" s="36" t="s">
        <v>53</v>
      </c>
      <c r="H8" s="37" t="s">
        <v>53</v>
      </c>
      <c r="I8" s="46">
        <v>1031.1099999999999</v>
      </c>
      <c r="J8" s="43">
        <v>0</v>
      </c>
      <c r="K8" s="43">
        <v>0</v>
      </c>
      <c r="L8" s="43">
        <v>123.73</v>
      </c>
      <c r="M8" s="45">
        <v>-20.62</v>
      </c>
      <c r="N8" s="48">
        <v>0</v>
      </c>
      <c r="O8" s="48">
        <v>0</v>
      </c>
      <c r="P8" s="49">
        <v>0</v>
      </c>
      <c r="Q8" s="49">
        <v>0</v>
      </c>
      <c r="R8" s="49">
        <v>0</v>
      </c>
    </row>
    <row r="9" spans="1:18" x14ac:dyDescent="0.2">
      <c r="A9" s="36">
        <v>7</v>
      </c>
      <c r="B9" s="36" t="s">
        <v>59</v>
      </c>
      <c r="C9" s="36" t="s">
        <v>59</v>
      </c>
      <c r="D9" s="36" t="s">
        <v>51</v>
      </c>
      <c r="E9" s="36" t="s">
        <v>52</v>
      </c>
      <c r="F9" s="37" t="s">
        <v>53</v>
      </c>
      <c r="G9" s="36" t="s">
        <v>53</v>
      </c>
      <c r="H9" s="37" t="s">
        <v>53</v>
      </c>
      <c r="I9" s="43">
        <v>127.76</v>
      </c>
      <c r="J9" s="43">
        <v>0</v>
      </c>
      <c r="K9" s="43">
        <v>0</v>
      </c>
      <c r="L9" s="43">
        <v>15.33</v>
      </c>
      <c r="M9" s="45">
        <v>-2.56</v>
      </c>
      <c r="N9" s="48">
        <v>0</v>
      </c>
      <c r="O9" s="48">
        <v>0</v>
      </c>
      <c r="P9" s="49">
        <v>0</v>
      </c>
      <c r="Q9" s="49">
        <v>0</v>
      </c>
      <c r="R9" s="49">
        <v>0</v>
      </c>
    </row>
    <row r="10" spans="1:18" x14ac:dyDescent="0.2">
      <c r="A10" s="36">
        <v>8</v>
      </c>
      <c r="B10" s="36" t="s">
        <v>60</v>
      </c>
      <c r="C10" s="36" t="s">
        <v>70</v>
      </c>
      <c r="D10" s="36" t="s">
        <v>51</v>
      </c>
      <c r="E10" s="36" t="s">
        <v>52</v>
      </c>
      <c r="F10" s="37" t="s">
        <v>53</v>
      </c>
      <c r="G10" s="36" t="s">
        <v>53</v>
      </c>
      <c r="H10" s="37" t="s">
        <v>53</v>
      </c>
      <c r="I10" s="43">
        <v>465.77</v>
      </c>
      <c r="J10" s="43">
        <v>0</v>
      </c>
      <c r="K10" s="43">
        <v>0</v>
      </c>
      <c r="L10" s="43">
        <v>55.89</v>
      </c>
      <c r="M10" s="45">
        <v>-9.32</v>
      </c>
      <c r="N10" s="47">
        <v>-7227.94</v>
      </c>
      <c r="O10" s="48">
        <v>0</v>
      </c>
      <c r="P10" s="49">
        <v>0</v>
      </c>
      <c r="Q10" s="52">
        <v>-867.35</v>
      </c>
      <c r="R10" s="49">
        <v>144.56</v>
      </c>
    </row>
    <row r="11" spans="1:18" x14ac:dyDescent="0.2">
      <c r="A11" s="36">
        <v>9</v>
      </c>
      <c r="B11" s="36" t="s">
        <v>71</v>
      </c>
      <c r="C11" s="36" t="s">
        <v>71</v>
      </c>
      <c r="D11" s="36" t="s">
        <v>51</v>
      </c>
      <c r="E11" s="36" t="s">
        <v>52</v>
      </c>
      <c r="F11" s="37" t="s">
        <v>53</v>
      </c>
      <c r="G11" s="36" t="s">
        <v>53</v>
      </c>
      <c r="H11" s="37" t="s">
        <v>53</v>
      </c>
      <c r="I11" s="43">
        <v>79.3</v>
      </c>
      <c r="J11" s="43">
        <v>0</v>
      </c>
      <c r="K11" s="43">
        <v>0</v>
      </c>
      <c r="L11" s="43">
        <v>9.52</v>
      </c>
      <c r="M11" s="45">
        <v>-1.59</v>
      </c>
      <c r="N11" s="47">
        <v>-2214.9899999999998</v>
      </c>
      <c r="O11" s="48">
        <v>0</v>
      </c>
      <c r="P11" s="49">
        <v>0</v>
      </c>
      <c r="Q11" s="52">
        <v>-265.8</v>
      </c>
      <c r="R11" s="49">
        <v>44.3</v>
      </c>
    </row>
    <row r="12" spans="1:18" x14ac:dyDescent="0.2">
      <c r="A12" s="36">
        <v>10</v>
      </c>
      <c r="B12" s="36" t="s">
        <v>61</v>
      </c>
      <c r="C12" s="36" t="s">
        <v>61</v>
      </c>
      <c r="D12" s="36" t="s">
        <v>51</v>
      </c>
      <c r="E12" s="36" t="s">
        <v>52</v>
      </c>
      <c r="F12" s="37" t="s">
        <v>53</v>
      </c>
      <c r="G12" s="36" t="s">
        <v>53</v>
      </c>
      <c r="H12" s="37" t="s">
        <v>53</v>
      </c>
      <c r="I12" s="43">
        <v>0</v>
      </c>
      <c r="J12" s="43">
        <v>0</v>
      </c>
      <c r="K12" s="43">
        <v>0</v>
      </c>
      <c r="L12" s="43">
        <v>0</v>
      </c>
      <c r="M12" s="44">
        <v>0</v>
      </c>
      <c r="N12" s="47">
        <v>-166890.91</v>
      </c>
      <c r="O12" s="48">
        <v>0</v>
      </c>
      <c r="P12" s="49">
        <v>0</v>
      </c>
      <c r="Q12" s="50">
        <v>-20026.91</v>
      </c>
      <c r="R12" s="53">
        <v>3337.82</v>
      </c>
    </row>
    <row r="13" spans="1:18" x14ac:dyDescent="0.2">
      <c r="A13" s="36">
        <v>11</v>
      </c>
      <c r="B13" s="36" t="s">
        <v>62</v>
      </c>
      <c r="C13" s="36" t="s">
        <v>62</v>
      </c>
      <c r="D13" s="36" t="s">
        <v>51</v>
      </c>
      <c r="E13" s="36" t="s">
        <v>52</v>
      </c>
      <c r="F13" s="37" t="s">
        <v>53</v>
      </c>
      <c r="G13" s="36" t="s">
        <v>53</v>
      </c>
      <c r="H13" s="37" t="s">
        <v>53</v>
      </c>
      <c r="I13" s="43">
        <v>276.67</v>
      </c>
      <c r="J13" s="43">
        <v>0</v>
      </c>
      <c r="K13" s="43">
        <v>0</v>
      </c>
      <c r="L13" s="43">
        <v>33.200000000000003</v>
      </c>
      <c r="M13" s="45">
        <v>-5.53</v>
      </c>
      <c r="N13" s="47">
        <v>-3129.62</v>
      </c>
      <c r="O13" s="48">
        <v>0</v>
      </c>
      <c r="P13" s="49">
        <v>0</v>
      </c>
      <c r="Q13" s="52">
        <v>-375.55</v>
      </c>
      <c r="R13" s="49">
        <v>62.59</v>
      </c>
    </row>
    <row r="15" spans="1:18" ht="13.5" x14ac:dyDescent="0.2">
      <c r="I15" s="54">
        <f>SUM(I3:I14)</f>
        <v>2053.0899999999997</v>
      </c>
      <c r="J15" s="54">
        <f t="shared" ref="J15:R15" si="0">SUM(J3:J14)</f>
        <v>0</v>
      </c>
      <c r="K15" s="54">
        <f t="shared" si="0"/>
        <v>0</v>
      </c>
      <c r="L15" s="54">
        <f t="shared" si="0"/>
        <v>246.37000000000006</v>
      </c>
      <c r="M15" s="54">
        <f t="shared" si="0"/>
        <v>-40.980000000000004</v>
      </c>
      <c r="N15" s="54">
        <f t="shared" si="0"/>
        <v>-335621.69</v>
      </c>
      <c r="O15" s="54">
        <f t="shared" si="0"/>
        <v>0</v>
      </c>
      <c r="P15" s="54">
        <f t="shared" si="0"/>
        <v>0</v>
      </c>
      <c r="Q15" s="54">
        <f t="shared" si="0"/>
        <v>-40274.61</v>
      </c>
      <c r="R15" s="54">
        <f t="shared" si="0"/>
        <v>6712.42</v>
      </c>
    </row>
  </sheetData>
  <mergeCells count="1">
    <mergeCell ref="A1:Q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P15"/>
  <sheetViews>
    <sheetView tabSelected="1" zoomScaleNormal="100" workbookViewId="0">
      <selection activeCell="D28" sqref="D28"/>
    </sheetView>
  </sheetViews>
  <sheetFormatPr defaultRowHeight="12.75" x14ac:dyDescent="0.2"/>
  <cols>
    <col min="1" max="1" width="6.33203125" customWidth="1"/>
    <col min="2" max="3" width="19" customWidth="1"/>
    <col min="4" max="4" width="52" customWidth="1"/>
    <col min="5" max="5" width="21.6640625" customWidth="1"/>
    <col min="6" max="6" width="13.6640625" customWidth="1"/>
    <col min="7" max="7" width="11.1640625" customWidth="1"/>
    <col min="8" max="8" width="9.33203125" customWidth="1"/>
    <col min="9" max="9" width="11.1640625" customWidth="1"/>
    <col min="10" max="10" width="11.5" customWidth="1"/>
    <col min="11" max="16" width="14.1640625" customWidth="1"/>
  </cols>
  <sheetData>
    <row r="1" spans="1:16" ht="54.75" customHeight="1" x14ac:dyDescent="0.2">
      <c r="A1" s="38" t="s">
        <v>63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6" s="75" customFormat="1" ht="33.75" x14ac:dyDescent="0.2">
      <c r="A2" s="76" t="s">
        <v>455</v>
      </c>
      <c r="B2" s="77" t="s">
        <v>456</v>
      </c>
      <c r="C2" s="78" t="s">
        <v>34</v>
      </c>
      <c r="D2" s="76" t="s">
        <v>453</v>
      </c>
      <c r="E2" s="76" t="s">
        <v>454</v>
      </c>
      <c r="F2" s="79" t="s">
        <v>35</v>
      </c>
      <c r="G2" s="80" t="s">
        <v>36</v>
      </c>
      <c r="H2" s="81" t="s">
        <v>37</v>
      </c>
      <c r="I2" s="82" t="s">
        <v>38</v>
      </c>
      <c r="J2" s="83" t="s">
        <v>39</v>
      </c>
      <c r="K2" s="42" t="s">
        <v>45</v>
      </c>
      <c r="L2" s="42" t="s">
        <v>46</v>
      </c>
      <c r="M2" s="41" t="s">
        <v>47</v>
      </c>
      <c r="N2" s="41" t="s">
        <v>48</v>
      </c>
      <c r="O2" s="40" t="s">
        <v>49</v>
      </c>
      <c r="P2" s="88" t="s">
        <v>452</v>
      </c>
    </row>
    <row r="3" spans="1:16" x14ac:dyDescent="0.2">
      <c r="A3" s="36">
        <v>1</v>
      </c>
      <c r="B3" s="36" t="s">
        <v>50</v>
      </c>
      <c r="C3" s="36" t="s">
        <v>65</v>
      </c>
      <c r="D3" s="36" t="str">
        <f>VLOOKUP(B3,Table1[[SETTLEMENT ID  (DIRECT/PARENT)]:[ONEDRIVE USERS]],3,0)</f>
        <v>Cebu Private Power Corporation</v>
      </c>
      <c r="E3" s="36" t="str">
        <f>VLOOKUP(B3,Table1[[SETTLEMENT ID  (DIRECT/PARENT)]:[ONEDRIVE USERS]],5,0)</f>
        <v>005-255-399-00000</v>
      </c>
      <c r="F3" s="36" t="s">
        <v>51</v>
      </c>
      <c r="G3" s="36" t="s">
        <v>52</v>
      </c>
      <c r="H3" s="37" t="s">
        <v>53</v>
      </c>
      <c r="I3" s="36" t="s">
        <v>53</v>
      </c>
      <c r="J3" s="37" t="s">
        <v>53</v>
      </c>
      <c r="K3" s="47">
        <v>-35610.22</v>
      </c>
      <c r="L3" s="48">
        <v>0</v>
      </c>
      <c r="M3" s="49">
        <v>0</v>
      </c>
      <c r="N3" s="50">
        <v>-4273.2299999999996</v>
      </c>
      <c r="O3" s="49">
        <v>712.2</v>
      </c>
      <c r="P3" s="86">
        <f>SUM(K3:O3)</f>
        <v>-39171.25</v>
      </c>
    </row>
    <row r="4" spans="1:16" x14ac:dyDescent="0.2">
      <c r="A4" s="36">
        <v>2</v>
      </c>
      <c r="B4" s="36" t="s">
        <v>66</v>
      </c>
      <c r="C4" s="36" t="s">
        <v>66</v>
      </c>
      <c r="D4" s="36" t="str">
        <f>VLOOKUP(B4,Table1[[SETTLEMENT ID  (DIRECT/PARENT)]:[ONEDRIVE USERS]],3,0)</f>
        <v>Central Negros Power Reliability, Inc.</v>
      </c>
      <c r="E4" s="36" t="str">
        <f>VLOOKUP(B4,Table1[[SETTLEMENT ID  (DIRECT/PARENT)]:[ONEDRIVE USERS]],5,0)</f>
        <v>008-691-287-00000</v>
      </c>
      <c r="F4" s="36" t="s">
        <v>51</v>
      </c>
      <c r="G4" s="36" t="s">
        <v>52</v>
      </c>
      <c r="H4" s="37" t="s">
        <v>53</v>
      </c>
      <c r="I4" s="36" t="s">
        <v>53</v>
      </c>
      <c r="J4" s="37" t="s">
        <v>53</v>
      </c>
      <c r="K4" s="51">
        <v>-68.150000000000006</v>
      </c>
      <c r="L4" s="48">
        <v>0</v>
      </c>
      <c r="M4" s="49">
        <v>0</v>
      </c>
      <c r="N4" s="52">
        <v>-8.18</v>
      </c>
      <c r="O4" s="49">
        <v>1.36</v>
      </c>
      <c r="P4" s="86">
        <f t="shared" ref="P4:P13" si="0">SUM(K4:O4)</f>
        <v>-74.970000000000013</v>
      </c>
    </row>
    <row r="5" spans="1:16" x14ac:dyDescent="0.2">
      <c r="A5" s="36">
        <v>3</v>
      </c>
      <c r="B5" s="36" t="s">
        <v>54</v>
      </c>
      <c r="C5" s="36" t="s">
        <v>67</v>
      </c>
      <c r="D5" s="36" t="str">
        <f>VLOOKUP(B5,Table1[[SETTLEMENT ID  (DIRECT/PARENT)]:[ONEDRIVE USERS]],3,0)</f>
        <v>East Asia Utilities Corporation</v>
      </c>
      <c r="E5" s="36" t="str">
        <f>VLOOKUP(B5,Table1[[SETTLEMENT ID  (DIRECT/PARENT)]:[ONEDRIVE USERS]],5,0)</f>
        <v>004-760-842-00000</v>
      </c>
      <c r="F5" s="36" t="s">
        <v>51</v>
      </c>
      <c r="G5" s="36" t="s">
        <v>52</v>
      </c>
      <c r="H5" s="37" t="s">
        <v>53</v>
      </c>
      <c r="I5" s="36" t="s">
        <v>53</v>
      </c>
      <c r="J5" s="37" t="s">
        <v>53</v>
      </c>
      <c r="K5" s="47">
        <v>-102595.71</v>
      </c>
      <c r="L5" s="48">
        <v>0</v>
      </c>
      <c r="M5" s="49">
        <v>0</v>
      </c>
      <c r="N5" s="50">
        <v>-12311.49</v>
      </c>
      <c r="O5" s="53">
        <v>2051.91</v>
      </c>
      <c r="P5" s="87">
        <f t="shared" si="0"/>
        <v>-112855.29000000001</v>
      </c>
    </row>
    <row r="6" spans="1:16" x14ac:dyDescent="0.2">
      <c r="A6" s="36">
        <v>4</v>
      </c>
      <c r="B6" s="36" t="s">
        <v>55</v>
      </c>
      <c r="C6" s="36" t="s">
        <v>68</v>
      </c>
      <c r="D6" s="36" t="str">
        <f>VLOOKUP(B6,Table1[[SETTLEMENT ID  (DIRECT/PARENT)]:[ONEDRIVE USERS]],3,0)</f>
        <v>MORE Power Barge Inc.</v>
      </c>
      <c r="E6" s="36" t="str">
        <f>VLOOKUP(B6,Table1[[SETTLEMENT ID  (DIRECT/PARENT)]:[ONEDRIVE USERS]],5,0)</f>
        <v>601-191-398-00000</v>
      </c>
      <c r="F6" s="36" t="s">
        <v>51</v>
      </c>
      <c r="G6" s="36" t="s">
        <v>52</v>
      </c>
      <c r="H6" s="37" t="s">
        <v>53</v>
      </c>
      <c r="I6" s="36" t="s">
        <v>53</v>
      </c>
      <c r="J6" s="37" t="s">
        <v>53</v>
      </c>
      <c r="K6" s="51">
        <v>-413.6</v>
      </c>
      <c r="L6" s="48">
        <v>0</v>
      </c>
      <c r="M6" s="49">
        <v>0</v>
      </c>
      <c r="N6" s="52">
        <v>-49.63</v>
      </c>
      <c r="O6" s="49">
        <v>8.27</v>
      </c>
      <c r="P6" s="86">
        <f t="shared" si="0"/>
        <v>-454.96000000000004</v>
      </c>
    </row>
    <row r="7" spans="1:16" x14ac:dyDescent="0.2">
      <c r="A7" s="36">
        <v>5</v>
      </c>
      <c r="B7" s="36" t="s">
        <v>56</v>
      </c>
      <c r="C7" s="36" t="s">
        <v>56</v>
      </c>
      <c r="D7" s="36" t="str">
        <f>VLOOKUP(B7,Table1[[SETTLEMENT ID  (DIRECT/PARENT)]:[ONEDRIVE USERS]],3,0)</f>
        <v>Meridian Power Inc.</v>
      </c>
      <c r="E7" s="36" t="str">
        <f>VLOOKUP(B7,Table1[[SETTLEMENT ID  (DIRECT/PARENT)]:[ONEDRIVE USERS]],5,0)</f>
        <v>625-481-957-00000</v>
      </c>
      <c r="F7" s="36" t="s">
        <v>51</v>
      </c>
      <c r="G7" s="36" t="s">
        <v>53</v>
      </c>
      <c r="H7" s="37" t="s">
        <v>53</v>
      </c>
      <c r="I7" s="36" t="s">
        <v>53</v>
      </c>
      <c r="J7" s="37" t="s">
        <v>53</v>
      </c>
      <c r="K7" s="47">
        <v>-17470.55</v>
      </c>
      <c r="L7" s="48">
        <v>0</v>
      </c>
      <c r="M7" s="49">
        <v>0</v>
      </c>
      <c r="N7" s="50">
        <v>-2096.4699999999998</v>
      </c>
      <c r="O7" s="49">
        <v>349.41</v>
      </c>
      <c r="P7" s="86">
        <f t="shared" si="0"/>
        <v>-19217.61</v>
      </c>
    </row>
    <row r="8" spans="1:16" x14ac:dyDescent="0.2">
      <c r="A8" s="36">
        <v>6</v>
      </c>
      <c r="B8" s="36" t="s">
        <v>57</v>
      </c>
      <c r="C8" s="36" t="s">
        <v>69</v>
      </c>
      <c r="D8" s="36" t="str">
        <f>VLOOKUP(B8,Table1[[SETTLEMENT ID  (DIRECT/PARENT)]:[ONEDRIVE USERS]],3,0)</f>
        <v>National Grid Corporation of the Philippines</v>
      </c>
      <c r="E8" s="36" t="str">
        <f>VLOOKUP(B8,Table1[[SETTLEMENT ID  (DIRECT/PARENT)]:[ONEDRIVE USERS]],5,0)</f>
        <v>006-977-514-000</v>
      </c>
      <c r="F8" s="36" t="s">
        <v>58</v>
      </c>
      <c r="G8" s="36" t="s">
        <v>52</v>
      </c>
      <c r="H8" s="37" t="s">
        <v>52</v>
      </c>
      <c r="I8" s="36" t="s">
        <v>53</v>
      </c>
      <c r="J8" s="37" t="s">
        <v>53</v>
      </c>
      <c r="K8" s="48">
        <v>0</v>
      </c>
      <c r="L8" s="48">
        <v>0</v>
      </c>
      <c r="M8" s="49">
        <v>0</v>
      </c>
      <c r="N8" s="49">
        <v>0</v>
      </c>
      <c r="O8" s="49">
        <v>0</v>
      </c>
      <c r="P8" s="86">
        <f t="shared" si="0"/>
        <v>0</v>
      </c>
    </row>
    <row r="9" spans="1:16" x14ac:dyDescent="0.2">
      <c r="A9" s="36">
        <v>7</v>
      </c>
      <c r="B9" s="36" t="s">
        <v>59</v>
      </c>
      <c r="C9" s="36" t="s">
        <v>59</v>
      </c>
      <c r="D9" s="36" t="str">
        <f>VLOOKUP(B9,Table1[[SETTLEMENT ID  (DIRECT/PARENT)]:[ONEDRIVE USERS]],3,0)</f>
        <v>Panay Power Corporation</v>
      </c>
      <c r="E9" s="36" t="str">
        <f>VLOOKUP(B9,Table1[[SETTLEMENT ID  (DIRECT/PARENT)]:[ONEDRIVE USERS]],5,0)</f>
        <v>004-964-861-00000</v>
      </c>
      <c r="F9" s="36" t="s">
        <v>51</v>
      </c>
      <c r="G9" s="36" t="s">
        <v>52</v>
      </c>
      <c r="H9" s="37" t="s">
        <v>53</v>
      </c>
      <c r="I9" s="36" t="s">
        <v>53</v>
      </c>
      <c r="J9" s="37" t="s">
        <v>53</v>
      </c>
      <c r="K9" s="48">
        <v>0</v>
      </c>
      <c r="L9" s="48">
        <v>0</v>
      </c>
      <c r="M9" s="49">
        <v>0</v>
      </c>
      <c r="N9" s="49">
        <v>0</v>
      </c>
      <c r="O9" s="49">
        <v>0</v>
      </c>
      <c r="P9" s="86">
        <f t="shared" si="0"/>
        <v>0</v>
      </c>
    </row>
    <row r="10" spans="1:16" x14ac:dyDescent="0.2">
      <c r="A10" s="36">
        <v>8</v>
      </c>
      <c r="B10" s="36" t="s">
        <v>60</v>
      </c>
      <c r="C10" s="36" t="s">
        <v>70</v>
      </c>
      <c r="D10" s="36" t="str">
        <f>VLOOKUP(B10,Table1[[SETTLEMENT ID  (DIRECT/PARENT)]:[ONEDRIVE USERS]],3,0)</f>
        <v>SPC Island Power Corporation</v>
      </c>
      <c r="E10" s="36" t="str">
        <f>VLOOKUP(B10,Table1[[SETTLEMENT ID  (DIRECT/PARENT)]:[ONEDRIVE USERS]],5,0)</f>
        <v>218-474-921-00000</v>
      </c>
      <c r="F10" s="36" t="s">
        <v>51</v>
      </c>
      <c r="G10" s="36" t="s">
        <v>52</v>
      </c>
      <c r="H10" s="37" t="s">
        <v>53</v>
      </c>
      <c r="I10" s="36" t="s">
        <v>53</v>
      </c>
      <c r="J10" s="37" t="s">
        <v>53</v>
      </c>
      <c r="K10" s="47">
        <v>-7227.94</v>
      </c>
      <c r="L10" s="48">
        <v>0</v>
      </c>
      <c r="M10" s="49">
        <v>0</v>
      </c>
      <c r="N10" s="52">
        <v>-867.35</v>
      </c>
      <c r="O10" s="49">
        <v>144.56</v>
      </c>
      <c r="P10" s="86">
        <f t="shared" si="0"/>
        <v>-7950.73</v>
      </c>
    </row>
    <row r="11" spans="1:16" x14ac:dyDescent="0.2">
      <c r="A11" s="36">
        <v>9</v>
      </c>
      <c r="B11" s="36" t="s">
        <v>71</v>
      </c>
      <c r="C11" s="36" t="s">
        <v>71</v>
      </c>
      <c r="D11" s="36" t="str">
        <f>VLOOKUP(B11,Table1[[SETTLEMENT ID  (DIRECT/PARENT)]:[ONEDRIVE USERS]],3,0)</f>
        <v>SPC Power Corporation</v>
      </c>
      <c r="E11" s="36" t="str">
        <f>VLOOKUP(B11,Table1[[SETTLEMENT ID  (DIRECT/PARENT)]:[ONEDRIVE USERS]],5,0)</f>
        <v>003-868-048-00000</v>
      </c>
      <c r="F11" s="36" t="s">
        <v>51</v>
      </c>
      <c r="G11" s="36" t="s">
        <v>52</v>
      </c>
      <c r="H11" s="37" t="s">
        <v>53</v>
      </c>
      <c r="I11" s="36" t="s">
        <v>53</v>
      </c>
      <c r="J11" s="37" t="s">
        <v>53</v>
      </c>
      <c r="K11" s="47">
        <v>-2214.9899999999998</v>
      </c>
      <c r="L11" s="48">
        <v>0</v>
      </c>
      <c r="M11" s="49">
        <v>0</v>
      </c>
      <c r="N11" s="52">
        <v>-265.8</v>
      </c>
      <c r="O11" s="49">
        <v>44.3</v>
      </c>
      <c r="P11" s="86">
        <f t="shared" si="0"/>
        <v>-2436.4899999999998</v>
      </c>
    </row>
    <row r="12" spans="1:16" x14ac:dyDescent="0.2">
      <c r="A12" s="36">
        <v>10</v>
      </c>
      <c r="B12" s="36" t="s">
        <v>61</v>
      </c>
      <c r="C12" s="36" t="s">
        <v>61</v>
      </c>
      <c r="D12" s="36" t="str">
        <f>VLOOKUP(B12,Table1[[SETTLEMENT ID  (DIRECT/PARENT)]:[ONEDRIVE USERS]],3,0)</f>
        <v>Therma Power -Visayas, Inc.</v>
      </c>
      <c r="E12" s="36" t="str">
        <f>VLOOKUP(B12,Table1[[SETTLEMENT ID  (DIRECT/PARENT)]:[ONEDRIVE USERS]],5,0)</f>
        <v>006-893-449-000</v>
      </c>
      <c r="F12" s="36" t="s">
        <v>51</v>
      </c>
      <c r="G12" s="36" t="s">
        <v>52</v>
      </c>
      <c r="H12" s="37" t="s">
        <v>53</v>
      </c>
      <c r="I12" s="36" t="s">
        <v>53</v>
      </c>
      <c r="J12" s="37" t="s">
        <v>53</v>
      </c>
      <c r="K12" s="47">
        <v>-166890.91</v>
      </c>
      <c r="L12" s="48">
        <v>0</v>
      </c>
      <c r="M12" s="49">
        <v>0</v>
      </c>
      <c r="N12" s="50">
        <v>-20026.91</v>
      </c>
      <c r="O12" s="53">
        <v>3337.82</v>
      </c>
      <c r="P12" s="87">
        <f t="shared" si="0"/>
        <v>-183580</v>
      </c>
    </row>
    <row r="13" spans="1:16" x14ac:dyDescent="0.2">
      <c r="A13" s="36">
        <v>11</v>
      </c>
      <c r="B13" s="36" t="s">
        <v>62</v>
      </c>
      <c r="C13" s="36" t="s">
        <v>62</v>
      </c>
      <c r="D13" s="36" t="str">
        <f>VLOOKUP(B13,Table1[[SETTLEMENT ID  (DIRECT/PARENT)]:[ONEDRIVE USERS]],3,0)</f>
        <v>Toledo Power Company</v>
      </c>
      <c r="E13" s="36" t="str">
        <f>VLOOKUP(B13,Table1[[SETTLEMENT ID  (DIRECT/PARENT)]:[ONEDRIVE USERS]],5,0)</f>
        <v>003-883-626-00000</v>
      </c>
      <c r="F13" s="36" t="s">
        <v>51</v>
      </c>
      <c r="G13" s="36" t="s">
        <v>52</v>
      </c>
      <c r="H13" s="37" t="s">
        <v>53</v>
      </c>
      <c r="I13" s="36" t="s">
        <v>53</v>
      </c>
      <c r="J13" s="37" t="s">
        <v>53</v>
      </c>
      <c r="K13" s="47">
        <v>-3129.62</v>
      </c>
      <c r="L13" s="48">
        <v>0</v>
      </c>
      <c r="M13" s="49">
        <v>0</v>
      </c>
      <c r="N13" s="52">
        <v>-375.55</v>
      </c>
      <c r="O13" s="49">
        <v>62.59</v>
      </c>
      <c r="P13" s="86">
        <f t="shared" si="0"/>
        <v>-3442.58</v>
      </c>
    </row>
    <row r="15" spans="1:16" x14ac:dyDescent="0.2">
      <c r="K15" s="85">
        <f>SUM(K3:K14)</f>
        <v>-335621.69</v>
      </c>
      <c r="L15" s="85">
        <f t="shared" ref="L15:P15" si="1">SUM(L3:L14)</f>
        <v>0</v>
      </c>
      <c r="M15" s="85">
        <f t="shared" si="1"/>
        <v>0</v>
      </c>
      <c r="N15" s="85">
        <f t="shared" si="1"/>
        <v>-40274.61</v>
      </c>
      <c r="O15" s="85">
        <f t="shared" si="1"/>
        <v>6712.42</v>
      </c>
      <c r="P15" s="85">
        <f t="shared" si="1"/>
        <v>-369183.88000000006</v>
      </c>
    </row>
  </sheetData>
  <mergeCells count="1">
    <mergeCell ref="A1:P1"/>
  </mergeCells>
  <conditionalFormatting sqref="G2">
    <cfRule type="duplicateValues" dxfId="14" priority="1"/>
    <cfRule type="duplicateValues" dxfId="13" priority="5"/>
  </conditionalFormatting>
  <conditionalFormatting sqref="H2">
    <cfRule type="duplicateValues" dxfId="12" priority="2"/>
    <cfRule type="duplicateValues" dxfId="11" priority="4"/>
  </conditionalFormatting>
  <conditionalFormatting sqref="H2">
    <cfRule type="duplicateValues" dxfId="10" priority="3"/>
  </conditionalFormatting>
  <conditionalFormatting sqref="D2">
    <cfRule type="duplicateValues" dxfId="9" priority="6"/>
    <cfRule type="duplicateValues" dxfId="8" priority="7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</sheetPr>
  <dimension ref="A1:U45"/>
  <sheetViews>
    <sheetView zoomScale="85" zoomScaleNormal="85" workbookViewId="0">
      <pane xSplit="7" ySplit="1" topLeftCell="R31" activePane="bottomRight" state="frozen"/>
      <selection pane="topRight" activeCell="H1" sqref="H1"/>
      <selection pane="bottomLeft" activeCell="A2" sqref="A2"/>
      <selection pane="bottomRight" activeCell="B31" sqref="B31:T31"/>
    </sheetView>
  </sheetViews>
  <sheetFormatPr defaultRowHeight="15" x14ac:dyDescent="0.25"/>
  <cols>
    <col min="1" max="1" width="12.83203125" style="61" customWidth="1"/>
    <col min="2" max="2" width="25.33203125" style="61" bestFit="1" customWidth="1"/>
    <col min="3" max="3" width="24.83203125" style="61" customWidth="1"/>
    <col min="4" max="4" width="52.33203125" style="61" customWidth="1"/>
    <col min="5" max="5" width="66.33203125" style="61" customWidth="1"/>
    <col min="6" max="6" width="28.33203125" style="61" customWidth="1"/>
    <col min="7" max="7" width="16.83203125" style="61" customWidth="1"/>
    <col min="8" max="8" width="23.1640625" style="61" customWidth="1"/>
    <col min="9" max="9" width="22.1640625" style="61" customWidth="1"/>
    <col min="10" max="10" width="18.83203125" style="61" customWidth="1"/>
    <col min="11" max="11" width="60" style="61" customWidth="1"/>
    <col min="12" max="12" width="40.33203125" style="61" customWidth="1"/>
    <col min="13" max="13" width="35.5" style="61" customWidth="1"/>
    <col min="14" max="14" width="55.5" style="61" customWidth="1"/>
    <col min="15" max="15" width="18.33203125" style="61" customWidth="1"/>
    <col min="16" max="16" width="26.1640625" style="61" customWidth="1"/>
    <col min="17" max="17" width="51.6640625" style="61" customWidth="1"/>
    <col min="18" max="18" width="20.6640625" style="61" customWidth="1"/>
    <col min="19" max="19" width="27.6640625" style="61" customWidth="1"/>
    <col min="20" max="20" width="14.1640625" style="61" customWidth="1"/>
    <col min="21" max="21" width="44.33203125" style="61" customWidth="1"/>
    <col min="22" max="16384" width="9.33203125" style="61"/>
  </cols>
  <sheetData>
    <row r="1" spans="1:21" ht="51" x14ac:dyDescent="0.25">
      <c r="A1" s="55" t="s">
        <v>72</v>
      </c>
      <c r="B1" s="56" t="s">
        <v>73</v>
      </c>
      <c r="C1" s="56" t="s">
        <v>74</v>
      </c>
      <c r="D1" s="56" t="s">
        <v>75</v>
      </c>
      <c r="E1" s="56" t="s">
        <v>76</v>
      </c>
      <c r="F1" s="56" t="s">
        <v>77</v>
      </c>
      <c r="G1" s="57" t="s">
        <v>78</v>
      </c>
      <c r="H1" s="58" t="s">
        <v>79</v>
      </c>
      <c r="I1" s="58" t="s">
        <v>80</v>
      </c>
      <c r="J1" s="58" t="s">
        <v>81</v>
      </c>
      <c r="K1" s="58" t="s">
        <v>82</v>
      </c>
      <c r="L1" s="58" t="s">
        <v>83</v>
      </c>
      <c r="M1" s="58" t="s">
        <v>84</v>
      </c>
      <c r="N1" s="58" t="s">
        <v>85</v>
      </c>
      <c r="O1" s="58" t="s">
        <v>86</v>
      </c>
      <c r="P1" s="59" t="s">
        <v>87</v>
      </c>
      <c r="Q1" s="58" t="s">
        <v>88</v>
      </c>
      <c r="R1" s="58" t="s">
        <v>89</v>
      </c>
      <c r="S1" s="58" t="s">
        <v>90</v>
      </c>
      <c r="T1" s="58" t="s">
        <v>91</v>
      </c>
      <c r="U1" s="60" t="s">
        <v>92</v>
      </c>
    </row>
    <row r="2" spans="1:21" s="66" customFormat="1" ht="45" x14ac:dyDescent="0.25">
      <c r="A2" s="62">
        <v>1</v>
      </c>
      <c r="B2" s="63" t="s">
        <v>93</v>
      </c>
      <c r="C2" s="63" t="s">
        <v>93</v>
      </c>
      <c r="D2" s="64" t="s">
        <v>94</v>
      </c>
      <c r="E2" s="64" t="s">
        <v>95</v>
      </c>
      <c r="F2" s="64" t="s">
        <v>96</v>
      </c>
      <c r="G2" s="64" t="s">
        <v>97</v>
      </c>
      <c r="H2" s="64" t="s">
        <v>98</v>
      </c>
      <c r="I2" s="64" t="s">
        <v>99</v>
      </c>
      <c r="J2" s="64" t="s">
        <v>99</v>
      </c>
      <c r="K2" s="64" t="s">
        <v>100</v>
      </c>
      <c r="L2" s="64" t="s">
        <v>101</v>
      </c>
      <c r="M2" s="64" t="s">
        <v>102</v>
      </c>
      <c r="N2" s="64" t="s">
        <v>103</v>
      </c>
      <c r="O2" s="64" t="s">
        <v>104</v>
      </c>
      <c r="P2" s="64" t="s">
        <v>105</v>
      </c>
      <c r="Q2" s="64" t="s">
        <v>106</v>
      </c>
      <c r="R2" s="64" t="s">
        <v>107</v>
      </c>
      <c r="S2" s="64" t="s">
        <v>108</v>
      </c>
      <c r="T2" s="64">
        <v>6014</v>
      </c>
      <c r="U2" s="65" t="s">
        <v>109</v>
      </c>
    </row>
    <row r="3" spans="1:21" ht="30" x14ac:dyDescent="0.25">
      <c r="A3" s="67">
        <v>2</v>
      </c>
      <c r="B3" s="68" t="s">
        <v>66</v>
      </c>
      <c r="C3" s="68" t="s">
        <v>66</v>
      </c>
      <c r="D3" s="69" t="s">
        <v>110</v>
      </c>
      <c r="E3" s="69" t="s">
        <v>111</v>
      </c>
      <c r="F3" s="69" t="s">
        <v>112</v>
      </c>
      <c r="G3" s="64" t="s">
        <v>97</v>
      </c>
      <c r="H3" s="69" t="s">
        <v>98</v>
      </c>
      <c r="I3" s="69" t="s">
        <v>99</v>
      </c>
      <c r="J3" s="69" t="s">
        <v>99</v>
      </c>
      <c r="K3" s="69" t="s">
        <v>100</v>
      </c>
      <c r="L3" s="69" t="s">
        <v>113</v>
      </c>
      <c r="M3" s="69" t="s">
        <v>114</v>
      </c>
      <c r="N3" s="69" t="s">
        <v>115</v>
      </c>
      <c r="O3" s="69" t="s">
        <v>116</v>
      </c>
      <c r="P3" s="69" t="s">
        <v>116</v>
      </c>
      <c r="Q3" s="69" t="s">
        <v>117</v>
      </c>
      <c r="R3" s="64" t="s">
        <v>107</v>
      </c>
      <c r="S3" s="64" t="s">
        <v>108</v>
      </c>
      <c r="T3" s="69">
        <v>6101</v>
      </c>
      <c r="U3" s="69" t="s">
        <v>118</v>
      </c>
    </row>
    <row r="4" spans="1:21" ht="30" x14ac:dyDescent="0.25">
      <c r="A4" s="62">
        <v>3</v>
      </c>
      <c r="B4" s="68" t="s">
        <v>119</v>
      </c>
      <c r="C4" s="68" t="s">
        <v>119</v>
      </c>
      <c r="D4" s="69" t="s">
        <v>120</v>
      </c>
      <c r="E4" s="69" t="s">
        <v>121</v>
      </c>
      <c r="F4" s="69" t="s">
        <v>122</v>
      </c>
      <c r="G4" s="64" t="s">
        <v>97</v>
      </c>
      <c r="H4" s="69" t="s">
        <v>98</v>
      </c>
      <c r="I4" s="69" t="s">
        <v>99</v>
      </c>
      <c r="J4" s="69" t="s">
        <v>99</v>
      </c>
      <c r="K4" s="69" t="s">
        <v>100</v>
      </c>
      <c r="L4" s="69" t="s">
        <v>123</v>
      </c>
      <c r="M4" s="69" t="s">
        <v>124</v>
      </c>
      <c r="N4" s="69" t="s">
        <v>125</v>
      </c>
      <c r="O4" s="69" t="s">
        <v>126</v>
      </c>
      <c r="P4" s="69" t="s">
        <v>127</v>
      </c>
      <c r="Q4" s="69" t="s">
        <v>128</v>
      </c>
      <c r="R4" s="69" t="s">
        <v>129</v>
      </c>
      <c r="S4" s="64" t="s">
        <v>108</v>
      </c>
      <c r="T4" s="69">
        <v>2515</v>
      </c>
      <c r="U4" s="69" t="s">
        <v>130</v>
      </c>
    </row>
    <row r="5" spans="1:21" ht="45" x14ac:dyDescent="0.25">
      <c r="A5" s="67">
        <v>4</v>
      </c>
      <c r="B5" s="68" t="s">
        <v>65</v>
      </c>
      <c r="C5" s="68" t="s">
        <v>65</v>
      </c>
      <c r="D5" s="69" t="s">
        <v>131</v>
      </c>
      <c r="E5" s="69" t="s">
        <v>132</v>
      </c>
      <c r="F5" s="69" t="s">
        <v>133</v>
      </c>
      <c r="G5" s="64" t="s">
        <v>97</v>
      </c>
      <c r="H5" s="69" t="s">
        <v>98</v>
      </c>
      <c r="I5" s="69" t="s">
        <v>99</v>
      </c>
      <c r="J5" s="69" t="s">
        <v>99</v>
      </c>
      <c r="K5" s="69" t="s">
        <v>100</v>
      </c>
      <c r="L5" s="69" t="s">
        <v>134</v>
      </c>
      <c r="M5" s="69" t="s">
        <v>135</v>
      </c>
      <c r="N5" s="69" t="s">
        <v>136</v>
      </c>
      <c r="O5" s="69" t="s">
        <v>137</v>
      </c>
      <c r="P5" s="69" t="s">
        <v>138</v>
      </c>
      <c r="Q5" s="69" t="s">
        <v>139</v>
      </c>
      <c r="R5" s="69" t="s">
        <v>107</v>
      </c>
      <c r="S5" s="64" t="s">
        <v>108</v>
      </c>
      <c r="T5" s="69">
        <v>6000</v>
      </c>
      <c r="U5" s="69" t="s">
        <v>140</v>
      </c>
    </row>
    <row r="6" spans="1:21" ht="45" x14ac:dyDescent="0.25">
      <c r="A6" s="62">
        <v>5</v>
      </c>
      <c r="B6" s="68" t="s">
        <v>67</v>
      </c>
      <c r="C6" s="68" t="s">
        <v>67</v>
      </c>
      <c r="D6" s="69" t="s">
        <v>141</v>
      </c>
      <c r="E6" s="69" t="s">
        <v>142</v>
      </c>
      <c r="F6" s="69" t="s">
        <v>143</v>
      </c>
      <c r="G6" s="64" t="s">
        <v>97</v>
      </c>
      <c r="H6" s="69" t="s">
        <v>98</v>
      </c>
      <c r="I6" s="69" t="s">
        <v>99</v>
      </c>
      <c r="J6" s="69" t="s">
        <v>99</v>
      </c>
      <c r="K6" s="69" t="s">
        <v>100</v>
      </c>
      <c r="L6" s="69" t="s">
        <v>134</v>
      </c>
      <c r="M6" s="69" t="s">
        <v>135</v>
      </c>
      <c r="N6" s="69" t="s">
        <v>136</v>
      </c>
      <c r="O6" s="69" t="s">
        <v>137</v>
      </c>
      <c r="P6" s="69" t="s">
        <v>138</v>
      </c>
      <c r="Q6" s="69" t="s">
        <v>139</v>
      </c>
      <c r="R6" s="69" t="s">
        <v>107</v>
      </c>
      <c r="S6" s="64" t="s">
        <v>108</v>
      </c>
      <c r="T6" s="69">
        <v>6015</v>
      </c>
      <c r="U6" s="69" t="s">
        <v>144</v>
      </c>
    </row>
    <row r="7" spans="1:21" ht="45" x14ac:dyDescent="0.25">
      <c r="A7" s="67">
        <v>6</v>
      </c>
      <c r="B7" s="68" t="s">
        <v>145</v>
      </c>
      <c r="C7" s="68" t="s">
        <v>145</v>
      </c>
      <c r="D7" s="69" t="s">
        <v>146</v>
      </c>
      <c r="E7" s="69" t="s">
        <v>147</v>
      </c>
      <c r="F7" s="69" t="s">
        <v>148</v>
      </c>
      <c r="G7" s="64" t="s">
        <v>97</v>
      </c>
      <c r="H7" s="69" t="s">
        <v>98</v>
      </c>
      <c r="I7" s="69" t="s">
        <v>98</v>
      </c>
      <c r="J7" s="69" t="s">
        <v>99</v>
      </c>
      <c r="K7" s="69" t="s">
        <v>149</v>
      </c>
      <c r="L7" s="69" t="s">
        <v>150</v>
      </c>
      <c r="M7" s="69" t="s">
        <v>151</v>
      </c>
      <c r="N7" s="69" t="s">
        <v>152</v>
      </c>
      <c r="O7" s="69">
        <v>34496400</v>
      </c>
      <c r="P7" s="69" t="s">
        <v>153</v>
      </c>
      <c r="Q7" s="69" t="s">
        <v>154</v>
      </c>
      <c r="R7" s="69" t="s">
        <v>129</v>
      </c>
      <c r="S7" s="64" t="s">
        <v>108</v>
      </c>
      <c r="T7" s="69">
        <v>1604</v>
      </c>
      <c r="U7" s="69" t="s">
        <v>155</v>
      </c>
    </row>
    <row r="8" spans="1:21" ht="45" x14ac:dyDescent="0.25">
      <c r="A8" s="62">
        <v>7</v>
      </c>
      <c r="B8" s="68" t="s">
        <v>156</v>
      </c>
      <c r="C8" s="68" t="s">
        <v>156</v>
      </c>
      <c r="D8" s="69" t="s">
        <v>157</v>
      </c>
      <c r="E8" s="69" t="s">
        <v>158</v>
      </c>
      <c r="F8" s="69" t="s">
        <v>159</v>
      </c>
      <c r="G8" s="64" t="s">
        <v>97</v>
      </c>
      <c r="H8" s="69" t="s">
        <v>98</v>
      </c>
      <c r="I8" s="69" t="s">
        <v>99</v>
      </c>
      <c r="J8" s="69" t="s">
        <v>99</v>
      </c>
      <c r="K8" s="69" t="s">
        <v>100</v>
      </c>
      <c r="L8" s="69" t="s">
        <v>160</v>
      </c>
      <c r="M8" s="69" t="s">
        <v>161</v>
      </c>
      <c r="N8" s="69" t="s">
        <v>158</v>
      </c>
      <c r="O8" s="69">
        <v>34496400</v>
      </c>
      <c r="P8" s="69" t="s">
        <v>162</v>
      </c>
      <c r="Q8" s="69" t="s">
        <v>154</v>
      </c>
      <c r="R8" s="69" t="s">
        <v>129</v>
      </c>
      <c r="S8" s="64" t="s">
        <v>108</v>
      </c>
      <c r="T8" s="69">
        <v>1604</v>
      </c>
      <c r="U8" s="69" t="s">
        <v>163</v>
      </c>
    </row>
    <row r="9" spans="1:21" ht="30" x14ac:dyDescent="0.25">
      <c r="A9" s="67">
        <v>8</v>
      </c>
      <c r="B9" s="68" t="s">
        <v>164</v>
      </c>
      <c r="C9" s="68" t="s">
        <v>164</v>
      </c>
      <c r="D9" s="69" t="s">
        <v>165</v>
      </c>
      <c r="E9" s="69" t="s">
        <v>166</v>
      </c>
      <c r="F9" s="69" t="s">
        <v>167</v>
      </c>
      <c r="G9" s="64" t="s">
        <v>97</v>
      </c>
      <c r="H9" s="69" t="s">
        <v>98</v>
      </c>
      <c r="I9" s="69" t="s">
        <v>99</v>
      </c>
      <c r="J9" s="69" t="s">
        <v>99</v>
      </c>
      <c r="K9" s="69" t="s">
        <v>100</v>
      </c>
      <c r="L9" s="69" t="s">
        <v>168</v>
      </c>
      <c r="M9" s="69" t="s">
        <v>169</v>
      </c>
      <c r="N9" s="69" t="s">
        <v>170</v>
      </c>
      <c r="O9" s="69" t="s">
        <v>126</v>
      </c>
      <c r="P9" s="69" t="s">
        <v>127</v>
      </c>
      <c r="Q9" s="69" t="s">
        <v>128</v>
      </c>
      <c r="R9" s="69" t="s">
        <v>129</v>
      </c>
      <c r="S9" s="64" t="s">
        <v>108</v>
      </c>
      <c r="T9" s="69">
        <v>1223</v>
      </c>
      <c r="U9" s="69" t="s">
        <v>130</v>
      </c>
    </row>
    <row r="10" spans="1:21" ht="45" x14ac:dyDescent="0.25">
      <c r="A10" s="62">
        <v>9</v>
      </c>
      <c r="B10" s="68" t="s">
        <v>171</v>
      </c>
      <c r="C10" s="68" t="s">
        <v>171</v>
      </c>
      <c r="D10" s="69" t="s">
        <v>172</v>
      </c>
      <c r="E10" s="69" t="s">
        <v>173</v>
      </c>
      <c r="F10" s="69" t="s">
        <v>174</v>
      </c>
      <c r="G10" s="64" t="s">
        <v>97</v>
      </c>
      <c r="H10" s="69" t="s">
        <v>98</v>
      </c>
      <c r="I10" s="69" t="s">
        <v>99</v>
      </c>
      <c r="J10" s="69" t="s">
        <v>99</v>
      </c>
      <c r="K10" s="69" t="s">
        <v>100</v>
      </c>
      <c r="L10" s="69" t="s">
        <v>175</v>
      </c>
      <c r="M10" s="69" t="s">
        <v>176</v>
      </c>
      <c r="N10" s="69" t="s">
        <v>177</v>
      </c>
      <c r="O10" s="69" t="s">
        <v>178</v>
      </c>
      <c r="P10" s="69" t="s">
        <v>179</v>
      </c>
      <c r="Q10" s="69" t="s">
        <v>180</v>
      </c>
      <c r="R10" s="69" t="s">
        <v>129</v>
      </c>
      <c r="S10" s="64" t="s">
        <v>108</v>
      </c>
      <c r="T10" s="69">
        <v>2105</v>
      </c>
      <c r="U10" s="69" t="s">
        <v>181</v>
      </c>
    </row>
    <row r="11" spans="1:21" ht="30" x14ac:dyDescent="0.25">
      <c r="A11" s="67">
        <v>10</v>
      </c>
      <c r="B11" s="68" t="s">
        <v>182</v>
      </c>
      <c r="C11" s="68" t="s">
        <v>182</v>
      </c>
      <c r="D11" s="69" t="s">
        <v>183</v>
      </c>
      <c r="E11" s="69" t="s">
        <v>184</v>
      </c>
      <c r="F11" s="69" t="s">
        <v>185</v>
      </c>
      <c r="G11" s="64" t="s">
        <v>97</v>
      </c>
      <c r="H11" s="69" t="s">
        <v>98</v>
      </c>
      <c r="I11" s="69" t="s">
        <v>99</v>
      </c>
      <c r="J11" s="69" t="s">
        <v>98</v>
      </c>
      <c r="K11" s="69" t="s">
        <v>186</v>
      </c>
      <c r="L11" s="69" t="s">
        <v>187</v>
      </c>
      <c r="M11" s="69" t="s">
        <v>188</v>
      </c>
      <c r="N11" s="69" t="s">
        <v>184</v>
      </c>
      <c r="O11" s="69" t="s">
        <v>189</v>
      </c>
      <c r="P11" s="69" t="s">
        <v>190</v>
      </c>
      <c r="Q11" s="69" t="s">
        <v>191</v>
      </c>
      <c r="R11" s="69" t="s">
        <v>129</v>
      </c>
      <c r="S11" s="64" t="s">
        <v>108</v>
      </c>
      <c r="T11" s="69">
        <v>2105</v>
      </c>
      <c r="U11" s="69" t="s">
        <v>192</v>
      </c>
    </row>
    <row r="12" spans="1:21" ht="30" x14ac:dyDescent="0.25">
      <c r="A12" s="62">
        <v>11</v>
      </c>
      <c r="B12" s="68" t="s">
        <v>193</v>
      </c>
      <c r="C12" s="68" t="s">
        <v>193</v>
      </c>
      <c r="D12" s="69" t="s">
        <v>194</v>
      </c>
      <c r="E12" s="69" t="s">
        <v>195</v>
      </c>
      <c r="F12" s="69" t="s">
        <v>196</v>
      </c>
      <c r="G12" s="64" t="s">
        <v>97</v>
      </c>
      <c r="H12" s="69" t="s">
        <v>98</v>
      </c>
      <c r="I12" s="69" t="s">
        <v>99</v>
      </c>
      <c r="J12" s="69" t="s">
        <v>98</v>
      </c>
      <c r="K12" s="69" t="s">
        <v>197</v>
      </c>
      <c r="L12" s="69" t="s">
        <v>198</v>
      </c>
      <c r="M12" s="69" t="s">
        <v>199</v>
      </c>
      <c r="N12" s="69" t="s">
        <v>200</v>
      </c>
      <c r="O12" s="69" t="s">
        <v>201</v>
      </c>
      <c r="P12" s="69" t="s">
        <v>202</v>
      </c>
      <c r="Q12" s="69" t="s">
        <v>203</v>
      </c>
      <c r="R12" s="69" t="s">
        <v>204</v>
      </c>
      <c r="S12" s="64" t="s">
        <v>108</v>
      </c>
      <c r="T12" s="69">
        <v>9202</v>
      </c>
      <c r="U12" s="69" t="s">
        <v>205</v>
      </c>
    </row>
    <row r="13" spans="1:21" ht="30" x14ac:dyDescent="0.25">
      <c r="A13" s="67">
        <v>12</v>
      </c>
      <c r="B13" s="68" t="s">
        <v>206</v>
      </c>
      <c r="C13" s="68" t="s">
        <v>206</v>
      </c>
      <c r="D13" s="69" t="s">
        <v>207</v>
      </c>
      <c r="E13" s="69" t="s">
        <v>208</v>
      </c>
      <c r="F13" s="69" t="s">
        <v>209</v>
      </c>
      <c r="G13" s="64" t="s">
        <v>97</v>
      </c>
      <c r="H13" s="69" t="s">
        <v>98</v>
      </c>
      <c r="I13" s="69" t="s">
        <v>99</v>
      </c>
      <c r="J13" s="69" t="s">
        <v>99</v>
      </c>
      <c r="K13" s="69" t="s">
        <v>100</v>
      </c>
      <c r="L13" s="69" t="s">
        <v>210</v>
      </c>
      <c r="M13" s="69" t="s">
        <v>211</v>
      </c>
      <c r="N13" s="69" t="s">
        <v>212</v>
      </c>
      <c r="O13" s="69" t="s">
        <v>213</v>
      </c>
      <c r="P13" s="69" t="s">
        <v>214</v>
      </c>
      <c r="Q13" s="69" t="s">
        <v>215</v>
      </c>
      <c r="R13" s="69" t="s">
        <v>107</v>
      </c>
      <c r="S13" s="64" t="s">
        <v>108</v>
      </c>
      <c r="T13" s="69">
        <v>6539</v>
      </c>
      <c r="U13" s="69" t="s">
        <v>216</v>
      </c>
    </row>
    <row r="14" spans="1:21" ht="30" x14ac:dyDescent="0.25">
      <c r="A14" s="62">
        <v>13</v>
      </c>
      <c r="B14" s="68" t="s">
        <v>217</v>
      </c>
      <c r="C14" s="68" t="s">
        <v>217</v>
      </c>
      <c r="D14" s="69" t="s">
        <v>218</v>
      </c>
      <c r="E14" s="69" t="s">
        <v>219</v>
      </c>
      <c r="F14" s="69" t="s">
        <v>220</v>
      </c>
      <c r="G14" s="64" t="s">
        <v>97</v>
      </c>
      <c r="H14" s="69" t="s">
        <v>98</v>
      </c>
      <c r="I14" s="69" t="s">
        <v>99</v>
      </c>
      <c r="J14" s="69" t="s">
        <v>99</v>
      </c>
      <c r="K14" s="69" t="s">
        <v>100</v>
      </c>
      <c r="L14" s="69" t="s">
        <v>221</v>
      </c>
      <c r="M14" s="69" t="s">
        <v>169</v>
      </c>
      <c r="N14" s="69" t="s">
        <v>170</v>
      </c>
      <c r="O14" s="69" t="s">
        <v>126</v>
      </c>
      <c r="P14" s="69" t="s">
        <v>127</v>
      </c>
      <c r="Q14" s="69" t="s">
        <v>128</v>
      </c>
      <c r="R14" s="69" t="s">
        <v>129</v>
      </c>
      <c r="S14" s="64" t="s">
        <v>108</v>
      </c>
      <c r="T14" s="69">
        <v>1229</v>
      </c>
      <c r="U14" s="69" t="s">
        <v>130</v>
      </c>
    </row>
    <row r="15" spans="1:21" ht="30" x14ac:dyDescent="0.25">
      <c r="A15" s="67">
        <v>14</v>
      </c>
      <c r="B15" s="68" t="s">
        <v>222</v>
      </c>
      <c r="C15" s="68" t="s">
        <v>222</v>
      </c>
      <c r="D15" s="69" t="s">
        <v>223</v>
      </c>
      <c r="E15" s="69" t="s">
        <v>224</v>
      </c>
      <c r="F15" s="69" t="s">
        <v>225</v>
      </c>
      <c r="G15" s="64" t="s">
        <v>97</v>
      </c>
      <c r="H15" s="69" t="s">
        <v>98</v>
      </c>
      <c r="I15" s="69" t="s">
        <v>99</v>
      </c>
      <c r="J15" s="69" t="s">
        <v>99</v>
      </c>
      <c r="K15" s="69" t="s">
        <v>100</v>
      </c>
      <c r="L15" s="69" t="s">
        <v>226</v>
      </c>
      <c r="M15" s="69" t="s">
        <v>227</v>
      </c>
      <c r="N15" s="69" t="s">
        <v>224</v>
      </c>
      <c r="O15" s="69" t="s">
        <v>228</v>
      </c>
      <c r="P15" s="69" t="s">
        <v>229</v>
      </c>
      <c r="Q15" s="69" t="s">
        <v>230</v>
      </c>
      <c r="R15" s="69" t="s">
        <v>204</v>
      </c>
      <c r="S15" s="64" t="s">
        <v>108</v>
      </c>
      <c r="T15" s="69">
        <v>9014</v>
      </c>
      <c r="U15" s="69" t="s">
        <v>231</v>
      </c>
    </row>
    <row r="16" spans="1:21" ht="30" x14ac:dyDescent="0.25">
      <c r="A16" s="62">
        <v>15</v>
      </c>
      <c r="B16" s="68" t="s">
        <v>68</v>
      </c>
      <c r="C16" s="68" t="s">
        <v>68</v>
      </c>
      <c r="D16" s="69" t="s">
        <v>232</v>
      </c>
      <c r="E16" s="69" t="s">
        <v>233</v>
      </c>
      <c r="F16" s="69" t="s">
        <v>234</v>
      </c>
      <c r="G16" s="64" t="s">
        <v>97</v>
      </c>
      <c r="H16" s="69" t="s">
        <v>98</v>
      </c>
      <c r="I16" s="69" t="s">
        <v>99</v>
      </c>
      <c r="J16" s="69" t="s">
        <v>99</v>
      </c>
      <c r="K16" s="69" t="s">
        <v>100</v>
      </c>
      <c r="L16" s="69" t="s">
        <v>235</v>
      </c>
      <c r="M16" s="69" t="s">
        <v>236</v>
      </c>
      <c r="N16" s="69" t="s">
        <v>237</v>
      </c>
      <c r="O16" s="69" t="s">
        <v>238</v>
      </c>
      <c r="P16" s="69" t="s">
        <v>238</v>
      </c>
      <c r="Q16" s="69" t="s">
        <v>239</v>
      </c>
      <c r="R16" s="69" t="s">
        <v>107</v>
      </c>
      <c r="S16" s="64" t="s">
        <v>108</v>
      </c>
      <c r="T16" s="69">
        <v>5000</v>
      </c>
      <c r="U16" s="69" t="s">
        <v>240</v>
      </c>
    </row>
    <row r="17" spans="1:21" ht="45" x14ac:dyDescent="0.25">
      <c r="A17" s="67">
        <v>16</v>
      </c>
      <c r="B17" s="68" t="s">
        <v>241</v>
      </c>
      <c r="C17" s="68" t="s">
        <v>241</v>
      </c>
      <c r="D17" s="69" t="s">
        <v>242</v>
      </c>
      <c r="E17" s="69" t="s">
        <v>243</v>
      </c>
      <c r="F17" s="69" t="s">
        <v>244</v>
      </c>
      <c r="G17" s="64" t="s">
        <v>97</v>
      </c>
      <c r="H17" s="69" t="s">
        <v>98</v>
      </c>
      <c r="I17" s="69" t="s">
        <v>99</v>
      </c>
      <c r="J17" s="69" t="s">
        <v>99</v>
      </c>
      <c r="K17" s="69" t="s">
        <v>100</v>
      </c>
      <c r="L17" s="69" t="s">
        <v>245</v>
      </c>
      <c r="M17" s="69" t="s">
        <v>246</v>
      </c>
      <c r="N17" s="69" t="s">
        <v>247</v>
      </c>
      <c r="O17" s="69" t="s">
        <v>248</v>
      </c>
      <c r="P17" s="69" t="s">
        <v>249</v>
      </c>
      <c r="Q17" s="69" t="s">
        <v>250</v>
      </c>
      <c r="R17" s="69" t="s">
        <v>129</v>
      </c>
      <c r="S17" s="64" t="s">
        <v>108</v>
      </c>
      <c r="T17" s="69">
        <v>1232</v>
      </c>
      <c r="U17" s="69" t="s">
        <v>251</v>
      </c>
    </row>
    <row r="18" spans="1:21" ht="90" x14ac:dyDescent="0.25">
      <c r="A18" s="62">
        <v>17</v>
      </c>
      <c r="B18" s="68" t="s">
        <v>252</v>
      </c>
      <c r="C18" s="68" t="s">
        <v>252</v>
      </c>
      <c r="D18" s="69" t="s">
        <v>253</v>
      </c>
      <c r="E18" s="69" t="s">
        <v>254</v>
      </c>
      <c r="F18" s="69" t="s">
        <v>255</v>
      </c>
      <c r="G18" s="64" t="s">
        <v>97</v>
      </c>
      <c r="H18" s="69" t="s">
        <v>99</v>
      </c>
      <c r="I18" s="69" t="s">
        <v>99</v>
      </c>
      <c r="J18" s="69" t="s">
        <v>99</v>
      </c>
      <c r="K18" s="69" t="s">
        <v>100</v>
      </c>
      <c r="L18" s="69" t="s">
        <v>256</v>
      </c>
      <c r="M18" s="69" t="s">
        <v>257</v>
      </c>
      <c r="N18" s="69" t="s">
        <v>258</v>
      </c>
      <c r="O18" s="69" t="s">
        <v>259</v>
      </c>
      <c r="P18" s="69" t="s">
        <v>260</v>
      </c>
      <c r="Q18" s="69" t="s">
        <v>106</v>
      </c>
      <c r="R18" s="69" t="s">
        <v>107</v>
      </c>
      <c r="S18" s="64" t="s">
        <v>108</v>
      </c>
      <c r="T18" s="69">
        <v>6014</v>
      </c>
      <c r="U18" s="69" t="s">
        <v>261</v>
      </c>
    </row>
    <row r="19" spans="1:21" ht="30" x14ac:dyDescent="0.25">
      <c r="A19" s="67">
        <v>18</v>
      </c>
      <c r="B19" s="68" t="s">
        <v>262</v>
      </c>
      <c r="C19" s="68" t="s">
        <v>262</v>
      </c>
      <c r="D19" s="69" t="s">
        <v>263</v>
      </c>
      <c r="E19" s="69" t="s">
        <v>264</v>
      </c>
      <c r="F19" s="69" t="s">
        <v>265</v>
      </c>
      <c r="G19" s="64" t="s">
        <v>97</v>
      </c>
      <c r="H19" s="69" t="s">
        <v>98</v>
      </c>
      <c r="I19" s="69" t="s">
        <v>99</v>
      </c>
      <c r="J19" s="69" t="s">
        <v>99</v>
      </c>
      <c r="K19" s="69" t="s">
        <v>100</v>
      </c>
      <c r="L19" s="69" t="s">
        <v>266</v>
      </c>
      <c r="M19" s="69" t="s">
        <v>199</v>
      </c>
      <c r="N19" s="69" t="s">
        <v>267</v>
      </c>
      <c r="O19" s="69">
        <v>87024579</v>
      </c>
      <c r="P19" s="69" t="s">
        <v>268</v>
      </c>
      <c r="Q19" s="69" t="s">
        <v>269</v>
      </c>
      <c r="R19" s="69" t="s">
        <v>129</v>
      </c>
      <c r="S19" s="64" t="s">
        <v>108</v>
      </c>
      <c r="T19" s="69">
        <v>2211</v>
      </c>
      <c r="U19" s="69" t="s">
        <v>270</v>
      </c>
    </row>
    <row r="20" spans="1:21" ht="30" x14ac:dyDescent="0.25">
      <c r="A20" s="62">
        <v>19</v>
      </c>
      <c r="B20" s="68" t="s">
        <v>271</v>
      </c>
      <c r="C20" s="68" t="s">
        <v>271</v>
      </c>
      <c r="D20" s="69" t="s">
        <v>272</v>
      </c>
      <c r="E20" s="69" t="s">
        <v>273</v>
      </c>
      <c r="F20" s="69" t="s">
        <v>274</v>
      </c>
      <c r="G20" s="64" t="s">
        <v>97</v>
      </c>
      <c r="H20" s="69" t="s">
        <v>98</v>
      </c>
      <c r="I20" s="69" t="s">
        <v>99</v>
      </c>
      <c r="J20" s="69" t="s">
        <v>98</v>
      </c>
      <c r="K20" s="69" t="s">
        <v>100</v>
      </c>
      <c r="L20" s="69" t="s">
        <v>275</v>
      </c>
      <c r="M20" s="69" t="s">
        <v>276</v>
      </c>
      <c r="N20" s="69" t="s">
        <v>277</v>
      </c>
      <c r="O20" s="69" t="s">
        <v>278</v>
      </c>
      <c r="P20" s="69" t="s">
        <v>279</v>
      </c>
      <c r="Q20" s="69" t="s">
        <v>280</v>
      </c>
      <c r="R20" s="69" t="s">
        <v>129</v>
      </c>
      <c r="S20" s="64" t="s">
        <v>108</v>
      </c>
      <c r="T20" s="69" t="s">
        <v>281</v>
      </c>
      <c r="U20" s="69" t="s">
        <v>282</v>
      </c>
    </row>
    <row r="21" spans="1:21" ht="45" x14ac:dyDescent="0.25">
      <c r="A21" s="67">
        <v>20</v>
      </c>
      <c r="B21" s="68" t="s">
        <v>283</v>
      </c>
      <c r="C21" s="68" t="s">
        <v>283</v>
      </c>
      <c r="D21" s="69" t="s">
        <v>284</v>
      </c>
      <c r="E21" s="69" t="s">
        <v>285</v>
      </c>
      <c r="F21" s="69" t="s">
        <v>286</v>
      </c>
      <c r="G21" s="64" t="s">
        <v>97</v>
      </c>
      <c r="H21" s="69" t="s">
        <v>98</v>
      </c>
      <c r="I21" s="69" t="s">
        <v>99</v>
      </c>
      <c r="J21" s="69" t="s">
        <v>99</v>
      </c>
      <c r="K21" s="69" t="s">
        <v>100</v>
      </c>
      <c r="L21" s="69" t="s">
        <v>287</v>
      </c>
      <c r="M21" s="69" t="s">
        <v>124</v>
      </c>
      <c r="N21" s="69" t="s">
        <v>125</v>
      </c>
      <c r="O21" s="69" t="s">
        <v>126</v>
      </c>
      <c r="P21" s="69" t="s">
        <v>127</v>
      </c>
      <c r="Q21" s="69" t="s">
        <v>128</v>
      </c>
      <c r="R21" s="69" t="s">
        <v>129</v>
      </c>
      <c r="S21" s="64" t="s">
        <v>108</v>
      </c>
      <c r="T21" s="69">
        <v>2200</v>
      </c>
      <c r="U21" s="69" t="s">
        <v>130</v>
      </c>
    </row>
    <row r="22" spans="1:21" ht="60" x14ac:dyDescent="0.25">
      <c r="A22" s="62">
        <v>21</v>
      </c>
      <c r="B22" s="68" t="s">
        <v>288</v>
      </c>
      <c r="C22" s="68" t="s">
        <v>288</v>
      </c>
      <c r="D22" s="69" t="s">
        <v>289</v>
      </c>
      <c r="E22" s="69" t="s">
        <v>290</v>
      </c>
      <c r="F22" s="69" t="s">
        <v>291</v>
      </c>
      <c r="G22" s="64" t="s">
        <v>97</v>
      </c>
      <c r="H22" s="69" t="s">
        <v>98</v>
      </c>
      <c r="I22" s="69" t="s">
        <v>99</v>
      </c>
      <c r="J22" s="69" t="s">
        <v>99</v>
      </c>
      <c r="K22" s="69" t="s">
        <v>100</v>
      </c>
      <c r="L22" s="69" t="s">
        <v>292</v>
      </c>
      <c r="M22" s="69" t="s">
        <v>293</v>
      </c>
      <c r="N22" s="69" t="s">
        <v>290</v>
      </c>
      <c r="O22" s="69" t="s">
        <v>294</v>
      </c>
      <c r="P22" s="69" t="s">
        <v>295</v>
      </c>
      <c r="Q22" s="69" t="s">
        <v>296</v>
      </c>
      <c r="R22" s="69" t="s">
        <v>129</v>
      </c>
      <c r="S22" s="64" t="s">
        <v>108</v>
      </c>
      <c r="T22" s="69">
        <v>1600</v>
      </c>
      <c r="U22" s="69" t="s">
        <v>297</v>
      </c>
    </row>
    <row r="23" spans="1:21" ht="45" x14ac:dyDescent="0.25">
      <c r="A23" s="67">
        <v>22</v>
      </c>
      <c r="B23" s="68" t="s">
        <v>298</v>
      </c>
      <c r="C23" s="68" t="s">
        <v>298</v>
      </c>
      <c r="D23" s="69" t="s">
        <v>299</v>
      </c>
      <c r="E23" s="69" t="s">
        <v>300</v>
      </c>
      <c r="F23" s="69" t="s">
        <v>301</v>
      </c>
      <c r="G23" s="64" t="s">
        <v>97</v>
      </c>
      <c r="H23" s="69" t="s">
        <v>98</v>
      </c>
      <c r="I23" s="69" t="s">
        <v>99</v>
      </c>
      <c r="J23" s="69" t="s">
        <v>99</v>
      </c>
      <c r="K23" s="69" t="s">
        <v>100</v>
      </c>
      <c r="L23" s="69" t="s">
        <v>302</v>
      </c>
      <c r="M23" s="69" t="s">
        <v>303</v>
      </c>
      <c r="N23" s="69" t="s">
        <v>304</v>
      </c>
      <c r="O23" s="69" t="s">
        <v>305</v>
      </c>
      <c r="P23" s="69" t="s">
        <v>306</v>
      </c>
      <c r="Q23" s="69" t="s">
        <v>307</v>
      </c>
      <c r="R23" s="69" t="s">
        <v>107</v>
      </c>
      <c r="S23" s="64" t="s">
        <v>108</v>
      </c>
      <c r="T23" s="69">
        <v>5013</v>
      </c>
      <c r="U23" s="69" t="s">
        <v>308</v>
      </c>
    </row>
    <row r="24" spans="1:21" ht="45" x14ac:dyDescent="0.25">
      <c r="A24" s="62">
        <v>23</v>
      </c>
      <c r="B24" s="68" t="s">
        <v>309</v>
      </c>
      <c r="C24" s="68" t="s">
        <v>309</v>
      </c>
      <c r="D24" s="69" t="s">
        <v>310</v>
      </c>
      <c r="E24" s="69" t="s">
        <v>311</v>
      </c>
      <c r="F24" s="69" t="s">
        <v>312</v>
      </c>
      <c r="G24" s="64" t="s">
        <v>97</v>
      </c>
      <c r="H24" s="69" t="s">
        <v>98</v>
      </c>
      <c r="I24" s="69" t="s">
        <v>99</v>
      </c>
      <c r="J24" s="69" t="s">
        <v>99</v>
      </c>
      <c r="K24" s="69" t="s">
        <v>100</v>
      </c>
      <c r="L24" s="69" t="s">
        <v>313</v>
      </c>
      <c r="M24" s="69" t="s">
        <v>314</v>
      </c>
      <c r="N24" s="69" t="s">
        <v>311</v>
      </c>
      <c r="O24" s="69" t="s">
        <v>315</v>
      </c>
      <c r="P24" s="69" t="s">
        <v>316</v>
      </c>
      <c r="Q24" s="69" t="s">
        <v>317</v>
      </c>
      <c r="R24" s="69" t="s">
        <v>129</v>
      </c>
      <c r="S24" s="64" t="s">
        <v>108</v>
      </c>
      <c r="T24" s="69">
        <v>1630</v>
      </c>
      <c r="U24" s="69" t="s">
        <v>318</v>
      </c>
    </row>
    <row r="25" spans="1:21" ht="30" x14ac:dyDescent="0.25">
      <c r="A25" s="67">
        <v>24</v>
      </c>
      <c r="B25" s="68" t="s">
        <v>319</v>
      </c>
      <c r="C25" s="68" t="s">
        <v>319</v>
      </c>
      <c r="D25" s="69" t="s">
        <v>320</v>
      </c>
      <c r="E25" s="69" t="s">
        <v>321</v>
      </c>
      <c r="F25" s="69" t="s">
        <v>322</v>
      </c>
      <c r="G25" s="64" t="s">
        <v>97</v>
      </c>
      <c r="H25" s="69" t="s">
        <v>98</v>
      </c>
      <c r="I25" s="69" t="s">
        <v>99</v>
      </c>
      <c r="J25" s="69" t="s">
        <v>99</v>
      </c>
      <c r="K25" s="69" t="s">
        <v>100</v>
      </c>
      <c r="L25" s="69" t="s">
        <v>323</v>
      </c>
      <c r="M25" s="69" t="s">
        <v>324</v>
      </c>
      <c r="N25" s="69" t="s">
        <v>325</v>
      </c>
      <c r="O25" s="69" t="s">
        <v>326</v>
      </c>
      <c r="P25" s="69" t="s">
        <v>327</v>
      </c>
      <c r="Q25" s="69" t="s">
        <v>328</v>
      </c>
      <c r="R25" s="69" t="s">
        <v>107</v>
      </c>
      <c r="S25" s="64" t="s">
        <v>108</v>
      </c>
      <c r="T25" s="69">
        <v>5000</v>
      </c>
      <c r="U25" s="69" t="s">
        <v>329</v>
      </c>
    </row>
    <row r="26" spans="1:21" ht="45" x14ac:dyDescent="0.25">
      <c r="A26" s="62">
        <v>25</v>
      </c>
      <c r="B26" s="68" t="s">
        <v>330</v>
      </c>
      <c r="C26" s="68" t="s">
        <v>330</v>
      </c>
      <c r="D26" s="69" t="s">
        <v>331</v>
      </c>
      <c r="E26" s="69" t="s">
        <v>332</v>
      </c>
      <c r="F26" s="69" t="s">
        <v>333</v>
      </c>
      <c r="G26" s="64" t="s">
        <v>97</v>
      </c>
      <c r="H26" s="69" t="s">
        <v>98</v>
      </c>
      <c r="I26" s="69" t="s">
        <v>99</v>
      </c>
      <c r="J26" s="69" t="s">
        <v>99</v>
      </c>
      <c r="K26" s="69" t="s">
        <v>100</v>
      </c>
      <c r="L26" s="69" t="s">
        <v>334</v>
      </c>
      <c r="M26" s="69" t="s">
        <v>335</v>
      </c>
      <c r="N26" s="69" t="s">
        <v>332</v>
      </c>
      <c r="O26" s="69" t="s">
        <v>336</v>
      </c>
      <c r="P26" s="69" t="s">
        <v>337</v>
      </c>
      <c r="Q26" s="69" t="s">
        <v>154</v>
      </c>
      <c r="R26" s="69" t="s">
        <v>129</v>
      </c>
      <c r="S26" s="64" t="s">
        <v>108</v>
      </c>
      <c r="T26" s="69">
        <v>1604</v>
      </c>
      <c r="U26" s="69" t="s">
        <v>338</v>
      </c>
    </row>
    <row r="27" spans="1:21" ht="30" x14ac:dyDescent="0.25">
      <c r="A27" s="67">
        <v>26</v>
      </c>
      <c r="B27" s="68" t="s">
        <v>339</v>
      </c>
      <c r="C27" s="68" t="s">
        <v>339</v>
      </c>
      <c r="D27" s="69" t="s">
        <v>340</v>
      </c>
      <c r="E27" s="69" t="s">
        <v>341</v>
      </c>
      <c r="F27" s="69" t="s">
        <v>342</v>
      </c>
      <c r="G27" s="64" t="s">
        <v>97</v>
      </c>
      <c r="H27" s="69" t="s">
        <v>98</v>
      </c>
      <c r="I27" s="69" t="s">
        <v>99</v>
      </c>
      <c r="J27" s="69" t="s">
        <v>99</v>
      </c>
      <c r="K27" s="69" t="s">
        <v>100</v>
      </c>
      <c r="L27" s="69" t="s">
        <v>323</v>
      </c>
      <c r="M27" s="69" t="s">
        <v>324</v>
      </c>
      <c r="N27" s="69" t="s">
        <v>343</v>
      </c>
      <c r="O27" s="69">
        <v>84221600</v>
      </c>
      <c r="P27" s="69" t="s">
        <v>327</v>
      </c>
      <c r="Q27" s="69" t="s">
        <v>328</v>
      </c>
      <c r="R27" s="69" t="s">
        <v>107</v>
      </c>
      <c r="S27" s="64" t="s">
        <v>108</v>
      </c>
      <c r="T27" s="69">
        <v>5000</v>
      </c>
      <c r="U27" s="69" t="s">
        <v>329</v>
      </c>
    </row>
    <row r="28" spans="1:21" ht="30" x14ac:dyDescent="0.25">
      <c r="A28" s="62">
        <v>27</v>
      </c>
      <c r="B28" s="70" t="s">
        <v>344</v>
      </c>
      <c r="C28" s="70" t="s">
        <v>344</v>
      </c>
      <c r="D28" s="71" t="s">
        <v>345</v>
      </c>
      <c r="E28" s="71" t="s">
        <v>346</v>
      </c>
      <c r="F28" s="72">
        <v>215799653000</v>
      </c>
      <c r="G28" s="64" t="s">
        <v>97</v>
      </c>
      <c r="H28" s="73" t="s">
        <v>98</v>
      </c>
      <c r="I28" s="73" t="s">
        <v>99</v>
      </c>
      <c r="J28" s="73" t="s">
        <v>99</v>
      </c>
      <c r="K28" s="73" t="s">
        <v>100</v>
      </c>
      <c r="L28" s="73" t="s">
        <v>347</v>
      </c>
      <c r="M28" s="73" t="s">
        <v>348</v>
      </c>
      <c r="N28" s="73" t="s">
        <v>349</v>
      </c>
      <c r="O28" s="73">
        <v>2484820</v>
      </c>
      <c r="P28" s="74" t="s">
        <v>350</v>
      </c>
      <c r="Q28" s="73" t="s">
        <v>351</v>
      </c>
      <c r="R28" s="73" t="s">
        <v>129</v>
      </c>
      <c r="S28" s="64" t="s">
        <v>108</v>
      </c>
      <c r="T28" s="73">
        <v>1105</v>
      </c>
      <c r="U28" s="71" t="s">
        <v>352</v>
      </c>
    </row>
    <row r="29" spans="1:21" ht="30" x14ac:dyDescent="0.25">
      <c r="A29" s="67">
        <v>28</v>
      </c>
      <c r="B29" s="68" t="s">
        <v>353</v>
      </c>
      <c r="C29" s="68" t="s">
        <v>353</v>
      </c>
      <c r="D29" s="69" t="s">
        <v>354</v>
      </c>
      <c r="E29" s="69" t="s">
        <v>355</v>
      </c>
      <c r="F29" s="69" t="s">
        <v>356</v>
      </c>
      <c r="G29" s="64" t="s">
        <v>97</v>
      </c>
      <c r="H29" s="69" t="s">
        <v>98</v>
      </c>
      <c r="I29" s="69" t="s">
        <v>99</v>
      </c>
      <c r="J29" s="69" t="s">
        <v>98</v>
      </c>
      <c r="K29" s="69" t="s">
        <v>357</v>
      </c>
      <c r="L29" s="69" t="s">
        <v>245</v>
      </c>
      <c r="M29" s="69" t="s">
        <v>246</v>
      </c>
      <c r="N29" s="69" t="s">
        <v>247</v>
      </c>
      <c r="O29" s="69" t="s">
        <v>248</v>
      </c>
      <c r="P29" s="69" t="s">
        <v>249</v>
      </c>
      <c r="Q29" s="69" t="s">
        <v>250</v>
      </c>
      <c r="R29" s="69" t="s">
        <v>204</v>
      </c>
      <c r="S29" s="64" t="s">
        <v>108</v>
      </c>
      <c r="T29" s="69">
        <v>9502</v>
      </c>
      <c r="U29" s="69" t="s">
        <v>358</v>
      </c>
    </row>
    <row r="30" spans="1:21" ht="30" x14ac:dyDescent="0.25">
      <c r="A30" s="62">
        <v>29</v>
      </c>
      <c r="B30" s="68" t="s">
        <v>70</v>
      </c>
      <c r="C30" s="68" t="s">
        <v>70</v>
      </c>
      <c r="D30" s="69" t="s">
        <v>359</v>
      </c>
      <c r="E30" s="69" t="s">
        <v>360</v>
      </c>
      <c r="F30" s="69" t="s">
        <v>361</v>
      </c>
      <c r="G30" s="64" t="s">
        <v>97</v>
      </c>
      <c r="H30" s="69" t="s">
        <v>98</v>
      </c>
      <c r="I30" s="69" t="s">
        <v>99</v>
      </c>
      <c r="J30" s="69" t="s">
        <v>99</v>
      </c>
      <c r="K30" s="69" t="s">
        <v>100</v>
      </c>
      <c r="L30" s="69" t="s">
        <v>362</v>
      </c>
      <c r="M30" s="69" t="s">
        <v>363</v>
      </c>
      <c r="N30" s="69" t="s">
        <v>364</v>
      </c>
      <c r="O30" s="69" t="s">
        <v>365</v>
      </c>
      <c r="P30" s="69" t="s">
        <v>366</v>
      </c>
      <c r="Q30" s="69" t="s">
        <v>367</v>
      </c>
      <c r="R30" s="69" t="s">
        <v>129</v>
      </c>
      <c r="S30" s="64" t="s">
        <v>108</v>
      </c>
      <c r="T30" s="69">
        <v>1209</v>
      </c>
      <c r="U30" s="69" t="s">
        <v>368</v>
      </c>
    </row>
    <row r="31" spans="1:21" ht="45" x14ac:dyDescent="0.25">
      <c r="A31" s="67">
        <v>30</v>
      </c>
      <c r="B31" s="68" t="s">
        <v>369</v>
      </c>
      <c r="C31" s="68" t="s">
        <v>369</v>
      </c>
      <c r="D31" s="69" t="s">
        <v>370</v>
      </c>
      <c r="E31" s="69" t="s">
        <v>371</v>
      </c>
      <c r="F31" s="69" t="s">
        <v>372</v>
      </c>
      <c r="G31" s="64" t="s">
        <v>97</v>
      </c>
      <c r="H31" s="69" t="s">
        <v>98</v>
      </c>
      <c r="I31" s="69" t="s">
        <v>98</v>
      </c>
      <c r="J31" s="69" t="s">
        <v>99</v>
      </c>
      <c r="K31" s="69" t="s">
        <v>373</v>
      </c>
      <c r="L31" s="69" t="s">
        <v>374</v>
      </c>
      <c r="M31" s="69" t="s">
        <v>375</v>
      </c>
      <c r="N31" s="69" t="s">
        <v>376</v>
      </c>
      <c r="O31" s="69">
        <v>88189101</v>
      </c>
      <c r="P31" s="69" t="s">
        <v>377</v>
      </c>
      <c r="Q31" s="69" t="s">
        <v>378</v>
      </c>
      <c r="R31" s="69" t="s">
        <v>129</v>
      </c>
      <c r="S31" s="64" t="s">
        <v>108</v>
      </c>
      <c r="T31" s="69">
        <v>3319</v>
      </c>
      <c r="U31" s="69" t="s">
        <v>379</v>
      </c>
    </row>
    <row r="32" spans="1:21" ht="45" x14ac:dyDescent="0.25">
      <c r="A32" s="62">
        <v>31</v>
      </c>
      <c r="B32" s="68" t="s">
        <v>380</v>
      </c>
      <c r="C32" s="68" t="s">
        <v>380</v>
      </c>
      <c r="D32" s="69" t="s">
        <v>381</v>
      </c>
      <c r="E32" s="69" t="s">
        <v>382</v>
      </c>
      <c r="F32" s="69" t="s">
        <v>383</v>
      </c>
      <c r="G32" s="64" t="s">
        <v>97</v>
      </c>
      <c r="H32" s="69" t="s">
        <v>98</v>
      </c>
      <c r="I32" s="69" t="s">
        <v>98</v>
      </c>
      <c r="J32" s="69" t="s">
        <v>99</v>
      </c>
      <c r="K32" s="69" t="s">
        <v>373</v>
      </c>
      <c r="L32" s="69" t="s">
        <v>374</v>
      </c>
      <c r="M32" s="69" t="s">
        <v>375</v>
      </c>
      <c r="N32" s="69" t="s">
        <v>376</v>
      </c>
      <c r="O32" s="69">
        <v>88189101</v>
      </c>
      <c r="P32" s="69" t="s">
        <v>377</v>
      </c>
      <c r="Q32" s="69" t="s">
        <v>378</v>
      </c>
      <c r="R32" s="69" t="s">
        <v>129</v>
      </c>
      <c r="S32" s="64" t="s">
        <v>108</v>
      </c>
      <c r="T32" s="69">
        <v>2604</v>
      </c>
      <c r="U32" s="69" t="s">
        <v>384</v>
      </c>
    </row>
    <row r="33" spans="1:21" ht="45" x14ac:dyDescent="0.25">
      <c r="A33" s="67">
        <v>32</v>
      </c>
      <c r="B33" s="84" t="s">
        <v>71</v>
      </c>
      <c r="C33" s="84" t="s">
        <v>71</v>
      </c>
      <c r="D33" s="69" t="s">
        <v>385</v>
      </c>
      <c r="E33" s="69" t="s">
        <v>386</v>
      </c>
      <c r="F33" s="69" t="s">
        <v>387</v>
      </c>
      <c r="G33" s="64" t="s">
        <v>97</v>
      </c>
      <c r="H33" s="69" t="s">
        <v>98</v>
      </c>
      <c r="I33" s="69" t="s">
        <v>99</v>
      </c>
      <c r="J33" s="69" t="s">
        <v>99</v>
      </c>
      <c r="K33" s="69" t="s">
        <v>100</v>
      </c>
      <c r="L33" s="69" t="s">
        <v>388</v>
      </c>
      <c r="M33" s="69" t="s">
        <v>389</v>
      </c>
      <c r="N33" s="69" t="s">
        <v>386</v>
      </c>
      <c r="O33" s="69" t="s">
        <v>390</v>
      </c>
      <c r="P33" s="69" t="s">
        <v>391</v>
      </c>
      <c r="Q33" s="69" t="s">
        <v>392</v>
      </c>
      <c r="R33" s="69" t="s">
        <v>129</v>
      </c>
      <c r="S33" s="64" t="s">
        <v>108</v>
      </c>
      <c r="T33" s="69">
        <v>8741</v>
      </c>
      <c r="U33" s="69" t="s">
        <v>393</v>
      </c>
    </row>
    <row r="34" spans="1:21" ht="45" x14ac:dyDescent="0.25">
      <c r="A34" s="62">
        <v>33</v>
      </c>
      <c r="B34" s="68" t="s">
        <v>394</v>
      </c>
      <c r="C34" s="68" t="s">
        <v>394</v>
      </c>
      <c r="D34" s="69" t="s">
        <v>395</v>
      </c>
      <c r="E34" s="69" t="s">
        <v>396</v>
      </c>
      <c r="F34" s="69" t="s">
        <v>397</v>
      </c>
      <c r="G34" s="64" t="s">
        <v>97</v>
      </c>
      <c r="H34" s="69" t="s">
        <v>98</v>
      </c>
      <c r="I34" s="69" t="s">
        <v>99</v>
      </c>
      <c r="J34" s="69" t="s">
        <v>98</v>
      </c>
      <c r="K34" s="69" t="s">
        <v>197</v>
      </c>
      <c r="L34" s="69" t="s">
        <v>398</v>
      </c>
      <c r="M34" s="69" t="s">
        <v>399</v>
      </c>
      <c r="N34" s="69" t="s">
        <v>400</v>
      </c>
      <c r="O34" s="69" t="s">
        <v>401</v>
      </c>
      <c r="P34" s="69" t="s">
        <v>401</v>
      </c>
      <c r="Q34" s="69" t="s">
        <v>402</v>
      </c>
      <c r="R34" s="69" t="s">
        <v>129</v>
      </c>
      <c r="S34" s="64" t="s">
        <v>108</v>
      </c>
      <c r="T34" s="69">
        <v>1604</v>
      </c>
      <c r="U34" s="69" t="s">
        <v>403</v>
      </c>
    </row>
    <row r="35" spans="1:21" ht="30" x14ac:dyDescent="0.25">
      <c r="A35" s="67">
        <v>34</v>
      </c>
      <c r="B35" s="68" t="s">
        <v>404</v>
      </c>
      <c r="C35" s="68" t="s">
        <v>404</v>
      </c>
      <c r="D35" s="69" t="s">
        <v>405</v>
      </c>
      <c r="E35" s="69" t="s">
        <v>406</v>
      </c>
      <c r="F35" s="69" t="s">
        <v>407</v>
      </c>
      <c r="G35" s="64" t="s">
        <v>97</v>
      </c>
      <c r="H35" s="69" t="s">
        <v>98</v>
      </c>
      <c r="I35" s="69" t="s">
        <v>99</v>
      </c>
      <c r="J35" s="69" t="s">
        <v>99</v>
      </c>
      <c r="K35" s="69" t="s">
        <v>100</v>
      </c>
      <c r="L35" s="69" t="s">
        <v>287</v>
      </c>
      <c r="M35" s="69" t="s">
        <v>124</v>
      </c>
      <c r="N35" s="69" t="s">
        <v>125</v>
      </c>
      <c r="O35" s="69" t="s">
        <v>126</v>
      </c>
      <c r="P35" s="69" t="s">
        <v>127</v>
      </c>
      <c r="Q35" s="69" t="s">
        <v>128</v>
      </c>
      <c r="R35" s="69" t="s">
        <v>129</v>
      </c>
      <c r="S35" s="64" t="s">
        <v>108</v>
      </c>
      <c r="T35" s="69">
        <v>3013</v>
      </c>
      <c r="U35" s="69" t="s">
        <v>130</v>
      </c>
    </row>
    <row r="36" spans="1:21" ht="45" x14ac:dyDescent="0.25">
      <c r="A36" s="62">
        <v>35</v>
      </c>
      <c r="B36" s="68" t="s">
        <v>408</v>
      </c>
      <c r="C36" s="68" t="s">
        <v>408</v>
      </c>
      <c r="D36" s="69" t="s">
        <v>409</v>
      </c>
      <c r="E36" s="69" t="s">
        <v>136</v>
      </c>
      <c r="F36" s="69" t="s">
        <v>410</v>
      </c>
      <c r="G36" s="64" t="s">
        <v>97</v>
      </c>
      <c r="H36" s="69" t="s">
        <v>98</v>
      </c>
      <c r="I36" s="69" t="s">
        <v>99</v>
      </c>
      <c r="J36" s="69" t="s">
        <v>99</v>
      </c>
      <c r="K36" s="69" t="s">
        <v>100</v>
      </c>
      <c r="L36" s="69" t="s">
        <v>134</v>
      </c>
      <c r="M36" s="69" t="s">
        <v>135</v>
      </c>
      <c r="N36" s="69" t="s">
        <v>136</v>
      </c>
      <c r="O36" s="69" t="s">
        <v>137</v>
      </c>
      <c r="P36" s="69" t="s">
        <v>138</v>
      </c>
      <c r="Q36" s="69" t="s">
        <v>139</v>
      </c>
      <c r="R36" s="69" t="s">
        <v>129</v>
      </c>
      <c r="S36" s="64" t="s">
        <v>108</v>
      </c>
      <c r="T36" s="69">
        <v>1630</v>
      </c>
      <c r="U36" s="69" t="s">
        <v>411</v>
      </c>
    </row>
    <row r="37" spans="1:21" ht="45" x14ac:dyDescent="0.25">
      <c r="A37" s="67">
        <v>36</v>
      </c>
      <c r="B37" s="68" t="s">
        <v>412</v>
      </c>
      <c r="C37" s="68" t="s">
        <v>412</v>
      </c>
      <c r="D37" s="69" t="s">
        <v>413</v>
      </c>
      <c r="E37" s="69" t="s">
        <v>414</v>
      </c>
      <c r="F37" s="69" t="s">
        <v>415</v>
      </c>
      <c r="G37" s="64" t="s">
        <v>97</v>
      </c>
      <c r="H37" s="69" t="s">
        <v>98</v>
      </c>
      <c r="I37" s="69" t="s">
        <v>99</v>
      </c>
      <c r="J37" s="69" t="s">
        <v>98</v>
      </c>
      <c r="K37" s="69" t="s">
        <v>197</v>
      </c>
      <c r="L37" s="69" t="s">
        <v>134</v>
      </c>
      <c r="M37" s="69" t="s">
        <v>135</v>
      </c>
      <c r="N37" s="69" t="s">
        <v>136</v>
      </c>
      <c r="O37" s="69" t="s">
        <v>137</v>
      </c>
      <c r="P37" s="69" t="s">
        <v>138</v>
      </c>
      <c r="Q37" s="69" t="s">
        <v>139</v>
      </c>
      <c r="R37" s="69" t="s">
        <v>204</v>
      </c>
      <c r="S37" s="64" t="s">
        <v>108</v>
      </c>
      <c r="T37" s="69">
        <v>8602</v>
      </c>
      <c r="U37" s="69" t="s">
        <v>416</v>
      </c>
    </row>
    <row r="38" spans="1:21" ht="45" x14ac:dyDescent="0.25">
      <c r="A38" s="62">
        <v>37</v>
      </c>
      <c r="B38" s="68" t="s">
        <v>417</v>
      </c>
      <c r="C38" s="68" t="s">
        <v>417</v>
      </c>
      <c r="D38" s="69" t="s">
        <v>418</v>
      </c>
      <c r="E38" s="69" t="s">
        <v>419</v>
      </c>
      <c r="F38" s="69" t="s">
        <v>420</v>
      </c>
      <c r="G38" s="64" t="s">
        <v>97</v>
      </c>
      <c r="H38" s="69" t="s">
        <v>98</v>
      </c>
      <c r="I38" s="69" t="s">
        <v>99</v>
      </c>
      <c r="J38" s="69" t="s">
        <v>99</v>
      </c>
      <c r="K38" s="69" t="s">
        <v>100</v>
      </c>
      <c r="L38" s="69" t="s">
        <v>134</v>
      </c>
      <c r="M38" s="69" t="s">
        <v>135</v>
      </c>
      <c r="N38" s="69" t="s">
        <v>136</v>
      </c>
      <c r="O38" s="69" t="s">
        <v>137</v>
      </c>
      <c r="P38" s="69" t="s">
        <v>138</v>
      </c>
      <c r="Q38" s="69" t="s">
        <v>139</v>
      </c>
      <c r="R38" s="69" t="s">
        <v>107</v>
      </c>
      <c r="S38" s="64" t="s">
        <v>108</v>
      </c>
      <c r="T38" s="69">
        <v>6000</v>
      </c>
      <c r="U38" s="69" t="s">
        <v>140</v>
      </c>
    </row>
    <row r="39" spans="1:21" ht="30" x14ac:dyDescent="0.25">
      <c r="A39" s="67">
        <v>38</v>
      </c>
      <c r="B39" s="68" t="s">
        <v>421</v>
      </c>
      <c r="C39" s="68" t="s">
        <v>421</v>
      </c>
      <c r="D39" s="69" t="s">
        <v>422</v>
      </c>
      <c r="E39" s="69" t="s">
        <v>423</v>
      </c>
      <c r="F39" s="69" t="s">
        <v>424</v>
      </c>
      <c r="G39" s="64" t="s">
        <v>97</v>
      </c>
      <c r="H39" s="69" t="s">
        <v>98</v>
      </c>
      <c r="I39" s="69" t="s">
        <v>99</v>
      </c>
      <c r="J39" s="69" t="s">
        <v>99</v>
      </c>
      <c r="K39" s="69" t="s">
        <v>100</v>
      </c>
      <c r="L39" s="69" t="s">
        <v>323</v>
      </c>
      <c r="M39" s="69" t="s">
        <v>324</v>
      </c>
      <c r="N39" s="69" t="s">
        <v>425</v>
      </c>
      <c r="O39" s="69" t="s">
        <v>426</v>
      </c>
      <c r="P39" s="69" t="s">
        <v>327</v>
      </c>
      <c r="Q39" s="69" t="s">
        <v>328</v>
      </c>
      <c r="R39" s="69" t="s">
        <v>107</v>
      </c>
      <c r="S39" s="64" t="s">
        <v>108</v>
      </c>
      <c r="T39" s="69">
        <v>6038</v>
      </c>
      <c r="U39" s="69" t="s">
        <v>427</v>
      </c>
    </row>
    <row r="40" spans="1:21" ht="45" x14ac:dyDescent="0.25">
      <c r="A40" s="62">
        <v>39</v>
      </c>
      <c r="B40" s="68" t="s">
        <v>428</v>
      </c>
      <c r="C40" s="68" t="s">
        <v>428</v>
      </c>
      <c r="D40" s="69" t="s">
        <v>429</v>
      </c>
      <c r="E40" s="69" t="s">
        <v>430</v>
      </c>
      <c r="F40" s="69" t="s">
        <v>431</v>
      </c>
      <c r="G40" s="64" t="s">
        <v>97</v>
      </c>
      <c r="H40" s="69" t="s">
        <v>98</v>
      </c>
      <c r="I40" s="69" t="s">
        <v>99</v>
      </c>
      <c r="J40" s="69" t="s">
        <v>99</v>
      </c>
      <c r="K40" s="69" t="s">
        <v>100</v>
      </c>
      <c r="L40" s="69" t="s">
        <v>134</v>
      </c>
      <c r="M40" s="69" t="s">
        <v>135</v>
      </c>
      <c r="N40" s="69" t="s">
        <v>136</v>
      </c>
      <c r="O40" s="69" t="s">
        <v>432</v>
      </c>
      <c r="P40" s="69" t="s">
        <v>138</v>
      </c>
      <c r="Q40" s="69" t="s">
        <v>139</v>
      </c>
      <c r="R40" s="69" t="s">
        <v>107</v>
      </c>
      <c r="S40" s="64" t="s">
        <v>108</v>
      </c>
      <c r="T40" s="69">
        <v>6000</v>
      </c>
      <c r="U40" s="69" t="s">
        <v>144</v>
      </c>
    </row>
    <row r="41" spans="1:21" ht="45" x14ac:dyDescent="0.25">
      <c r="A41" s="67">
        <v>40</v>
      </c>
      <c r="B41" s="68" t="s">
        <v>433</v>
      </c>
      <c r="C41" s="68" t="s">
        <v>433</v>
      </c>
      <c r="D41" s="69" t="s">
        <v>434</v>
      </c>
      <c r="E41" s="69" t="s">
        <v>435</v>
      </c>
      <c r="F41" s="69" t="s">
        <v>436</v>
      </c>
      <c r="G41" s="64" t="s">
        <v>97</v>
      </c>
      <c r="H41" s="69" t="s">
        <v>98</v>
      </c>
      <c r="I41" s="69" t="s">
        <v>99</v>
      </c>
      <c r="J41" s="69" t="s">
        <v>99</v>
      </c>
      <c r="K41" s="69" t="s">
        <v>100</v>
      </c>
      <c r="L41" s="69" t="s">
        <v>134</v>
      </c>
      <c r="M41" s="69" t="s">
        <v>135</v>
      </c>
      <c r="N41" s="69" t="s">
        <v>136</v>
      </c>
      <c r="O41" s="69" t="s">
        <v>137</v>
      </c>
      <c r="P41" s="69" t="s">
        <v>137</v>
      </c>
      <c r="Q41" s="69" t="s">
        <v>138</v>
      </c>
      <c r="R41" s="69" t="s">
        <v>204</v>
      </c>
      <c r="S41" s="64" t="s">
        <v>108</v>
      </c>
      <c r="T41" s="69">
        <v>8000</v>
      </c>
      <c r="U41" s="69" t="s">
        <v>437</v>
      </c>
    </row>
    <row r="42" spans="1:21" ht="45" x14ac:dyDescent="0.25">
      <c r="A42" s="62">
        <v>41</v>
      </c>
      <c r="B42" s="68" t="s">
        <v>438</v>
      </c>
      <c r="C42" s="68" t="s">
        <v>438</v>
      </c>
      <c r="D42" s="69" t="s">
        <v>439</v>
      </c>
      <c r="E42" s="69" t="s">
        <v>440</v>
      </c>
      <c r="F42" s="69" t="s">
        <v>441</v>
      </c>
      <c r="G42" s="64" t="s">
        <v>97</v>
      </c>
      <c r="H42" s="69" t="s">
        <v>98</v>
      </c>
      <c r="I42" s="69" t="s">
        <v>99</v>
      </c>
      <c r="J42" s="69" t="s">
        <v>99</v>
      </c>
      <c r="K42" s="69" t="s">
        <v>100</v>
      </c>
      <c r="L42" s="69" t="s">
        <v>134</v>
      </c>
      <c r="M42" s="69" t="s">
        <v>135</v>
      </c>
      <c r="N42" s="69" t="s">
        <v>136</v>
      </c>
      <c r="O42" s="69" t="s">
        <v>137</v>
      </c>
      <c r="P42" s="69" t="s">
        <v>138</v>
      </c>
      <c r="Q42" s="69" t="s">
        <v>139</v>
      </c>
      <c r="R42" s="69" t="s">
        <v>107</v>
      </c>
      <c r="S42" s="64" t="s">
        <v>108</v>
      </c>
      <c r="T42" s="69">
        <v>6038</v>
      </c>
      <c r="U42" s="69" t="s">
        <v>442</v>
      </c>
    </row>
    <row r="43" spans="1:21" ht="45" x14ac:dyDescent="0.25">
      <c r="A43" s="67">
        <v>42</v>
      </c>
      <c r="B43" s="68" t="s">
        <v>443</v>
      </c>
      <c r="C43" s="68" t="s">
        <v>443</v>
      </c>
      <c r="D43" s="69" t="s">
        <v>444</v>
      </c>
      <c r="E43" s="69" t="s">
        <v>396</v>
      </c>
      <c r="F43" s="69" t="s">
        <v>445</v>
      </c>
      <c r="G43" s="64" t="s">
        <v>97</v>
      </c>
      <c r="H43" s="69" t="s">
        <v>98</v>
      </c>
      <c r="I43" s="69" t="s">
        <v>99</v>
      </c>
      <c r="J43" s="69" t="s">
        <v>98</v>
      </c>
      <c r="K43" s="69" t="s">
        <v>197</v>
      </c>
      <c r="L43" s="69" t="s">
        <v>398</v>
      </c>
      <c r="M43" s="69" t="s">
        <v>399</v>
      </c>
      <c r="N43" s="69" t="s">
        <v>400</v>
      </c>
      <c r="O43" s="69" t="s">
        <v>401</v>
      </c>
      <c r="P43" s="69" t="s">
        <v>401</v>
      </c>
      <c r="Q43" s="69" t="s">
        <v>402</v>
      </c>
      <c r="R43" s="69" t="s">
        <v>129</v>
      </c>
      <c r="S43" s="64" t="s">
        <v>108</v>
      </c>
      <c r="T43" s="69">
        <v>1604</v>
      </c>
      <c r="U43" s="69" t="s">
        <v>403</v>
      </c>
    </row>
    <row r="44" spans="1:21" ht="75" x14ac:dyDescent="0.25">
      <c r="A44" s="62">
        <v>43</v>
      </c>
      <c r="B44" s="68" t="s">
        <v>446</v>
      </c>
      <c r="C44" s="68" t="s">
        <v>446</v>
      </c>
      <c r="D44" s="69" t="s">
        <v>444</v>
      </c>
      <c r="E44" s="69" t="s">
        <v>396</v>
      </c>
      <c r="F44" s="69" t="s">
        <v>445</v>
      </c>
      <c r="G44" s="64" t="s">
        <v>97</v>
      </c>
      <c r="H44" s="69" t="s">
        <v>98</v>
      </c>
      <c r="I44" s="69" t="s">
        <v>99</v>
      </c>
      <c r="J44" s="69" t="s">
        <v>98</v>
      </c>
      <c r="K44" s="69" t="s">
        <v>100</v>
      </c>
      <c r="L44" s="69" t="s">
        <v>398</v>
      </c>
      <c r="M44" s="69" t="s">
        <v>399</v>
      </c>
      <c r="N44" s="69" t="s">
        <v>400</v>
      </c>
      <c r="O44" s="69" t="s">
        <v>401</v>
      </c>
      <c r="P44" s="69" t="s">
        <v>401</v>
      </c>
      <c r="Q44" s="69" t="s">
        <v>402</v>
      </c>
      <c r="R44" s="69" t="s">
        <v>129</v>
      </c>
      <c r="S44" s="64" t="s">
        <v>108</v>
      </c>
      <c r="T44" s="69">
        <v>1604</v>
      </c>
      <c r="U44" s="69" t="s">
        <v>447</v>
      </c>
    </row>
    <row r="45" spans="1:21" ht="30" x14ac:dyDescent="0.25">
      <c r="A45" s="67">
        <v>44</v>
      </c>
      <c r="B45" s="68" t="s">
        <v>448</v>
      </c>
      <c r="C45" s="68" t="s">
        <v>448</v>
      </c>
      <c r="D45" s="69" t="s">
        <v>449</v>
      </c>
      <c r="E45" s="69" t="s">
        <v>450</v>
      </c>
      <c r="F45" s="69" t="s">
        <v>451</v>
      </c>
      <c r="G45" s="64" t="s">
        <v>97</v>
      </c>
      <c r="H45" s="69" t="s">
        <v>98</v>
      </c>
      <c r="I45" s="69" t="s">
        <v>99</v>
      </c>
      <c r="J45" s="69" t="s">
        <v>99</v>
      </c>
      <c r="K45" s="69" t="s">
        <v>100</v>
      </c>
      <c r="L45" s="69" t="s">
        <v>245</v>
      </c>
      <c r="M45" s="69" t="s">
        <v>246</v>
      </c>
      <c r="N45" s="69" t="s">
        <v>247</v>
      </c>
      <c r="O45" s="69" t="s">
        <v>248</v>
      </c>
      <c r="P45" s="69" t="s">
        <v>249</v>
      </c>
      <c r="Q45" s="69" t="s">
        <v>250</v>
      </c>
      <c r="R45" s="69" t="s">
        <v>129</v>
      </c>
      <c r="S45" s="64" t="s">
        <v>108</v>
      </c>
      <c r="T45" s="69">
        <v>1232</v>
      </c>
      <c r="U45" s="69" t="s">
        <v>251</v>
      </c>
    </row>
  </sheetData>
  <conditionalFormatting sqref="B2:U45">
    <cfRule type="containsBlanks" dxfId="7" priority="1">
      <formula>LEN(TRIM(B2))=0</formula>
    </cfRule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R15"/>
  <sheetViews>
    <sheetView zoomScaleNormal="100" workbookViewId="0">
      <selection activeCell="N12" sqref="N12"/>
    </sheetView>
  </sheetViews>
  <sheetFormatPr defaultRowHeight="12.75" x14ac:dyDescent="0.2"/>
  <cols>
    <col min="1" max="1" width="6.33203125" customWidth="1"/>
    <col min="2" max="3" width="19" customWidth="1"/>
    <col min="4" max="4" width="43.5" customWidth="1"/>
    <col min="5" max="5" width="49" customWidth="1"/>
    <col min="6" max="6" width="19.33203125" customWidth="1"/>
    <col min="7" max="7" width="11.1640625" customWidth="1"/>
    <col min="8" max="8" width="9.33203125" customWidth="1"/>
    <col min="9" max="9" width="11.1640625" customWidth="1"/>
    <col min="10" max="10" width="11.5" customWidth="1"/>
    <col min="11" max="16" width="14.1640625" customWidth="1"/>
    <col min="17" max="17" width="10.5" bestFit="1" customWidth="1"/>
    <col min="18" max="18" width="13.6640625" bestFit="1" customWidth="1"/>
  </cols>
  <sheetData>
    <row r="1" spans="1:18" ht="54.75" customHeight="1" x14ac:dyDescent="0.2">
      <c r="A1" s="38" t="s">
        <v>63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8" s="75" customFormat="1" ht="33.75" x14ac:dyDescent="0.2">
      <c r="A2" s="76" t="s">
        <v>455</v>
      </c>
      <c r="B2" s="77" t="s">
        <v>456</v>
      </c>
      <c r="C2" s="78" t="s">
        <v>34</v>
      </c>
      <c r="D2" s="76" t="s">
        <v>453</v>
      </c>
      <c r="E2" s="76" t="s">
        <v>457</v>
      </c>
      <c r="F2" s="76" t="s">
        <v>454</v>
      </c>
      <c r="G2" s="89" t="s">
        <v>458</v>
      </c>
      <c r="H2" s="79" t="s">
        <v>35</v>
      </c>
      <c r="I2" s="80" t="s">
        <v>36</v>
      </c>
      <c r="J2" s="81" t="s">
        <v>37</v>
      </c>
      <c r="K2" s="82" t="s">
        <v>38</v>
      </c>
      <c r="L2" s="83" t="s">
        <v>39</v>
      </c>
      <c r="M2" s="42" t="s">
        <v>45</v>
      </c>
      <c r="N2" s="42" t="s">
        <v>46</v>
      </c>
      <c r="O2" s="41" t="s">
        <v>47</v>
      </c>
      <c r="P2" s="41" t="s">
        <v>48</v>
      </c>
      <c r="Q2" s="40" t="s">
        <v>49</v>
      </c>
      <c r="R2" s="88" t="s">
        <v>452</v>
      </c>
    </row>
    <row r="3" spans="1:18" s="97" customFormat="1" ht="22.5" x14ac:dyDescent="0.2">
      <c r="A3" s="90">
        <v>1</v>
      </c>
      <c r="B3" s="90" t="s">
        <v>50</v>
      </c>
      <c r="C3" s="90" t="s">
        <v>65</v>
      </c>
      <c r="D3" s="90" t="str">
        <f>VLOOKUP(B3,Table1[[SETTLEMENT ID  (DIRECT/PARENT)]:[ONEDRIVE USERS]],3,0)</f>
        <v>Cebu Private Power Corporation</v>
      </c>
      <c r="E3" s="90" t="str">
        <f>VLOOKUP(B3,Table1[[SETTLEMENT ID  (DIRECT/PARENT)]:[ONEDRIVE USERS]],4,0)</f>
        <v>OLD VECO COMPOUND, ERMITA (POB.) 6000 CEBU CITY (CAPITAL) CEBU PHILIPPINES</v>
      </c>
      <c r="F3" s="90" t="str">
        <f>VLOOKUP(B3,Table1[[SETTLEMENT ID  (DIRECT/PARENT)]:[ONEDRIVE USERS]],5,0)</f>
        <v>005-255-399-00000</v>
      </c>
      <c r="G3" s="90">
        <f>VLOOKUP(B3,Table1[[SETTLEMENT ID  (DIRECT/PARENT)]:[ONEDRIVE USERS]],19,0)</f>
        <v>6000</v>
      </c>
      <c r="H3" s="90" t="s">
        <v>51</v>
      </c>
      <c r="I3" s="90" t="s">
        <v>52</v>
      </c>
      <c r="J3" s="91" t="s">
        <v>53</v>
      </c>
      <c r="K3" s="90" t="s">
        <v>53</v>
      </c>
      <c r="L3" s="91" t="s">
        <v>53</v>
      </c>
      <c r="M3" s="92">
        <v>-35610.22</v>
      </c>
      <c r="N3" s="93">
        <v>0</v>
      </c>
      <c r="O3" s="94">
        <v>0</v>
      </c>
      <c r="P3" s="95">
        <v>-4273.2299999999996</v>
      </c>
      <c r="Q3" s="94">
        <v>712.2</v>
      </c>
      <c r="R3" s="96">
        <f>SUM(M3:Q3)</f>
        <v>-39171.25</v>
      </c>
    </row>
    <row r="4" spans="1:18" s="97" customFormat="1" ht="22.5" x14ac:dyDescent="0.2">
      <c r="A4" s="90">
        <v>2</v>
      </c>
      <c r="B4" s="90" t="s">
        <v>66</v>
      </c>
      <c r="C4" s="90" t="s">
        <v>66</v>
      </c>
      <c r="D4" s="90" t="str">
        <f>VLOOKUP(B4,Table1[[SETTLEMENT ID  (DIRECT/PARENT)]:[ONEDRIVE USERS]],3,0)</f>
        <v>Central Negros Power Reliability, Inc.</v>
      </c>
      <c r="E4" s="90" t="str">
        <f>VLOOKUP(B4,Table1[[SETTLEMENT ID  (DIRECT/PARENT)]:[ONEDRIVE USERS]],4,0)</f>
        <v>PUROK SAN JOSE, CALUMANGAN 6101 BAGO CITY NEGROS OCCIDENTAL PHILIPPINES</v>
      </c>
      <c r="F4" s="90" t="str">
        <f>VLOOKUP(B4,Table1[[SETTLEMENT ID  (DIRECT/PARENT)]:[ONEDRIVE USERS]],5,0)</f>
        <v>008-691-287-00000</v>
      </c>
      <c r="G4" s="90">
        <f>VLOOKUP(B4,Table1[[SETTLEMENT ID  (DIRECT/PARENT)]:[ONEDRIVE USERS]],19,0)</f>
        <v>6101</v>
      </c>
      <c r="H4" s="90" t="s">
        <v>51</v>
      </c>
      <c r="I4" s="90" t="s">
        <v>52</v>
      </c>
      <c r="J4" s="91" t="s">
        <v>53</v>
      </c>
      <c r="K4" s="90" t="s">
        <v>53</v>
      </c>
      <c r="L4" s="91" t="s">
        <v>53</v>
      </c>
      <c r="M4" s="98">
        <v>-68.150000000000006</v>
      </c>
      <c r="N4" s="93">
        <v>0</v>
      </c>
      <c r="O4" s="94">
        <v>0</v>
      </c>
      <c r="P4" s="99">
        <v>-8.18</v>
      </c>
      <c r="Q4" s="94">
        <v>1.36</v>
      </c>
      <c r="R4" s="96">
        <f t="shared" ref="R4:R13" si="0">SUM(M4:Q4)</f>
        <v>-74.970000000000013</v>
      </c>
    </row>
    <row r="5" spans="1:18" s="97" customFormat="1" ht="22.5" x14ac:dyDescent="0.2">
      <c r="A5" s="90">
        <v>3</v>
      </c>
      <c r="B5" s="90" t="s">
        <v>54</v>
      </c>
      <c r="C5" s="90" t="s">
        <v>67</v>
      </c>
      <c r="D5" s="90" t="str">
        <f>VLOOKUP(B5,Table1[[SETTLEMENT ID  (DIRECT/PARENT)]:[ONEDRIVE USERS]],3,0)</f>
        <v>East Asia Utilities Corporation</v>
      </c>
      <c r="E5" s="90" t="str">
        <f>VLOOKUP(B5,Table1[[SETTLEMENT ID  (DIRECT/PARENT)]:[ONEDRIVE USERS]],4,0)</f>
        <v xml:space="preserve">MEPZ IBO 6015 LAPU-LAPU CITY (OPON) CEBU PHILIPPINES </v>
      </c>
      <c r="F5" s="90" t="str">
        <f>VLOOKUP(B5,Table1[[SETTLEMENT ID  (DIRECT/PARENT)]:[ONEDRIVE USERS]],5,0)</f>
        <v>004-760-842-00000</v>
      </c>
      <c r="G5" s="90">
        <f>VLOOKUP(B5,Table1[[SETTLEMENT ID  (DIRECT/PARENT)]:[ONEDRIVE USERS]],19,0)</f>
        <v>6015</v>
      </c>
      <c r="H5" s="90" t="s">
        <v>51</v>
      </c>
      <c r="I5" s="90" t="s">
        <v>52</v>
      </c>
      <c r="J5" s="91" t="s">
        <v>53</v>
      </c>
      <c r="K5" s="90" t="s">
        <v>53</v>
      </c>
      <c r="L5" s="91" t="s">
        <v>53</v>
      </c>
      <c r="M5" s="92">
        <v>-102595.71</v>
      </c>
      <c r="N5" s="93">
        <v>0</v>
      </c>
      <c r="O5" s="94">
        <v>0</v>
      </c>
      <c r="P5" s="95">
        <v>-12311.49</v>
      </c>
      <c r="Q5" s="100">
        <v>2051.91</v>
      </c>
      <c r="R5" s="101">
        <f t="shared" si="0"/>
        <v>-112855.29000000001</v>
      </c>
    </row>
    <row r="6" spans="1:18" s="97" customFormat="1" ht="22.5" x14ac:dyDescent="0.2">
      <c r="A6" s="90">
        <v>4</v>
      </c>
      <c r="B6" s="90" t="s">
        <v>55</v>
      </c>
      <c r="C6" s="90" t="s">
        <v>68</v>
      </c>
      <c r="D6" s="90" t="str">
        <f>VLOOKUP(B6,Table1[[SETTLEMENT ID  (DIRECT/PARENT)]:[ONEDRIVE USERS]],3,0)</f>
        <v>MORE Power Barge Inc.</v>
      </c>
      <c r="E6" s="90" t="str">
        <f>VLOOKUP(B6,Table1[[SETTLEMENT ID  (DIRECT/PARENT)]:[ONEDRIVE USERS]],4,0)</f>
        <v>ZONE 3 OBRERO-LAPUZ 5000 ILOILO CITY (CAPITAL) ILOILO PHILIPPINES</v>
      </c>
      <c r="F6" s="90" t="str">
        <f>VLOOKUP(B6,Table1[[SETTLEMENT ID  (DIRECT/PARENT)]:[ONEDRIVE USERS]],5,0)</f>
        <v>601-191-398-00000</v>
      </c>
      <c r="G6" s="90">
        <f>VLOOKUP(B6,Table1[[SETTLEMENT ID  (DIRECT/PARENT)]:[ONEDRIVE USERS]],19,0)</f>
        <v>5000</v>
      </c>
      <c r="H6" s="90" t="s">
        <v>51</v>
      </c>
      <c r="I6" s="90" t="s">
        <v>52</v>
      </c>
      <c r="J6" s="91" t="s">
        <v>53</v>
      </c>
      <c r="K6" s="90" t="s">
        <v>53</v>
      </c>
      <c r="L6" s="91" t="s">
        <v>53</v>
      </c>
      <c r="M6" s="98">
        <v>-413.6</v>
      </c>
      <c r="N6" s="93">
        <v>0</v>
      </c>
      <c r="O6" s="94">
        <v>0</v>
      </c>
      <c r="P6" s="99">
        <v>-49.63</v>
      </c>
      <c r="Q6" s="94">
        <v>8.27</v>
      </c>
      <c r="R6" s="96">
        <f t="shared" si="0"/>
        <v>-454.96000000000004</v>
      </c>
    </row>
    <row r="7" spans="1:18" s="97" customFormat="1" ht="33.75" x14ac:dyDescent="0.2">
      <c r="A7" s="90">
        <v>5</v>
      </c>
      <c r="B7" s="90" t="s">
        <v>56</v>
      </c>
      <c r="C7" s="90" t="s">
        <v>56</v>
      </c>
      <c r="D7" s="90" t="str">
        <f>VLOOKUP(B7,Table1[[SETTLEMENT ID  (DIRECT/PARENT)]:[ONEDRIVE USERS]],3,0)</f>
        <v>Meridian Power Inc.</v>
      </c>
      <c r="E7" s="90" t="str">
        <f>VLOOKUP(B7,Table1[[SETTLEMENT ID  (DIRECT/PARENT)]:[ONEDRIVE USERS]],4,0)</f>
        <v>9TH FLOOR OAKRIDGE IT CENTER 3, OARKRIDGE BUSINESS PARK A.S. FORTUNA STREET BANILAD 6014 MANDAUE CITY CEBU PHILIPPINES</v>
      </c>
      <c r="F7" s="90" t="str">
        <f>VLOOKUP(B7,Table1[[SETTLEMENT ID  (DIRECT/PARENT)]:[ONEDRIVE USERS]],5,0)</f>
        <v>625-481-957-00000</v>
      </c>
      <c r="G7" s="90">
        <f>VLOOKUP(B7,Table1[[SETTLEMENT ID  (DIRECT/PARENT)]:[ONEDRIVE USERS]],19,0)</f>
        <v>6014</v>
      </c>
      <c r="H7" s="90" t="s">
        <v>51</v>
      </c>
      <c r="I7" s="90" t="s">
        <v>53</v>
      </c>
      <c r="J7" s="91" t="s">
        <v>53</v>
      </c>
      <c r="K7" s="90" t="s">
        <v>53</v>
      </c>
      <c r="L7" s="91" t="s">
        <v>53</v>
      </c>
      <c r="M7" s="92">
        <v>-17470.55</v>
      </c>
      <c r="N7" s="93">
        <v>0</v>
      </c>
      <c r="O7" s="94">
        <v>0</v>
      </c>
      <c r="P7" s="95">
        <v>-2096.4699999999998</v>
      </c>
      <c r="Q7" s="94">
        <v>349.41</v>
      </c>
      <c r="R7" s="96">
        <f t="shared" si="0"/>
        <v>-19217.61</v>
      </c>
    </row>
    <row r="8" spans="1:18" s="97" customFormat="1" ht="22.5" x14ac:dyDescent="0.2">
      <c r="A8" s="90">
        <v>6</v>
      </c>
      <c r="B8" s="90" t="s">
        <v>57</v>
      </c>
      <c r="C8" s="90" t="s">
        <v>69</v>
      </c>
      <c r="D8" s="90" t="str">
        <f>VLOOKUP(B8,Table1[[SETTLEMENT ID  (DIRECT/PARENT)]:[ONEDRIVE USERS]],3,0)</f>
        <v>National Grid Corporation of the Philippines</v>
      </c>
      <c r="E8" s="90" t="str">
        <f>VLOOKUP(B8,Table1[[SETTLEMENT ID  (DIRECT/PARENT)]:[ONEDRIVE USERS]],4,0)</f>
        <v>POWER CENTER QUEZON AVENUE CORNER BIR ROAD, BRGY. PINYAHAN DILIMAN</v>
      </c>
      <c r="F8" s="90" t="str">
        <f>VLOOKUP(B8,Table1[[SETTLEMENT ID  (DIRECT/PARENT)]:[ONEDRIVE USERS]],5,0)</f>
        <v>006-977-514-000</v>
      </c>
      <c r="G8" s="90" t="str">
        <f>VLOOKUP(B8,Table1[[SETTLEMENT ID  (DIRECT/PARENT)]:[ONEDRIVE USERS]],19,0)</f>
        <v>1100 </v>
      </c>
      <c r="H8" s="90" t="s">
        <v>58</v>
      </c>
      <c r="I8" s="90" t="s">
        <v>52</v>
      </c>
      <c r="J8" s="91" t="s">
        <v>52</v>
      </c>
      <c r="K8" s="90" t="s">
        <v>53</v>
      </c>
      <c r="L8" s="91" t="s">
        <v>53</v>
      </c>
      <c r="M8" s="93">
        <v>0</v>
      </c>
      <c r="N8" s="93">
        <v>0</v>
      </c>
      <c r="O8" s="94">
        <v>0</v>
      </c>
      <c r="P8" s="94">
        <v>0</v>
      </c>
      <c r="Q8" s="94">
        <v>0</v>
      </c>
      <c r="R8" s="96">
        <f t="shared" si="0"/>
        <v>0</v>
      </c>
    </row>
    <row r="9" spans="1:18" s="97" customFormat="1" ht="22.5" x14ac:dyDescent="0.2">
      <c r="A9" s="90">
        <v>7</v>
      </c>
      <c r="B9" s="90" t="s">
        <v>59</v>
      </c>
      <c r="C9" s="90" t="s">
        <v>59</v>
      </c>
      <c r="D9" s="90" t="str">
        <f>VLOOKUP(B9,Table1[[SETTLEMENT ID  (DIRECT/PARENT)]:[ONEDRIVE USERS]],3,0)</f>
        <v>Panay Power Corporation</v>
      </c>
      <c r="E9" s="90" t="str">
        <f>VLOOKUP(B9,Table1[[SETTLEMENT ID  (DIRECT/PARENT)]:[ONEDRIVE USERS]],4,0)</f>
        <v>LA PAZ INGORE, ILOILO CITY (CAPITAL) ILOILO PHILIPPINES 5000</v>
      </c>
      <c r="F9" s="90" t="str">
        <f>VLOOKUP(B9,Table1[[SETTLEMENT ID  (DIRECT/PARENT)]:[ONEDRIVE USERS]],5,0)</f>
        <v>004-964-861-00000</v>
      </c>
      <c r="G9" s="90">
        <f>VLOOKUP(B9,Table1[[SETTLEMENT ID  (DIRECT/PARENT)]:[ONEDRIVE USERS]],19,0)</f>
        <v>5000</v>
      </c>
      <c r="H9" s="90" t="s">
        <v>51</v>
      </c>
      <c r="I9" s="90" t="s">
        <v>52</v>
      </c>
      <c r="J9" s="91" t="s">
        <v>53</v>
      </c>
      <c r="K9" s="90" t="s">
        <v>53</v>
      </c>
      <c r="L9" s="91" t="s">
        <v>53</v>
      </c>
      <c r="M9" s="93">
        <v>0</v>
      </c>
      <c r="N9" s="93">
        <v>0</v>
      </c>
      <c r="O9" s="94">
        <v>0</v>
      </c>
      <c r="P9" s="94">
        <v>0</v>
      </c>
      <c r="Q9" s="94">
        <v>0</v>
      </c>
      <c r="R9" s="96">
        <f t="shared" si="0"/>
        <v>0</v>
      </c>
    </row>
    <row r="10" spans="1:18" s="97" customFormat="1" ht="22.5" x14ac:dyDescent="0.2">
      <c r="A10" s="90">
        <v>8</v>
      </c>
      <c r="B10" s="90" t="s">
        <v>60</v>
      </c>
      <c r="C10" s="90" t="s">
        <v>70</v>
      </c>
      <c r="D10" s="90" t="str">
        <f>VLOOKUP(B10,Table1[[SETTLEMENT ID  (DIRECT/PARENT)]:[ONEDRIVE USERS]],3,0)</f>
        <v>SPC Island Power Corporation</v>
      </c>
      <c r="E10" s="90" t="str">
        <f>VLOOKUP(B10,Table1[[SETTLEMENT ID  (DIRECT/PARENT)]:[ONEDRIVE USERS]],4,0)</f>
        <v>7th Floor BDO Towers Paseo, 8741 Paseo de Roxas Bel-Air 1209 City of Makati</v>
      </c>
      <c r="F10" s="90" t="str">
        <f>VLOOKUP(B10,Table1[[SETTLEMENT ID  (DIRECT/PARENT)]:[ONEDRIVE USERS]],5,0)</f>
        <v>218-474-921-00000</v>
      </c>
      <c r="G10" s="90">
        <f>VLOOKUP(B10,Table1[[SETTLEMENT ID  (DIRECT/PARENT)]:[ONEDRIVE USERS]],19,0)</f>
        <v>1209</v>
      </c>
      <c r="H10" s="90" t="s">
        <v>51</v>
      </c>
      <c r="I10" s="90" t="s">
        <v>52</v>
      </c>
      <c r="J10" s="91" t="s">
        <v>53</v>
      </c>
      <c r="K10" s="90" t="s">
        <v>53</v>
      </c>
      <c r="L10" s="91" t="s">
        <v>53</v>
      </c>
      <c r="M10" s="92">
        <v>-7227.94</v>
      </c>
      <c r="N10" s="93">
        <v>0</v>
      </c>
      <c r="O10" s="94">
        <v>0</v>
      </c>
      <c r="P10" s="99">
        <v>-867.35</v>
      </c>
      <c r="Q10" s="94">
        <v>144.56</v>
      </c>
      <c r="R10" s="96">
        <f t="shared" si="0"/>
        <v>-7950.73</v>
      </c>
    </row>
    <row r="11" spans="1:18" s="97" customFormat="1" ht="33.75" x14ac:dyDescent="0.2">
      <c r="A11" s="90">
        <v>9</v>
      </c>
      <c r="B11" s="90" t="s">
        <v>71</v>
      </c>
      <c r="C11" s="90" t="s">
        <v>71</v>
      </c>
      <c r="D11" s="90" t="str">
        <f>VLOOKUP(B11,Table1[[SETTLEMENT ID  (DIRECT/PARENT)]:[ONEDRIVE USERS]],3,0)</f>
        <v>SPC Power Corporation</v>
      </c>
      <c r="E11" s="90" t="str">
        <f>VLOOKUP(B11,Table1[[SETTLEMENT ID  (DIRECT/PARENT)]:[ONEDRIVE USERS]],4,0)</f>
        <v>7TH FLOOR BDO TOWERS PASEO 8741 PASEO DE ROXAS BEL-AIR 1209 CITY OF MAKATI NCR FOURTH DISTRICT PHILIPPINES</v>
      </c>
      <c r="F11" s="90" t="str">
        <f>VLOOKUP(B11,Table1[[SETTLEMENT ID  (DIRECT/PARENT)]:[ONEDRIVE USERS]],5,0)</f>
        <v>003-868-048-00000</v>
      </c>
      <c r="G11" s="90">
        <f>VLOOKUP(B11,Table1[[SETTLEMENT ID  (DIRECT/PARENT)]:[ONEDRIVE USERS]],19,0)</f>
        <v>8741</v>
      </c>
      <c r="H11" s="90" t="s">
        <v>51</v>
      </c>
      <c r="I11" s="90" t="s">
        <v>52</v>
      </c>
      <c r="J11" s="91" t="s">
        <v>53</v>
      </c>
      <c r="K11" s="90" t="s">
        <v>53</v>
      </c>
      <c r="L11" s="91" t="s">
        <v>53</v>
      </c>
      <c r="M11" s="92">
        <v>-2214.9899999999998</v>
      </c>
      <c r="N11" s="93">
        <v>0</v>
      </c>
      <c r="O11" s="94">
        <v>0</v>
      </c>
      <c r="P11" s="99">
        <v>-265.8</v>
      </c>
      <c r="Q11" s="94">
        <v>44.3</v>
      </c>
      <c r="R11" s="96">
        <f t="shared" si="0"/>
        <v>-2436.4899999999998</v>
      </c>
    </row>
    <row r="12" spans="1:18" s="97" customFormat="1" ht="22.5" x14ac:dyDescent="0.2">
      <c r="A12" s="90">
        <v>10</v>
      </c>
      <c r="B12" s="90" t="s">
        <v>61</v>
      </c>
      <c r="C12" s="90" t="s">
        <v>61</v>
      </c>
      <c r="D12" s="90" t="str">
        <f>VLOOKUP(B12,Table1[[SETTLEMENT ID  (DIRECT/PARENT)]:[ONEDRIVE USERS]],3,0)</f>
        <v>Therma Power -Visayas, Inc.</v>
      </c>
      <c r="E12" s="90" t="str">
        <f>VLOOKUP(B12,Table1[[SETTLEMENT ID  (DIRECT/PARENT)]:[ONEDRIVE USERS]],4,0)</f>
        <v>OLD VECO COMPOUND ERMITA CEBU CITY (CAPITAL) CEBU 6000</v>
      </c>
      <c r="F12" s="90" t="str">
        <f>VLOOKUP(B12,Table1[[SETTLEMENT ID  (DIRECT/PARENT)]:[ONEDRIVE USERS]],5,0)</f>
        <v>006-893-449-000</v>
      </c>
      <c r="G12" s="90">
        <f>VLOOKUP(B12,Table1[[SETTLEMENT ID  (DIRECT/PARENT)]:[ONEDRIVE USERS]],19,0)</f>
        <v>6000</v>
      </c>
      <c r="H12" s="90" t="s">
        <v>51</v>
      </c>
      <c r="I12" s="90" t="s">
        <v>52</v>
      </c>
      <c r="J12" s="91" t="s">
        <v>53</v>
      </c>
      <c r="K12" s="90" t="s">
        <v>53</v>
      </c>
      <c r="L12" s="91" t="s">
        <v>53</v>
      </c>
      <c r="M12" s="92">
        <v>-166890.91</v>
      </c>
      <c r="N12" s="93">
        <v>0</v>
      </c>
      <c r="O12" s="94">
        <v>0</v>
      </c>
      <c r="P12" s="95">
        <v>-20026.91</v>
      </c>
      <c r="Q12" s="100">
        <v>3337.82</v>
      </c>
      <c r="R12" s="101">
        <f t="shared" si="0"/>
        <v>-183580</v>
      </c>
    </row>
    <row r="13" spans="1:18" s="97" customFormat="1" ht="22.5" x14ac:dyDescent="0.2">
      <c r="A13" s="90">
        <v>11</v>
      </c>
      <c r="B13" s="90" t="s">
        <v>62</v>
      </c>
      <c r="C13" s="90" t="s">
        <v>62</v>
      </c>
      <c r="D13" s="90" t="str">
        <f>VLOOKUP(B13,Table1[[SETTLEMENT ID  (DIRECT/PARENT)]:[ONEDRIVE USERS]],3,0)</f>
        <v>Toledo Power Company</v>
      </c>
      <c r="E13" s="90" t="str">
        <f>VLOOKUP(B13,Table1[[SETTLEMENT ID  (DIRECT/PARENT)]:[ONEDRIVE USERS]],4,0)</f>
        <v>TPC POWER PLANT DAANGLUNGSOD, TOLEDO CITY CEBU PHILIPPINES</v>
      </c>
      <c r="F13" s="90" t="str">
        <f>VLOOKUP(B13,Table1[[SETTLEMENT ID  (DIRECT/PARENT)]:[ONEDRIVE USERS]],5,0)</f>
        <v>003-883-626-00000</v>
      </c>
      <c r="G13" s="90">
        <f>VLOOKUP(B13,Table1[[SETTLEMENT ID  (DIRECT/PARENT)]:[ONEDRIVE USERS]],19,0)</f>
        <v>6038</v>
      </c>
      <c r="H13" s="90" t="s">
        <v>51</v>
      </c>
      <c r="I13" s="90" t="s">
        <v>52</v>
      </c>
      <c r="J13" s="91" t="s">
        <v>53</v>
      </c>
      <c r="K13" s="90" t="s">
        <v>53</v>
      </c>
      <c r="L13" s="91" t="s">
        <v>53</v>
      </c>
      <c r="M13" s="92">
        <v>-3129.62</v>
      </c>
      <c r="N13" s="93">
        <v>0</v>
      </c>
      <c r="O13" s="94">
        <v>0</v>
      </c>
      <c r="P13" s="99">
        <v>-375.55</v>
      </c>
      <c r="Q13" s="94">
        <v>62.59</v>
      </c>
      <c r="R13" s="96">
        <f t="shared" si="0"/>
        <v>-3442.58</v>
      </c>
    </row>
    <row r="15" spans="1:18" x14ac:dyDescent="0.2">
      <c r="M15" s="85">
        <f t="shared" ref="L15:P15" si="1">SUM(M3:M14)</f>
        <v>-335621.69</v>
      </c>
      <c r="N15" s="85">
        <f t="shared" si="1"/>
        <v>0</v>
      </c>
      <c r="O15" s="85">
        <f t="shared" si="1"/>
        <v>0</v>
      </c>
      <c r="P15" s="85">
        <f t="shared" si="1"/>
        <v>-40274.61</v>
      </c>
      <c r="Q15" s="85">
        <f t="shared" ref="Q15" si="2">SUM(Q3:Q14)</f>
        <v>6712.42</v>
      </c>
      <c r="R15" s="85">
        <f t="shared" ref="R15" si="3">SUM(R3:R14)</f>
        <v>-369183.88000000006</v>
      </c>
    </row>
  </sheetData>
  <mergeCells count="1">
    <mergeCell ref="A1:P1"/>
  </mergeCells>
  <conditionalFormatting sqref="I2">
    <cfRule type="duplicateValues" dxfId="6" priority="1"/>
    <cfRule type="duplicateValues" dxfId="5" priority="5"/>
  </conditionalFormatting>
  <conditionalFormatting sqref="J2">
    <cfRule type="duplicateValues" dxfId="4" priority="2"/>
    <cfRule type="duplicateValues" dxfId="3" priority="4"/>
  </conditionalFormatting>
  <conditionalFormatting sqref="J2">
    <cfRule type="duplicateValues" dxfId="2" priority="3"/>
  </conditionalFormatting>
  <conditionalFormatting sqref="D2:E2">
    <cfRule type="duplicateValues" dxfId="1" priority="6"/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1</vt:lpstr>
      <vt:lpstr>Sheet1</vt:lpstr>
      <vt:lpstr>Sorted</vt:lpstr>
      <vt:lpstr>Tax Info</vt:lpstr>
      <vt:lpstr>Sorted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Trading -  Charmaine</cp:lastModifiedBy>
  <dcterms:created xsi:type="dcterms:W3CDTF">2024-03-21T04:06:34Z</dcterms:created>
  <dcterms:modified xsi:type="dcterms:W3CDTF">2024-03-21T03:39:46Z</dcterms:modified>
</cp:coreProperties>
</file>