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enn\Downloads\"/>
    </mc:Choice>
  </mc:AlternateContent>
  <bookViews>
    <workbookView xWindow="-105" yWindow="-105" windowWidth="23250" windowHeight="12450" tabRatio="855" activeTab="2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SORTED!$A$2:$O$393</definedName>
    <definedName name="_xlnm._FilterDatabase" localSheetId="3" hidden="1">TaxInfo!$A$1:$E$641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2" i="20" l="1"/>
  <c r="E392" i="20"/>
  <c r="D392" i="20"/>
  <c r="O391" i="20"/>
  <c r="E391" i="20"/>
  <c r="D391" i="20"/>
  <c r="O390" i="20"/>
  <c r="E390" i="20"/>
  <c r="D390" i="20"/>
  <c r="O389" i="20"/>
  <c r="E389" i="20"/>
  <c r="D389" i="20"/>
  <c r="O388" i="20"/>
  <c r="E388" i="20"/>
  <c r="D388" i="20"/>
  <c r="O387" i="20"/>
  <c r="E387" i="20"/>
  <c r="D387" i="20"/>
  <c r="O386" i="20"/>
  <c r="E386" i="20"/>
  <c r="D386" i="20"/>
  <c r="O385" i="20"/>
  <c r="E385" i="20"/>
  <c r="D385" i="20"/>
  <c r="O384" i="20"/>
  <c r="E384" i="20"/>
  <c r="D384" i="20"/>
  <c r="O383" i="20"/>
  <c r="E383" i="20"/>
  <c r="D383" i="20"/>
  <c r="O382" i="20"/>
  <c r="E382" i="20"/>
  <c r="D382" i="20"/>
  <c r="O381" i="20"/>
  <c r="E381" i="20"/>
  <c r="D381" i="20"/>
  <c r="O380" i="20"/>
  <c r="E380" i="20"/>
  <c r="D380" i="20"/>
  <c r="O379" i="20"/>
  <c r="E379" i="20"/>
  <c r="D379" i="20"/>
  <c r="O378" i="20"/>
  <c r="E378" i="20"/>
  <c r="D378" i="20"/>
  <c r="O377" i="20"/>
  <c r="E377" i="20"/>
  <c r="D377" i="20"/>
  <c r="O376" i="20"/>
  <c r="E376" i="20"/>
  <c r="D376" i="20"/>
  <c r="O375" i="20"/>
  <c r="E375" i="20"/>
  <c r="D375" i="20"/>
  <c r="O374" i="20"/>
  <c r="E374" i="20"/>
  <c r="D374" i="20"/>
  <c r="O373" i="20"/>
  <c r="E373" i="20"/>
  <c r="D373" i="20"/>
  <c r="O372" i="20"/>
  <c r="E372" i="20"/>
  <c r="D372" i="20"/>
  <c r="O371" i="20"/>
  <c r="E371" i="20"/>
  <c r="D371" i="20"/>
  <c r="O370" i="20"/>
  <c r="E370" i="20"/>
  <c r="D370" i="20"/>
  <c r="O369" i="20"/>
  <c r="E369" i="20"/>
  <c r="D369" i="20"/>
  <c r="O368" i="20"/>
  <c r="E368" i="20"/>
  <c r="D368" i="20"/>
  <c r="O367" i="20"/>
  <c r="E367" i="20"/>
  <c r="D367" i="20"/>
  <c r="O366" i="20"/>
  <c r="E366" i="20"/>
  <c r="D366" i="20"/>
  <c r="O365" i="20"/>
  <c r="E365" i="20"/>
  <c r="D365" i="20"/>
  <c r="O364" i="20"/>
  <c r="E364" i="20"/>
  <c r="D364" i="20"/>
  <c r="O363" i="20"/>
  <c r="E363" i="20"/>
  <c r="D363" i="20"/>
  <c r="O362" i="20"/>
  <c r="E362" i="20"/>
  <c r="D362" i="20"/>
  <c r="O361" i="20"/>
  <c r="E361" i="20"/>
  <c r="D361" i="20"/>
  <c r="O360" i="20"/>
  <c r="E360" i="20"/>
  <c r="D360" i="20"/>
  <c r="O359" i="20"/>
  <c r="E359" i="20"/>
  <c r="D359" i="20"/>
  <c r="O358" i="20"/>
  <c r="E358" i="20"/>
  <c r="D358" i="20"/>
  <c r="O357" i="20"/>
  <c r="E357" i="20"/>
  <c r="D357" i="20"/>
  <c r="O356" i="20"/>
  <c r="E356" i="20"/>
  <c r="D356" i="20"/>
  <c r="O355" i="20"/>
  <c r="E355" i="20"/>
  <c r="D355" i="20"/>
  <c r="O354" i="20"/>
  <c r="E354" i="20"/>
  <c r="D354" i="20"/>
  <c r="O353" i="20"/>
  <c r="E353" i="20"/>
  <c r="D353" i="20"/>
  <c r="O352" i="20"/>
  <c r="E352" i="20"/>
  <c r="D352" i="20"/>
  <c r="O351" i="20"/>
  <c r="E351" i="20"/>
  <c r="D351" i="20"/>
  <c r="O350" i="20"/>
  <c r="E350" i="20"/>
  <c r="D350" i="20"/>
  <c r="O349" i="20"/>
  <c r="E349" i="20"/>
  <c r="D349" i="20"/>
  <c r="O348" i="20"/>
  <c r="E348" i="20"/>
  <c r="D348" i="20"/>
  <c r="O347" i="20"/>
  <c r="E347" i="20"/>
  <c r="D347" i="20"/>
  <c r="O346" i="20"/>
  <c r="E346" i="20"/>
  <c r="D346" i="20"/>
  <c r="O345" i="20"/>
  <c r="E345" i="20"/>
  <c r="D345" i="20"/>
  <c r="O344" i="20"/>
  <c r="E344" i="20"/>
  <c r="D344" i="20"/>
  <c r="O343" i="20"/>
  <c r="E343" i="20"/>
  <c r="D343" i="20"/>
  <c r="O342" i="20"/>
  <c r="E342" i="20"/>
  <c r="D342" i="20"/>
  <c r="O341" i="20"/>
  <c r="E341" i="20"/>
  <c r="D341" i="20"/>
  <c r="O340" i="20"/>
  <c r="E340" i="20"/>
  <c r="D340" i="20"/>
  <c r="O339" i="20"/>
  <c r="E339" i="20"/>
  <c r="D339" i="20"/>
  <c r="O338" i="20"/>
  <c r="E338" i="20"/>
  <c r="D338" i="20"/>
  <c r="O337" i="20"/>
  <c r="E337" i="20"/>
  <c r="D337" i="20"/>
  <c r="O336" i="20"/>
  <c r="E336" i="20"/>
  <c r="D336" i="20"/>
  <c r="O335" i="20"/>
  <c r="E335" i="20"/>
  <c r="D335" i="20"/>
  <c r="O334" i="20"/>
  <c r="E334" i="20"/>
  <c r="D334" i="20"/>
  <c r="O333" i="20"/>
  <c r="E333" i="20"/>
  <c r="D333" i="20"/>
  <c r="O332" i="20"/>
  <c r="E332" i="20"/>
  <c r="D332" i="20"/>
  <c r="O331" i="20"/>
  <c r="E331" i="20"/>
  <c r="D331" i="20"/>
  <c r="O330" i="20"/>
  <c r="E330" i="20"/>
  <c r="D330" i="20"/>
  <c r="O329" i="20"/>
  <c r="E329" i="20"/>
  <c r="D329" i="20"/>
  <c r="O328" i="20"/>
  <c r="E328" i="20"/>
  <c r="D328" i="20"/>
  <c r="O327" i="20"/>
  <c r="E327" i="20"/>
  <c r="D327" i="20"/>
  <c r="O326" i="20"/>
  <c r="E326" i="20"/>
  <c r="D326" i="20"/>
  <c r="O325" i="20"/>
  <c r="E325" i="20"/>
  <c r="D325" i="20"/>
  <c r="O324" i="20"/>
  <c r="E324" i="20"/>
  <c r="D324" i="20"/>
  <c r="O323" i="20"/>
  <c r="E323" i="20"/>
  <c r="D323" i="20"/>
  <c r="O322" i="20"/>
  <c r="E322" i="20"/>
  <c r="D322" i="20"/>
  <c r="O321" i="20"/>
  <c r="E321" i="20"/>
  <c r="D321" i="20"/>
  <c r="O320" i="20"/>
  <c r="E320" i="20"/>
  <c r="D320" i="20"/>
  <c r="O319" i="20"/>
  <c r="E319" i="20"/>
  <c r="D319" i="20"/>
  <c r="O318" i="20"/>
  <c r="E318" i="20"/>
  <c r="D318" i="20"/>
  <c r="O317" i="20"/>
  <c r="E317" i="20"/>
  <c r="D317" i="20"/>
  <c r="O316" i="20"/>
  <c r="E316" i="20"/>
  <c r="D316" i="20"/>
  <c r="O315" i="20"/>
  <c r="E315" i="20"/>
  <c r="D315" i="20"/>
  <c r="O314" i="20"/>
  <c r="E314" i="20"/>
  <c r="D314" i="20"/>
  <c r="O313" i="20"/>
  <c r="E313" i="20"/>
  <c r="D313" i="20"/>
  <c r="O312" i="20"/>
  <c r="E312" i="20"/>
  <c r="D312" i="20"/>
  <c r="O311" i="20"/>
  <c r="E311" i="20"/>
  <c r="D311" i="20"/>
  <c r="O310" i="20"/>
  <c r="E310" i="20"/>
  <c r="D310" i="20"/>
  <c r="O309" i="20"/>
  <c r="E309" i="20"/>
  <c r="D309" i="20"/>
  <c r="O308" i="20"/>
  <c r="E308" i="20"/>
  <c r="D308" i="20"/>
  <c r="O307" i="20"/>
  <c r="E307" i="20"/>
  <c r="D307" i="20"/>
  <c r="O306" i="20"/>
  <c r="E306" i="20"/>
  <c r="D306" i="20"/>
  <c r="O305" i="20"/>
  <c r="E305" i="20"/>
  <c r="D305" i="20"/>
  <c r="O304" i="20"/>
  <c r="E304" i="20"/>
  <c r="D304" i="20"/>
  <c r="O303" i="20"/>
  <c r="E303" i="20"/>
  <c r="D303" i="20"/>
  <c r="O302" i="20"/>
  <c r="E302" i="20"/>
  <c r="D302" i="20"/>
  <c r="O301" i="20"/>
  <c r="E301" i="20"/>
  <c r="D301" i="20"/>
  <c r="O300" i="20"/>
  <c r="E300" i="20"/>
  <c r="D300" i="20"/>
  <c r="O299" i="20"/>
  <c r="E299" i="20"/>
  <c r="D299" i="20"/>
  <c r="O298" i="20"/>
  <c r="E298" i="20"/>
  <c r="D298" i="20"/>
  <c r="O297" i="20"/>
  <c r="E297" i="20"/>
  <c r="D297" i="20"/>
  <c r="O296" i="20"/>
  <c r="E296" i="20"/>
  <c r="D296" i="20"/>
  <c r="O295" i="20"/>
  <c r="E295" i="20"/>
  <c r="D295" i="20"/>
  <c r="O294" i="20"/>
  <c r="E294" i="20"/>
  <c r="D294" i="20"/>
  <c r="O293" i="20"/>
  <c r="E293" i="20"/>
  <c r="D293" i="20"/>
  <c r="O292" i="20"/>
  <c r="E292" i="20"/>
  <c r="D292" i="20"/>
  <c r="O291" i="20"/>
  <c r="E291" i="20"/>
  <c r="D291" i="20"/>
  <c r="O290" i="20"/>
  <c r="E290" i="20"/>
  <c r="D290" i="20"/>
  <c r="O289" i="20"/>
  <c r="E289" i="20"/>
  <c r="D289" i="20"/>
  <c r="O288" i="20"/>
  <c r="E288" i="20"/>
  <c r="D288" i="20"/>
  <c r="O287" i="20"/>
  <c r="E287" i="20"/>
  <c r="D287" i="20"/>
  <c r="O286" i="20"/>
  <c r="E286" i="20"/>
  <c r="D286" i="20"/>
  <c r="O285" i="20"/>
  <c r="E285" i="20"/>
  <c r="D285" i="20"/>
  <c r="O284" i="20"/>
  <c r="E284" i="20"/>
  <c r="D284" i="20"/>
  <c r="O283" i="20"/>
  <c r="E283" i="20"/>
  <c r="D283" i="20"/>
  <c r="O282" i="20"/>
  <c r="E282" i="20"/>
  <c r="D282" i="20"/>
  <c r="O281" i="20"/>
  <c r="E281" i="20"/>
  <c r="D281" i="20"/>
  <c r="O280" i="20"/>
  <c r="E280" i="20"/>
  <c r="D280" i="20"/>
  <c r="O279" i="20"/>
  <c r="E279" i="20"/>
  <c r="D279" i="20"/>
  <c r="O278" i="20"/>
  <c r="E278" i="20"/>
  <c r="D278" i="20"/>
  <c r="O277" i="20"/>
  <c r="E277" i="20"/>
  <c r="D277" i="20"/>
  <c r="O276" i="20"/>
  <c r="E276" i="20"/>
  <c r="D276" i="20"/>
  <c r="O275" i="20"/>
  <c r="E275" i="20"/>
  <c r="D275" i="20"/>
  <c r="O274" i="20"/>
  <c r="E274" i="20"/>
  <c r="D274" i="20"/>
  <c r="O273" i="20"/>
  <c r="E273" i="20"/>
  <c r="D273" i="20"/>
  <c r="O272" i="20"/>
  <c r="E272" i="20"/>
  <c r="D272" i="20"/>
  <c r="O271" i="20"/>
  <c r="E271" i="20"/>
  <c r="D271" i="20"/>
  <c r="O270" i="20"/>
  <c r="E270" i="20"/>
  <c r="D270" i="20"/>
  <c r="O269" i="20"/>
  <c r="E269" i="20"/>
  <c r="D269" i="20"/>
  <c r="O268" i="20"/>
  <c r="E268" i="20"/>
  <c r="D268" i="20"/>
  <c r="O267" i="20"/>
  <c r="E267" i="20"/>
  <c r="D267" i="20"/>
  <c r="O266" i="20"/>
  <c r="E266" i="20"/>
  <c r="D266" i="20"/>
  <c r="O265" i="20"/>
  <c r="E265" i="20"/>
  <c r="D265" i="20"/>
  <c r="O264" i="20"/>
  <c r="E264" i="20"/>
  <c r="D264" i="20"/>
  <c r="O263" i="20"/>
  <c r="E263" i="20"/>
  <c r="D263" i="20"/>
  <c r="O262" i="20"/>
  <c r="E262" i="20"/>
  <c r="D262" i="20"/>
  <c r="O261" i="20"/>
  <c r="E261" i="20"/>
  <c r="D261" i="20"/>
  <c r="O260" i="20"/>
  <c r="E260" i="20"/>
  <c r="D260" i="20"/>
  <c r="O259" i="20"/>
  <c r="E259" i="20"/>
  <c r="D259" i="20"/>
  <c r="O258" i="20"/>
  <c r="E258" i="20"/>
  <c r="D258" i="20"/>
  <c r="O257" i="20"/>
  <c r="E257" i="20"/>
  <c r="D257" i="20"/>
  <c r="O256" i="20"/>
  <c r="E256" i="20"/>
  <c r="D256" i="20"/>
  <c r="O255" i="20"/>
  <c r="E255" i="20"/>
  <c r="D255" i="20"/>
  <c r="O254" i="20"/>
  <c r="E254" i="20"/>
  <c r="D254" i="20"/>
  <c r="O253" i="20"/>
  <c r="E253" i="20"/>
  <c r="D253" i="20"/>
  <c r="O252" i="20"/>
  <c r="E252" i="20"/>
  <c r="D252" i="20"/>
  <c r="O251" i="20"/>
  <c r="E251" i="20"/>
  <c r="D251" i="20"/>
  <c r="O250" i="20"/>
  <c r="E250" i="20"/>
  <c r="D250" i="20"/>
  <c r="O249" i="20"/>
  <c r="E249" i="20"/>
  <c r="D249" i="20"/>
  <c r="O248" i="20"/>
  <c r="E248" i="20"/>
  <c r="D248" i="20"/>
  <c r="O247" i="20"/>
  <c r="E247" i="20"/>
  <c r="D247" i="20"/>
  <c r="O246" i="20"/>
  <c r="E246" i="20"/>
  <c r="D246" i="20"/>
  <c r="O245" i="20"/>
  <c r="E245" i="20"/>
  <c r="D245" i="20"/>
  <c r="O244" i="20"/>
  <c r="E244" i="20"/>
  <c r="D244" i="20"/>
  <c r="O243" i="20"/>
  <c r="E243" i="20"/>
  <c r="D243" i="20"/>
  <c r="O242" i="20"/>
  <c r="E242" i="20"/>
  <c r="D242" i="20"/>
  <c r="O241" i="20"/>
  <c r="E241" i="20"/>
  <c r="D241" i="20"/>
  <c r="O240" i="20"/>
  <c r="E240" i="20"/>
  <c r="D240" i="20"/>
  <c r="O239" i="20"/>
  <c r="E239" i="20"/>
  <c r="D239" i="20"/>
  <c r="O238" i="20"/>
  <c r="E238" i="20"/>
  <c r="D238" i="20"/>
  <c r="O237" i="20"/>
  <c r="E237" i="20"/>
  <c r="D237" i="20"/>
  <c r="O236" i="20"/>
  <c r="E236" i="20"/>
  <c r="D236" i="20"/>
  <c r="O235" i="20"/>
  <c r="E235" i="20"/>
  <c r="D235" i="20"/>
  <c r="O234" i="20"/>
  <c r="D234" i="20"/>
  <c r="O233" i="20"/>
  <c r="E233" i="20"/>
  <c r="D233" i="20"/>
  <c r="O232" i="20"/>
  <c r="E232" i="20"/>
  <c r="D232" i="20"/>
  <c r="O231" i="20"/>
  <c r="E231" i="20"/>
  <c r="D231" i="20"/>
  <c r="O230" i="20"/>
  <c r="E230" i="20"/>
  <c r="D230" i="20"/>
  <c r="O229" i="20"/>
  <c r="E229" i="20"/>
  <c r="D229" i="20"/>
  <c r="O228" i="20"/>
  <c r="E228" i="20"/>
  <c r="D228" i="20"/>
  <c r="O227" i="20"/>
  <c r="E227" i="20"/>
  <c r="D227" i="20"/>
  <c r="O226" i="20"/>
  <c r="E226" i="20"/>
  <c r="D226" i="20"/>
  <c r="O225" i="20"/>
  <c r="E225" i="20"/>
  <c r="D225" i="20"/>
  <c r="O224" i="20"/>
  <c r="E224" i="20"/>
  <c r="D224" i="20"/>
  <c r="O223" i="20"/>
  <c r="E223" i="20"/>
  <c r="D223" i="20"/>
  <c r="O222" i="20"/>
  <c r="E222" i="20"/>
  <c r="D222" i="20"/>
  <c r="O221" i="20"/>
  <c r="E221" i="20"/>
  <c r="D221" i="20"/>
  <c r="O220" i="20"/>
  <c r="E220" i="20"/>
  <c r="D220" i="20"/>
  <c r="O219" i="20"/>
  <c r="E219" i="20"/>
  <c r="D219" i="20"/>
  <c r="O218" i="20"/>
  <c r="E218" i="20"/>
  <c r="D218" i="20"/>
  <c r="O217" i="20"/>
  <c r="E217" i="20"/>
  <c r="D217" i="20"/>
  <c r="O216" i="20"/>
  <c r="E216" i="20"/>
  <c r="D216" i="20"/>
  <c r="O215" i="20"/>
  <c r="E215" i="20"/>
  <c r="D215" i="20"/>
  <c r="O214" i="20"/>
  <c r="E214" i="20"/>
  <c r="D214" i="20"/>
  <c r="O213" i="20"/>
  <c r="E213" i="20"/>
  <c r="D213" i="20"/>
  <c r="O212" i="20"/>
  <c r="E212" i="20"/>
  <c r="D212" i="20"/>
  <c r="O211" i="20"/>
  <c r="E211" i="20"/>
  <c r="D211" i="20"/>
  <c r="O210" i="20"/>
  <c r="E210" i="20"/>
  <c r="D210" i="20"/>
  <c r="O209" i="20"/>
  <c r="E209" i="20"/>
  <c r="D209" i="20"/>
  <c r="O208" i="20"/>
  <c r="E208" i="20"/>
  <c r="D208" i="20"/>
  <c r="O207" i="20"/>
  <c r="E207" i="20"/>
  <c r="D207" i="20"/>
  <c r="O206" i="20"/>
  <c r="E206" i="20"/>
  <c r="D206" i="20"/>
  <c r="O205" i="20"/>
  <c r="E205" i="20"/>
  <c r="D205" i="20"/>
  <c r="O204" i="20"/>
  <c r="E204" i="20"/>
  <c r="D204" i="20"/>
  <c r="O203" i="20"/>
  <c r="E203" i="20"/>
  <c r="D203" i="20"/>
  <c r="O202" i="20"/>
  <c r="E202" i="20"/>
  <c r="D202" i="20"/>
  <c r="O201" i="20"/>
  <c r="E201" i="20"/>
  <c r="D201" i="20"/>
  <c r="O200" i="20"/>
  <c r="E200" i="20"/>
  <c r="D200" i="20"/>
  <c r="O199" i="20"/>
  <c r="E199" i="20"/>
  <c r="D199" i="20"/>
  <c r="O198" i="20"/>
  <c r="E198" i="20"/>
  <c r="D198" i="20"/>
  <c r="O197" i="20"/>
  <c r="E197" i="20"/>
  <c r="D197" i="20"/>
  <c r="O196" i="20"/>
  <c r="E196" i="20"/>
  <c r="D196" i="20"/>
  <c r="O195" i="20"/>
  <c r="E195" i="20"/>
  <c r="D195" i="20"/>
  <c r="O194" i="20"/>
  <c r="E194" i="20"/>
  <c r="D194" i="20"/>
  <c r="O193" i="20"/>
  <c r="E193" i="20"/>
  <c r="D193" i="20"/>
  <c r="O192" i="20"/>
  <c r="D192" i="20"/>
  <c r="O191" i="20"/>
  <c r="E191" i="20"/>
  <c r="D191" i="20"/>
  <c r="O190" i="20"/>
  <c r="E190" i="20"/>
  <c r="D190" i="20"/>
  <c r="O189" i="20"/>
  <c r="E189" i="20"/>
  <c r="D189" i="20"/>
  <c r="O188" i="20"/>
  <c r="E188" i="20"/>
  <c r="D188" i="20"/>
  <c r="O187" i="20"/>
  <c r="E187" i="20"/>
  <c r="D187" i="20"/>
  <c r="O186" i="20"/>
  <c r="E186" i="20"/>
  <c r="D186" i="20"/>
  <c r="O185" i="20"/>
  <c r="E185" i="20"/>
  <c r="D185" i="20"/>
  <c r="O184" i="20"/>
  <c r="E184" i="20"/>
  <c r="D184" i="20"/>
  <c r="O183" i="20"/>
  <c r="E183" i="20"/>
  <c r="D183" i="20"/>
  <c r="O182" i="20"/>
  <c r="E182" i="20"/>
  <c r="D182" i="20"/>
  <c r="O181" i="20"/>
  <c r="E181" i="20"/>
  <c r="D181" i="20"/>
  <c r="O180" i="20"/>
  <c r="E180" i="20"/>
  <c r="D180" i="20"/>
  <c r="O179" i="20"/>
  <c r="E179" i="20"/>
  <c r="D179" i="20"/>
  <c r="O178" i="20"/>
  <c r="E178" i="20"/>
  <c r="D178" i="20"/>
  <c r="O177" i="20"/>
  <c r="E177" i="20"/>
  <c r="D177" i="20"/>
  <c r="O176" i="20"/>
  <c r="E176" i="20"/>
  <c r="D176" i="20"/>
  <c r="O175" i="20"/>
  <c r="E175" i="20"/>
  <c r="D175" i="20"/>
  <c r="O174" i="20"/>
  <c r="E174" i="20"/>
  <c r="D174" i="20"/>
  <c r="O173" i="20"/>
  <c r="E173" i="20"/>
  <c r="D173" i="20"/>
  <c r="O172" i="20"/>
  <c r="E172" i="20"/>
  <c r="D172" i="20"/>
  <c r="O171" i="20"/>
  <c r="E171" i="20"/>
  <c r="D171" i="20"/>
  <c r="O170" i="20"/>
  <c r="E170" i="20"/>
  <c r="D170" i="20"/>
  <c r="O169" i="20"/>
  <c r="E169" i="20"/>
  <c r="D169" i="20"/>
  <c r="O168" i="20"/>
  <c r="E168" i="20"/>
  <c r="D168" i="20"/>
  <c r="O167" i="20"/>
  <c r="E167" i="20"/>
  <c r="D167" i="20"/>
  <c r="O166" i="20"/>
  <c r="E166" i="20"/>
  <c r="D166" i="20"/>
  <c r="O165" i="20"/>
  <c r="E165" i="20"/>
  <c r="D165" i="20"/>
  <c r="O164" i="20"/>
  <c r="E164" i="20"/>
  <c r="D164" i="20"/>
  <c r="O163" i="20"/>
  <c r="E163" i="20"/>
  <c r="D163" i="20"/>
  <c r="O162" i="20"/>
  <c r="E162" i="20"/>
  <c r="D162" i="20"/>
  <c r="O161" i="20"/>
  <c r="E161" i="20"/>
  <c r="D161" i="20"/>
  <c r="O160" i="20"/>
  <c r="E160" i="20"/>
  <c r="D160" i="20"/>
  <c r="O159" i="20"/>
  <c r="E159" i="20"/>
  <c r="D159" i="20"/>
  <c r="O158" i="20"/>
  <c r="E158" i="20"/>
  <c r="D158" i="20"/>
  <c r="O157" i="20"/>
  <c r="E157" i="20"/>
  <c r="D157" i="20"/>
  <c r="O156" i="20"/>
  <c r="E156" i="20"/>
  <c r="D156" i="20"/>
  <c r="O155" i="20"/>
  <c r="E155" i="20"/>
  <c r="D155" i="20"/>
  <c r="O154" i="20"/>
  <c r="E154" i="20"/>
  <c r="D154" i="20"/>
  <c r="O153" i="20"/>
  <c r="E153" i="20"/>
  <c r="D153" i="20"/>
  <c r="O152" i="20"/>
  <c r="E152" i="20"/>
  <c r="D152" i="20"/>
  <c r="O151" i="20"/>
  <c r="E151" i="20"/>
  <c r="D151" i="20"/>
  <c r="O150" i="20"/>
  <c r="E150" i="20"/>
  <c r="D150" i="20"/>
  <c r="O149" i="20"/>
  <c r="E149" i="20"/>
  <c r="D149" i="20"/>
  <c r="O148" i="20"/>
  <c r="E148" i="20"/>
  <c r="D148" i="20"/>
  <c r="O147" i="20"/>
  <c r="E147" i="20"/>
  <c r="D147" i="20"/>
  <c r="O146" i="20"/>
  <c r="E146" i="20"/>
  <c r="D146" i="20"/>
  <c r="O145" i="20"/>
  <c r="E145" i="20"/>
  <c r="D145" i="20"/>
  <c r="O144" i="20"/>
  <c r="E144" i="20"/>
  <c r="D144" i="20"/>
  <c r="O143" i="20"/>
  <c r="E143" i="20"/>
  <c r="D143" i="20"/>
  <c r="O142" i="20"/>
  <c r="E142" i="20"/>
  <c r="D142" i="20"/>
  <c r="O141" i="20"/>
  <c r="E141" i="20"/>
  <c r="D141" i="20"/>
  <c r="O140" i="20"/>
  <c r="E140" i="20"/>
  <c r="D140" i="20"/>
  <c r="O139" i="20"/>
  <c r="E139" i="20"/>
  <c r="D139" i="20"/>
  <c r="O138" i="20"/>
  <c r="E138" i="20"/>
  <c r="D138" i="20"/>
  <c r="O137" i="20"/>
  <c r="E137" i="20"/>
  <c r="D137" i="20"/>
  <c r="O136" i="20"/>
  <c r="E136" i="20"/>
  <c r="D136" i="20"/>
  <c r="O135" i="20"/>
  <c r="E135" i="20"/>
  <c r="D135" i="20"/>
  <c r="O134" i="20"/>
  <c r="E134" i="20"/>
  <c r="D134" i="20"/>
  <c r="O133" i="20"/>
  <c r="E133" i="20"/>
  <c r="D133" i="20"/>
  <c r="O132" i="20"/>
  <c r="E132" i="20"/>
  <c r="D132" i="20"/>
  <c r="O131" i="20"/>
  <c r="E131" i="20"/>
  <c r="D131" i="20"/>
  <c r="O130" i="20"/>
  <c r="E130" i="20"/>
  <c r="D130" i="20"/>
  <c r="O129" i="20"/>
  <c r="E129" i="20"/>
  <c r="D129" i="20"/>
  <c r="O128" i="20"/>
  <c r="E128" i="20"/>
  <c r="D128" i="20"/>
  <c r="O127" i="20"/>
  <c r="E127" i="20"/>
  <c r="D127" i="20"/>
  <c r="O126" i="20"/>
  <c r="E126" i="20"/>
  <c r="D126" i="20"/>
  <c r="O125" i="20"/>
  <c r="E125" i="20"/>
  <c r="D125" i="20"/>
  <c r="O124" i="20"/>
  <c r="E124" i="20"/>
  <c r="D124" i="20"/>
  <c r="O123" i="20"/>
  <c r="E123" i="20"/>
  <c r="D123" i="20"/>
  <c r="O122" i="20"/>
  <c r="E122" i="20"/>
  <c r="D122" i="20"/>
  <c r="O121" i="20"/>
  <c r="E121" i="20"/>
  <c r="D121" i="20"/>
  <c r="O120" i="20"/>
  <c r="E120" i="20"/>
  <c r="D120" i="20"/>
  <c r="O119" i="20"/>
  <c r="E119" i="20"/>
  <c r="D119" i="20"/>
  <c r="O118" i="20"/>
  <c r="E118" i="20"/>
  <c r="D118" i="20"/>
  <c r="O117" i="20"/>
  <c r="E117" i="20"/>
  <c r="D117" i="20"/>
  <c r="O116" i="20"/>
  <c r="E116" i="20"/>
  <c r="D116" i="20"/>
  <c r="O115" i="20"/>
  <c r="E115" i="20"/>
  <c r="D115" i="20"/>
  <c r="O114" i="20"/>
  <c r="E114" i="20"/>
  <c r="D114" i="20"/>
  <c r="O113" i="20"/>
  <c r="E113" i="20"/>
  <c r="D113" i="20"/>
  <c r="O112" i="20"/>
  <c r="E112" i="20"/>
  <c r="D112" i="20"/>
  <c r="O111" i="20"/>
  <c r="E111" i="20"/>
  <c r="D111" i="20"/>
  <c r="O110" i="20"/>
  <c r="E110" i="20"/>
  <c r="D110" i="20"/>
  <c r="O109" i="20"/>
  <c r="E109" i="20"/>
  <c r="D109" i="20"/>
  <c r="O108" i="20"/>
  <c r="E108" i="20"/>
  <c r="D108" i="20"/>
  <c r="O107" i="20"/>
  <c r="E107" i="20"/>
  <c r="D107" i="20"/>
  <c r="O106" i="20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O5" i="20"/>
  <c r="E5" i="20"/>
  <c r="D5" i="20"/>
  <c r="O4" i="20"/>
  <c r="E4" i="20"/>
  <c r="D4" i="20"/>
  <c r="A4" i="20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O3" i="20"/>
  <c r="E3" i="20"/>
  <c r="D3" i="20"/>
  <c r="O845" i="2" l="1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192" i="20"/>
  <c r="E520" i="2"/>
  <c r="E234" i="20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<sst xmlns="http://schemas.openxmlformats.org/spreadsheetml/2006/main" count="10677" uniqueCount="1553">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</sst>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164" fontId="21" fillId="0" borderId="0" applyFont="0" applyFill="0" applyBorder="0" applyAlignment="0" applyProtection="0"/>
    <xf numFmtId="0" fontId="1" fillId="0" borderId="0"/>
  </cellStyleXfs>
  <cellXfs count="109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5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vertical="center" wrapText="1"/>
    </xf>
    <xf numFmtId="164" fontId="23" fillId="0" borderId="3" xfId="1" applyFont="1" applyFill="1" applyBorder="1" applyAlignment="1">
      <alignment horizontal="center" vertical="center" shrinkToFit="1"/>
    </xf>
    <xf numFmtId="164" fontId="25" fillId="0" borderId="3" xfId="1" applyFont="1" applyFill="1" applyBorder="1" applyAlignment="1">
      <alignment horizontal="left" vertical="center" wrapText="1" indent="6"/>
    </xf>
    <xf numFmtId="164" fontId="23" fillId="0" borderId="3" xfId="1" applyFont="1" applyFill="1" applyBorder="1" applyAlignment="1">
      <alignment vertical="center" shrinkToFit="1"/>
    </xf>
    <xf numFmtId="164" fontId="23" fillId="0" borderId="4" xfId="1" applyFont="1" applyFill="1" applyBorder="1" applyAlignment="1">
      <alignment horizontal="right" vertical="center" indent="3" shrinkToFit="1"/>
    </xf>
    <xf numFmtId="164" fontId="25" fillId="0" borderId="4" xfId="1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horizontal="center" vertical="center" wrapText="1"/>
    </xf>
    <xf numFmtId="164" fontId="23" fillId="0" borderId="3" xfId="1" applyFont="1" applyFill="1" applyBorder="1" applyAlignment="1">
      <alignment horizontal="right" vertical="center" indent="1" shrinkToFit="1"/>
    </xf>
    <xf numFmtId="164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164" fontId="24" fillId="0" borderId="3" xfId="1" applyFont="1" applyFill="1" applyBorder="1" applyAlignment="1">
      <alignment horizontal="center" vertical="center" wrapText="1"/>
    </xf>
    <xf numFmtId="164" fontId="24" fillId="0" borderId="3" xfId="1" applyFont="1" applyFill="1" applyBorder="1" applyAlignment="1">
      <alignment vertical="center" wrapText="1"/>
    </xf>
    <xf numFmtId="164" fontId="31" fillId="0" borderId="3" xfId="1" applyFont="1" applyFill="1" applyBorder="1" applyAlignment="1">
      <alignment horizontal="right" vertical="center" indent="2" shrinkToFit="1"/>
    </xf>
    <xf numFmtId="164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164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164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top" wrapText="1" inden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165" fontId="5" fillId="0" borderId="2" xfId="0" applyNumberFormat="1" applyFont="1" applyFill="1" applyBorder="1" applyAlignment="1">
      <alignment horizontal="right" vertical="top" shrinkToFit="1"/>
    </xf>
    <xf numFmtId="165" fontId="5" fillId="0" borderId="3" xfId="0" applyNumberFormat="1" applyFont="1" applyFill="1" applyBorder="1" applyAlignment="1">
      <alignment horizontal="right" vertical="top" shrinkToFit="1"/>
    </xf>
    <xf numFmtId="165" fontId="5" fillId="0" borderId="4" xfId="0" applyNumberFormat="1" applyFont="1" applyFill="1" applyBorder="1" applyAlignment="1">
      <alignment horizontal="right" vertical="top" shrinkToFi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min.arellano/Documents/AM%20Task/BIR%20Ruling/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99" t="s">
        <v>0</v>
      </c>
      <c r="B1" s="100"/>
      <c r="C1" s="100"/>
      <c r="D1" s="100"/>
      <c r="E1" s="100"/>
      <c r="F1" s="100"/>
      <c r="G1" s="100"/>
      <c r="H1" s="100"/>
      <c r="I1" s="101"/>
    </row>
    <row r="2" spans="1:10" ht="59.25" customHeight="1" x14ac:dyDescent="0.2">
      <c r="A2" s="68" t="s">
        <v>1</v>
      </c>
      <c r="B2" s="68"/>
      <c r="C2" s="68"/>
      <c r="D2" s="68"/>
      <c r="E2" s="68"/>
      <c r="F2" s="102" t="s">
        <v>2</v>
      </c>
      <c r="G2" s="102"/>
      <c r="H2" s="102"/>
      <c r="I2" s="102"/>
      <c r="J2" s="102"/>
    </row>
    <row r="3" spans="1:10" ht="24.6" customHeight="1" x14ac:dyDescent="0.2">
      <c r="A3" s="103" t="s">
        <v>3</v>
      </c>
      <c r="B3" s="104"/>
      <c r="C3" s="104"/>
      <c r="D3" s="104"/>
      <c r="E3" s="104"/>
      <c r="F3" s="105"/>
    </row>
    <row r="4" spans="1:10" ht="107.1" customHeight="1" x14ac:dyDescent="0.2">
      <c r="A4" s="97" t="s">
        <v>4</v>
      </c>
      <c r="B4" s="98"/>
    </row>
    <row r="5" spans="1:10" ht="20.45" customHeight="1" x14ac:dyDescent="0.2">
      <c r="A5" s="1" t="s">
        <v>5</v>
      </c>
      <c r="B5" s="95" t="s">
        <v>6</v>
      </c>
      <c r="C5" s="96"/>
    </row>
    <row r="6" spans="1:10" ht="18" customHeight="1" x14ac:dyDescent="0.2">
      <c r="A6" s="2" t="s">
        <v>7</v>
      </c>
      <c r="B6" s="97" t="s">
        <v>8</v>
      </c>
      <c r="C6" s="98"/>
    </row>
    <row r="7" spans="1:10" ht="18" customHeight="1" x14ac:dyDescent="0.2">
      <c r="A7" s="3" t="s">
        <v>9</v>
      </c>
      <c r="B7" s="97" t="s">
        <v>10</v>
      </c>
      <c r="C7" s="98"/>
    </row>
    <row r="8" spans="1:10" ht="20.45" customHeight="1" x14ac:dyDescent="0.2">
      <c r="A8" s="4" t="s">
        <v>11</v>
      </c>
      <c r="B8" s="97" t="s">
        <v>12</v>
      </c>
      <c r="C8" s="98"/>
    </row>
    <row r="9" spans="1:10" ht="12.75" customHeight="1" x14ac:dyDescent="0.2">
      <c r="A9" s="69" t="s">
        <v>13</v>
      </c>
      <c r="B9" s="69"/>
      <c r="C9" s="69"/>
      <c r="D9" s="69"/>
      <c r="E9" s="69"/>
      <c r="F9" s="69"/>
      <c r="G9" s="69"/>
      <c r="H9" s="69"/>
      <c r="I9" s="69"/>
      <c r="J9" s="69"/>
    </row>
    <row r="10" spans="1:10" ht="33" customHeight="1" x14ac:dyDescent="0.2">
      <c r="A10" s="87" t="s">
        <v>14</v>
      </c>
      <c r="B10" s="88"/>
      <c r="C10" s="89" t="s">
        <v>15</v>
      </c>
      <c r="D10" s="89"/>
      <c r="E10" s="89"/>
      <c r="F10" s="89"/>
      <c r="G10" s="89"/>
      <c r="H10" s="5" t="s">
        <v>16</v>
      </c>
    </row>
    <row r="11" spans="1:10" ht="18" customHeight="1" x14ac:dyDescent="0.2">
      <c r="A11" s="90" t="s">
        <v>17</v>
      </c>
      <c r="B11" s="91"/>
      <c r="C11" s="92">
        <v>9762.2000000000007</v>
      </c>
      <c r="D11" s="93"/>
      <c r="E11" s="93"/>
      <c r="F11" s="93"/>
      <c r="G11" s="94"/>
      <c r="H11" s="6" t="s">
        <v>18</v>
      </c>
    </row>
    <row r="12" spans="1:10" ht="17.45" customHeight="1" x14ac:dyDescent="0.2">
      <c r="A12" s="76" t="s">
        <v>19</v>
      </c>
      <c r="B12" s="77"/>
      <c r="C12" s="81" t="s">
        <v>18</v>
      </c>
      <c r="D12" s="82"/>
      <c r="E12" s="82"/>
      <c r="F12" s="82"/>
      <c r="G12" s="83"/>
      <c r="H12" s="7" t="s">
        <v>18</v>
      </c>
    </row>
    <row r="13" spans="1:10" ht="18" customHeight="1" x14ac:dyDescent="0.2">
      <c r="A13" s="76" t="s">
        <v>20</v>
      </c>
      <c r="B13" s="77"/>
      <c r="C13" s="84">
        <v>2636.54</v>
      </c>
      <c r="D13" s="85"/>
      <c r="E13" s="85"/>
      <c r="F13" s="85"/>
      <c r="G13" s="86"/>
      <c r="H13" s="7" t="s">
        <v>18</v>
      </c>
    </row>
    <row r="14" spans="1:10" ht="18" customHeight="1" x14ac:dyDescent="0.2">
      <c r="A14" s="76" t="s">
        <v>21</v>
      </c>
      <c r="B14" s="77"/>
      <c r="C14" s="84">
        <v>12398.74</v>
      </c>
      <c r="D14" s="85"/>
      <c r="E14" s="85"/>
      <c r="F14" s="85"/>
      <c r="G14" s="86"/>
      <c r="H14" s="7" t="s">
        <v>18</v>
      </c>
    </row>
    <row r="15" spans="1:10" ht="18" customHeight="1" x14ac:dyDescent="0.2">
      <c r="A15" s="76" t="s">
        <v>22</v>
      </c>
      <c r="B15" s="77"/>
      <c r="C15" s="84">
        <v>1171.46</v>
      </c>
      <c r="D15" s="85"/>
      <c r="E15" s="85"/>
      <c r="F15" s="85"/>
      <c r="G15" s="86"/>
      <c r="H15" s="7" t="s">
        <v>18</v>
      </c>
    </row>
    <row r="16" spans="1:10" ht="16.5" customHeight="1" x14ac:dyDescent="0.2">
      <c r="A16" s="76" t="s">
        <v>23</v>
      </c>
      <c r="B16" s="77"/>
      <c r="C16" s="78">
        <v>-247.62</v>
      </c>
      <c r="D16" s="79"/>
      <c r="E16" s="79"/>
      <c r="F16" s="79"/>
      <c r="G16" s="80"/>
      <c r="H16" s="7" t="s">
        <v>18</v>
      </c>
    </row>
    <row r="17" spans="1:10" ht="18.95" customHeight="1" x14ac:dyDescent="0.2">
      <c r="A17" s="76" t="s">
        <v>24</v>
      </c>
      <c r="B17" s="77"/>
      <c r="C17" s="81" t="s">
        <v>18</v>
      </c>
      <c r="D17" s="82"/>
      <c r="E17" s="82"/>
      <c r="F17" s="82"/>
      <c r="G17" s="83"/>
      <c r="H17" s="8">
        <v>-132.11000000000001</v>
      </c>
    </row>
    <row r="18" spans="1:10" ht="12.75" customHeight="1" x14ac:dyDescent="0.2">
      <c r="A18" s="68" t="s">
        <v>25</v>
      </c>
      <c r="B18" s="68"/>
      <c r="C18" s="68"/>
      <c r="D18" s="68"/>
      <c r="E18" s="68"/>
      <c r="F18" s="68"/>
      <c r="G18" s="68"/>
      <c r="H18" s="68"/>
      <c r="I18" s="68"/>
      <c r="J18" s="68"/>
    </row>
    <row r="19" spans="1:10" ht="24" customHeight="1" x14ac:dyDescent="0.2">
      <c r="A19" s="62" t="s">
        <v>26</v>
      </c>
      <c r="B19" s="63"/>
      <c r="C19" s="63"/>
      <c r="D19" s="64"/>
      <c r="E19" s="70">
        <v>34738.44</v>
      </c>
      <c r="F19" s="71"/>
      <c r="G19" s="71"/>
      <c r="H19" s="72"/>
    </row>
    <row r="20" spans="1:10" ht="24" customHeight="1" x14ac:dyDescent="0.2">
      <c r="A20" s="62" t="s">
        <v>27</v>
      </c>
      <c r="B20" s="63"/>
      <c r="C20" s="63"/>
      <c r="D20" s="64"/>
      <c r="E20" s="73">
        <v>634.49</v>
      </c>
      <c r="F20" s="74"/>
      <c r="G20" s="74"/>
      <c r="H20" s="75"/>
    </row>
    <row r="21" spans="1:10" ht="24" customHeight="1" x14ac:dyDescent="0.2">
      <c r="A21" s="62" t="s">
        <v>28</v>
      </c>
      <c r="B21" s="63"/>
      <c r="C21" s="63"/>
      <c r="D21" s="64"/>
      <c r="E21" s="65"/>
      <c r="F21" s="66"/>
      <c r="G21" s="66"/>
      <c r="H21" s="67"/>
    </row>
    <row r="22" spans="1:10" ht="23.1" customHeight="1" x14ac:dyDescent="0.2">
      <c r="A22" s="62" t="s">
        <v>29</v>
      </c>
      <c r="B22" s="63"/>
      <c r="C22" s="63"/>
      <c r="D22" s="64"/>
      <c r="E22" s="65"/>
      <c r="F22" s="66"/>
      <c r="G22" s="66"/>
      <c r="H22" s="67"/>
    </row>
    <row r="23" spans="1:10" ht="11.25" customHeight="1" x14ac:dyDescent="0.2">
      <c r="A23" s="68" t="s">
        <v>30</v>
      </c>
      <c r="B23" s="68"/>
      <c r="C23" s="68"/>
      <c r="D23" s="68"/>
      <c r="E23" s="68"/>
      <c r="F23" s="68"/>
      <c r="G23" s="68"/>
      <c r="H23" s="68"/>
      <c r="I23" s="68"/>
      <c r="J23" s="68"/>
    </row>
    <row r="24" spans="1:10" ht="12.75" customHeight="1" x14ac:dyDescent="0.2">
      <c r="A24" s="69" t="s">
        <v>31</v>
      </c>
      <c r="B24" s="69"/>
      <c r="C24" s="69"/>
      <c r="D24" s="69"/>
      <c r="E24" s="69"/>
      <c r="F24" s="69"/>
      <c r="G24" s="69"/>
      <c r="H24" s="69"/>
      <c r="I24" s="69"/>
      <c r="J24" s="69"/>
    </row>
    <row r="25" spans="1:10" ht="47.1" customHeight="1" x14ac:dyDescent="0.2">
      <c r="A25" s="65" t="s">
        <v>32</v>
      </c>
      <c r="B25" s="66"/>
      <c r="C25" s="66"/>
      <c r="D25" s="66"/>
      <c r="E25" s="66"/>
      <c r="F25" s="66"/>
      <c r="G25" s="66"/>
      <c r="H25" s="67"/>
    </row>
  </sheetData>
  <mergeCells count="38">
    <mergeCell ref="A1:I1"/>
    <mergeCell ref="A2:E2"/>
    <mergeCell ref="F2:J2"/>
    <mergeCell ref="A3:F3"/>
    <mergeCell ref="A4:B4"/>
    <mergeCell ref="B5:C5"/>
    <mergeCell ref="B6:C6"/>
    <mergeCell ref="B7:C7"/>
    <mergeCell ref="B8:C8"/>
    <mergeCell ref="A9:J9"/>
    <mergeCell ref="A10:B10"/>
    <mergeCell ref="C10:G10"/>
    <mergeCell ref="A11:B11"/>
    <mergeCell ref="C11:G11"/>
    <mergeCell ref="A12:B12"/>
    <mergeCell ref="C12:G12"/>
    <mergeCell ref="A13:B13"/>
    <mergeCell ref="C13:G13"/>
    <mergeCell ref="A14:B14"/>
    <mergeCell ref="C14:G14"/>
    <mergeCell ref="A15:B15"/>
    <mergeCell ref="C15:G15"/>
    <mergeCell ref="A16:B16"/>
    <mergeCell ref="C16:G16"/>
    <mergeCell ref="A17:B17"/>
    <mergeCell ref="C17:G17"/>
    <mergeCell ref="A18:J18"/>
    <mergeCell ref="A19:D19"/>
    <mergeCell ref="E19:H19"/>
    <mergeCell ref="A20:D20"/>
    <mergeCell ref="E20:H20"/>
    <mergeCell ref="A21:D21"/>
    <mergeCell ref="E21:H21"/>
    <mergeCell ref="A22:D22"/>
    <mergeCell ref="E22:H22"/>
    <mergeCell ref="A23:J23"/>
    <mergeCell ref="A24:J24"/>
    <mergeCell ref="A25:H25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hidden="1" customWidth="1"/>
    <col min="6" max="6" width="7.33203125" style="25" hidden="1" customWidth="1"/>
    <col min="7" max="9" width="9.5" style="25" hidden="1" customWidth="1"/>
    <col min="10" max="10" width="9.5" style="25" customWidth="1"/>
    <col min="11" max="16" width="14.5" customWidth="1"/>
  </cols>
  <sheetData>
    <row r="1" spans="1:18" ht="74.099999999999994" customHeight="1" x14ac:dyDescent="0.2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8"/>
    </row>
    <row r="2" spans="1:18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x14ac:dyDescent="0.2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x14ac:dyDescent="0.2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x14ac:dyDescent="0.2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x14ac:dyDescent="0.2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x14ac:dyDescent="0.2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x14ac:dyDescent="0.2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x14ac:dyDescent="0.2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x14ac:dyDescent="0.2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x14ac:dyDescent="0.2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x14ac:dyDescent="0.2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x14ac:dyDescent="0.2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x14ac:dyDescent="0.2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x14ac:dyDescent="0.2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x14ac:dyDescent="0.2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x14ac:dyDescent="0.2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x14ac:dyDescent="0.2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x14ac:dyDescent="0.2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x14ac:dyDescent="0.2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x14ac:dyDescent="0.2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x14ac:dyDescent="0.2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x14ac:dyDescent="0.2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x14ac:dyDescent="0.2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x14ac:dyDescent="0.2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x14ac:dyDescent="0.2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x14ac:dyDescent="0.2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x14ac:dyDescent="0.2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x14ac:dyDescent="0.2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x14ac:dyDescent="0.2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x14ac:dyDescent="0.2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x14ac:dyDescent="0.2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x14ac:dyDescent="0.2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x14ac:dyDescent="0.2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x14ac:dyDescent="0.2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x14ac:dyDescent="0.2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x14ac:dyDescent="0.2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x14ac:dyDescent="0.2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x14ac:dyDescent="0.2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x14ac:dyDescent="0.2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x14ac:dyDescent="0.2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x14ac:dyDescent="0.2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x14ac:dyDescent="0.2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x14ac:dyDescent="0.2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x14ac:dyDescent="0.2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x14ac:dyDescent="0.2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x14ac:dyDescent="0.2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x14ac:dyDescent="0.2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x14ac:dyDescent="0.2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x14ac:dyDescent="0.2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x14ac:dyDescent="0.2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x14ac:dyDescent="0.2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x14ac:dyDescent="0.2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x14ac:dyDescent="0.2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x14ac:dyDescent="0.2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x14ac:dyDescent="0.2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x14ac:dyDescent="0.2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x14ac:dyDescent="0.2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x14ac:dyDescent="0.2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x14ac:dyDescent="0.2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x14ac:dyDescent="0.2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x14ac:dyDescent="0.2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x14ac:dyDescent="0.2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x14ac:dyDescent="0.2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x14ac:dyDescent="0.2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x14ac:dyDescent="0.2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x14ac:dyDescent="0.2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x14ac:dyDescent="0.2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x14ac:dyDescent="0.2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x14ac:dyDescent="0.2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x14ac:dyDescent="0.2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x14ac:dyDescent="0.2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x14ac:dyDescent="0.2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x14ac:dyDescent="0.2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x14ac:dyDescent="0.2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x14ac:dyDescent="0.2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x14ac:dyDescent="0.2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x14ac:dyDescent="0.2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x14ac:dyDescent="0.2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x14ac:dyDescent="0.2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x14ac:dyDescent="0.2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x14ac:dyDescent="0.2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x14ac:dyDescent="0.2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x14ac:dyDescent="0.2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x14ac:dyDescent="0.2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x14ac:dyDescent="0.2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x14ac:dyDescent="0.2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x14ac:dyDescent="0.2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x14ac:dyDescent="0.2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x14ac:dyDescent="0.2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x14ac:dyDescent="0.2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x14ac:dyDescent="0.2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x14ac:dyDescent="0.2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x14ac:dyDescent="0.2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x14ac:dyDescent="0.2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x14ac:dyDescent="0.2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x14ac:dyDescent="0.2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x14ac:dyDescent="0.2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x14ac:dyDescent="0.2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x14ac:dyDescent="0.2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x14ac:dyDescent="0.2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x14ac:dyDescent="0.2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x14ac:dyDescent="0.2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x14ac:dyDescent="0.2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x14ac:dyDescent="0.2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x14ac:dyDescent="0.2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x14ac:dyDescent="0.2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x14ac:dyDescent="0.2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x14ac:dyDescent="0.2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x14ac:dyDescent="0.2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x14ac:dyDescent="0.2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x14ac:dyDescent="0.2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x14ac:dyDescent="0.2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x14ac:dyDescent="0.2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x14ac:dyDescent="0.2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x14ac:dyDescent="0.2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x14ac:dyDescent="0.2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x14ac:dyDescent="0.2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x14ac:dyDescent="0.2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x14ac:dyDescent="0.2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x14ac:dyDescent="0.2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x14ac:dyDescent="0.2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x14ac:dyDescent="0.2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x14ac:dyDescent="0.2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x14ac:dyDescent="0.2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x14ac:dyDescent="0.2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x14ac:dyDescent="0.2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x14ac:dyDescent="0.2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x14ac:dyDescent="0.2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x14ac:dyDescent="0.2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x14ac:dyDescent="0.2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x14ac:dyDescent="0.2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x14ac:dyDescent="0.2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x14ac:dyDescent="0.2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x14ac:dyDescent="0.2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x14ac:dyDescent="0.2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x14ac:dyDescent="0.2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x14ac:dyDescent="0.2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x14ac:dyDescent="0.2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x14ac:dyDescent="0.2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x14ac:dyDescent="0.2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x14ac:dyDescent="0.2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x14ac:dyDescent="0.2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x14ac:dyDescent="0.2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x14ac:dyDescent="0.2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x14ac:dyDescent="0.2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x14ac:dyDescent="0.2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x14ac:dyDescent="0.2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x14ac:dyDescent="0.2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x14ac:dyDescent="0.2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x14ac:dyDescent="0.2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x14ac:dyDescent="0.2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x14ac:dyDescent="0.2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x14ac:dyDescent="0.2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x14ac:dyDescent="0.2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x14ac:dyDescent="0.2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x14ac:dyDescent="0.2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x14ac:dyDescent="0.2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x14ac:dyDescent="0.2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x14ac:dyDescent="0.2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x14ac:dyDescent="0.2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x14ac:dyDescent="0.2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x14ac:dyDescent="0.2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x14ac:dyDescent="0.2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x14ac:dyDescent="0.2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x14ac:dyDescent="0.2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x14ac:dyDescent="0.2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x14ac:dyDescent="0.2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x14ac:dyDescent="0.2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x14ac:dyDescent="0.2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x14ac:dyDescent="0.2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x14ac:dyDescent="0.2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x14ac:dyDescent="0.2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x14ac:dyDescent="0.2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x14ac:dyDescent="0.2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x14ac:dyDescent="0.2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x14ac:dyDescent="0.2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x14ac:dyDescent="0.2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x14ac:dyDescent="0.2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x14ac:dyDescent="0.2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x14ac:dyDescent="0.2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x14ac:dyDescent="0.2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x14ac:dyDescent="0.2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x14ac:dyDescent="0.2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x14ac:dyDescent="0.2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x14ac:dyDescent="0.2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x14ac:dyDescent="0.2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x14ac:dyDescent="0.2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x14ac:dyDescent="0.2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x14ac:dyDescent="0.2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x14ac:dyDescent="0.2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x14ac:dyDescent="0.2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x14ac:dyDescent="0.2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x14ac:dyDescent="0.2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x14ac:dyDescent="0.2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x14ac:dyDescent="0.2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x14ac:dyDescent="0.2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x14ac:dyDescent="0.2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x14ac:dyDescent="0.2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x14ac:dyDescent="0.2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x14ac:dyDescent="0.2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x14ac:dyDescent="0.2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x14ac:dyDescent="0.2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x14ac:dyDescent="0.2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x14ac:dyDescent="0.2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x14ac:dyDescent="0.2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x14ac:dyDescent="0.2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x14ac:dyDescent="0.2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x14ac:dyDescent="0.2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x14ac:dyDescent="0.2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x14ac:dyDescent="0.2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x14ac:dyDescent="0.2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x14ac:dyDescent="0.2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x14ac:dyDescent="0.2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x14ac:dyDescent="0.2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x14ac:dyDescent="0.2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x14ac:dyDescent="0.2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x14ac:dyDescent="0.2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x14ac:dyDescent="0.2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x14ac:dyDescent="0.2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x14ac:dyDescent="0.2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x14ac:dyDescent="0.2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x14ac:dyDescent="0.2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x14ac:dyDescent="0.2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x14ac:dyDescent="0.2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x14ac:dyDescent="0.2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x14ac:dyDescent="0.2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x14ac:dyDescent="0.2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x14ac:dyDescent="0.2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3"/>
  <sheetViews>
    <sheetView tabSelected="1" zoomScaleNormal="100" workbookViewId="0">
      <pane ySplit="2" topLeftCell="A369" activePane="bottomLeft" state="frozen"/>
      <selection pane="bottomLeft" activeCell="K394" sqref="K394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customWidth="1"/>
    <col min="6" max="6" width="7.33203125" style="25" customWidth="1"/>
    <col min="7" max="10" width="9.5" style="25" customWidth="1"/>
    <col min="11" max="11" width="14.5" customWidth="1"/>
    <col min="12" max="12" width="20.5" customWidth="1"/>
    <col min="13" max="15" width="14.5" customWidth="1"/>
  </cols>
  <sheetData>
    <row r="1" spans="1:15" ht="74.099999999999994" customHeight="1" x14ac:dyDescent="0.2">
      <c r="A1" s="106" t="s">
        <v>69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15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1" t="s">
        <v>64</v>
      </c>
      <c r="M2" s="10" t="s">
        <v>65</v>
      </c>
      <c r="N2" s="26" t="s">
        <v>66</v>
      </c>
      <c r="O2" s="26" t="s">
        <v>68</v>
      </c>
    </row>
    <row r="3" spans="1:15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7" t="s">
        <v>39</v>
      </c>
      <c r="M3" s="18">
        <v>0.28000000000000003</v>
      </c>
      <c r="N3" s="19">
        <v>-0.05</v>
      </c>
      <c r="O3" s="19">
        <f t="shared" ref="O3:O66" si="0">SUM(K3:N3)</f>
        <v>2.5600000000000005</v>
      </c>
    </row>
    <row r="4" spans="1:15" ht="18" customHeight="1" x14ac:dyDescent="0.2">
      <c r="A4" s="29">
        <f>A3+1</f>
        <v>2</v>
      </c>
      <c r="B4" s="28" t="s">
        <v>50</v>
      </c>
      <c r="C4" s="13" t="s">
        <v>50</v>
      </c>
      <c r="D4" s="13" t="str">
        <f>VLOOKUP(C4,TaxInfo!$A$2:$B$641,2,0)</f>
        <v xml:space="preserve">Aboitiz Energy Solutions, Inc. </v>
      </c>
      <c r="E4" s="14" t="str">
        <f>VLOOKUP(C4,TaxInfo!$A$2:$C$641,3,0)</f>
        <v>201-115-150-000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40.9</v>
      </c>
      <c r="L4" s="17" t="s">
        <v>39</v>
      </c>
      <c r="M4" s="18">
        <v>4.91</v>
      </c>
      <c r="N4" s="19">
        <v>-0.82</v>
      </c>
      <c r="O4" s="19">
        <f t="shared" si="0"/>
        <v>44.99</v>
      </c>
    </row>
    <row r="5" spans="1:15" ht="18" customHeight="1" x14ac:dyDescent="0.2">
      <c r="A5" s="29">
        <f t="shared" ref="A5:A38" si="1">A4+1</f>
        <v>3</v>
      </c>
      <c r="B5" s="28" t="s">
        <v>50</v>
      </c>
      <c r="C5" s="13" t="s">
        <v>51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2.2999999999999998</v>
      </c>
      <c r="L5" s="17" t="s">
        <v>39</v>
      </c>
      <c r="M5" s="18">
        <v>0.28000000000000003</v>
      </c>
      <c r="N5" s="19">
        <v>-0.05</v>
      </c>
      <c r="O5" s="19">
        <f t="shared" si="0"/>
        <v>2.5300000000000002</v>
      </c>
    </row>
    <row r="6" spans="1:15" ht="18" customHeight="1" x14ac:dyDescent="0.2">
      <c r="A6" s="29">
        <f>A5+1</f>
        <v>4</v>
      </c>
      <c r="B6" s="28" t="s">
        <v>40</v>
      </c>
      <c r="C6" s="13" t="s">
        <v>40</v>
      </c>
      <c r="D6" s="13" t="str">
        <f>VLOOKUP(C6,TaxInfo!$A$2:$B$641,2,0)</f>
        <v>Abra Electric Cooperative, Inc.</v>
      </c>
      <c r="E6" s="14" t="str">
        <f>VLOOKUP(C6,TaxInfo!$A$2:$C$641,3,0)</f>
        <v>000-607-111-000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13.14</v>
      </c>
      <c r="L6" s="17" t="s">
        <v>39</v>
      </c>
      <c r="M6" s="18">
        <v>1.58</v>
      </c>
      <c r="N6" s="19">
        <v>-0.26</v>
      </c>
      <c r="O6" s="19">
        <f t="shared" si="0"/>
        <v>14.46</v>
      </c>
    </row>
    <row r="7" spans="1:15" ht="18" customHeight="1" x14ac:dyDescent="0.2">
      <c r="A7" s="29">
        <f>A6+1</f>
        <v>5</v>
      </c>
      <c r="B7" s="28" t="s">
        <v>43</v>
      </c>
      <c r="C7" s="13" t="s">
        <v>43</v>
      </c>
      <c r="D7" s="13" t="str">
        <f>VLOOKUP(C7,TaxInfo!$A$2:$B$641,2,0)</f>
        <v xml:space="preserve">AC Energy and Infrastructure Corporation </v>
      </c>
      <c r="E7" s="14" t="str">
        <f>VLOOKUP(C7,TaxInfo!$A$2:$C$641,3,0)</f>
        <v>251-922-919-000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0.86</v>
      </c>
      <c r="L7" s="17" t="s">
        <v>39</v>
      </c>
      <c r="M7" s="18">
        <v>0.1</v>
      </c>
      <c r="N7" s="19">
        <v>-0.02</v>
      </c>
      <c r="O7" s="19">
        <f t="shared" si="0"/>
        <v>0.94</v>
      </c>
    </row>
    <row r="8" spans="1:15" ht="18" customHeight="1" x14ac:dyDescent="0.2">
      <c r="A8" s="29">
        <f t="shared" si="1"/>
        <v>6</v>
      </c>
      <c r="B8" s="28" t="s">
        <v>43</v>
      </c>
      <c r="C8" s="13" t="s">
        <v>44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16">
        <v>1.33</v>
      </c>
      <c r="L8" s="17" t="s">
        <v>39</v>
      </c>
      <c r="M8" s="18">
        <v>0.16</v>
      </c>
      <c r="N8" s="19">
        <v>-0.03</v>
      </c>
      <c r="O8" s="19">
        <f t="shared" si="0"/>
        <v>1.46</v>
      </c>
    </row>
    <row r="9" spans="1:15" ht="18" customHeight="1" x14ac:dyDescent="0.2">
      <c r="A9" s="29">
        <f>A8+1</f>
        <v>7</v>
      </c>
      <c r="B9" s="28" t="s">
        <v>41</v>
      </c>
      <c r="C9" s="13" t="s">
        <v>41</v>
      </c>
      <c r="D9" s="13" t="str">
        <f>VLOOKUP(C9,TaxInfo!$A$2:$B$641,2,0)</f>
        <v xml:space="preserve">AC Energy Philippines, Inc. </v>
      </c>
      <c r="E9" s="14" t="str">
        <f>VLOOKUP(C9,TaxInfo!$A$2:$C$641,3,0)</f>
        <v>000-506-020-000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16">
        <v>0.06</v>
      </c>
      <c r="L9" s="17" t="s">
        <v>39</v>
      </c>
      <c r="M9" s="18">
        <v>0.01</v>
      </c>
      <c r="N9" s="20" t="s">
        <v>39</v>
      </c>
      <c r="O9" s="19">
        <f t="shared" si="0"/>
        <v>6.9999999999999993E-2</v>
      </c>
    </row>
    <row r="10" spans="1:15" ht="18" customHeight="1" x14ac:dyDescent="0.2">
      <c r="A10" s="29">
        <f t="shared" si="1"/>
        <v>8</v>
      </c>
      <c r="B10" s="28" t="s">
        <v>41</v>
      </c>
      <c r="C10" s="13" t="s">
        <v>42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10.5</v>
      </c>
      <c r="L10" s="17" t="s">
        <v>39</v>
      </c>
      <c r="M10" s="18">
        <v>1.26</v>
      </c>
      <c r="N10" s="19">
        <v>-0.21</v>
      </c>
      <c r="O10" s="19">
        <f t="shared" si="0"/>
        <v>11.549999999999999</v>
      </c>
    </row>
    <row r="11" spans="1:15" ht="18" customHeight="1" x14ac:dyDescent="0.2">
      <c r="A11" s="29">
        <f t="shared" si="1"/>
        <v>9</v>
      </c>
      <c r="B11" s="28" t="s">
        <v>113</v>
      </c>
      <c r="C11" s="13" t="s">
        <v>114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21">
        <v>96.63</v>
      </c>
      <c r="L11" s="23" t="s">
        <v>1546</v>
      </c>
      <c r="M11" s="15">
        <v>11.6</v>
      </c>
      <c r="N11" s="20">
        <v>-1.93</v>
      </c>
      <c r="O11" s="19">
        <f t="shared" si="0"/>
        <v>106.29999999999998</v>
      </c>
    </row>
    <row r="12" spans="1:15" ht="18" customHeight="1" x14ac:dyDescent="0.2">
      <c r="A12" s="29">
        <f>A11+1</f>
        <v>10</v>
      </c>
      <c r="B12" s="28" t="s">
        <v>45</v>
      </c>
      <c r="C12" s="13" t="s">
        <v>45</v>
      </c>
      <c r="D12" s="13" t="str">
        <f>VLOOKUP(C12,TaxInfo!$A$2:$B$641,2,0)</f>
        <v xml:space="preserve">AdventEnergy, Inc. </v>
      </c>
      <c r="E12" s="14" t="str">
        <f>VLOOKUP(C12,TaxInfo!$A$2:$C$641,3,0)</f>
        <v>007-099-197-000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16">
        <v>0.01</v>
      </c>
      <c r="L12" s="17" t="s">
        <v>39</v>
      </c>
      <c r="M12" s="15" t="s">
        <v>39</v>
      </c>
      <c r="N12" s="20" t="s">
        <v>39</v>
      </c>
      <c r="O12" s="19">
        <f t="shared" si="0"/>
        <v>0.01</v>
      </c>
    </row>
    <row r="13" spans="1:15" ht="18" customHeight="1" x14ac:dyDescent="0.2">
      <c r="A13" s="29">
        <f t="shared" si="1"/>
        <v>11</v>
      </c>
      <c r="B13" s="28" t="s">
        <v>45</v>
      </c>
      <c r="C13" s="13" t="s">
        <v>46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37</v>
      </c>
      <c r="K13" s="21" t="s">
        <v>39</v>
      </c>
      <c r="L13" s="22">
        <v>210.11</v>
      </c>
      <c r="M13" s="15" t="s">
        <v>39</v>
      </c>
      <c r="N13" s="19">
        <v>-4.2</v>
      </c>
      <c r="O13" s="19">
        <f t="shared" si="0"/>
        <v>205.91000000000003</v>
      </c>
    </row>
    <row r="14" spans="1:15" ht="18" customHeight="1" x14ac:dyDescent="0.2">
      <c r="A14" s="29">
        <f t="shared" si="1"/>
        <v>12</v>
      </c>
      <c r="B14" s="28" t="s">
        <v>45</v>
      </c>
      <c r="C14" s="13" t="s">
        <v>47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1.86</v>
      </c>
      <c r="L14" s="17" t="s">
        <v>39</v>
      </c>
      <c r="M14" s="18">
        <v>0.22</v>
      </c>
      <c r="N14" s="19">
        <v>-0.04</v>
      </c>
      <c r="O14" s="19">
        <f t="shared" si="0"/>
        <v>2.04</v>
      </c>
    </row>
    <row r="15" spans="1:15" ht="18" customHeight="1" x14ac:dyDescent="0.2">
      <c r="A15" s="29">
        <f t="shared" si="1"/>
        <v>13</v>
      </c>
      <c r="B15" s="28" t="s">
        <v>45</v>
      </c>
      <c r="C15" s="13" t="s">
        <v>48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37</v>
      </c>
      <c r="K15" s="21" t="s">
        <v>39</v>
      </c>
      <c r="L15" s="23">
        <v>10.69</v>
      </c>
      <c r="M15" s="15" t="s">
        <v>39</v>
      </c>
      <c r="N15" s="19">
        <v>-0.21</v>
      </c>
      <c r="O15" s="19">
        <f t="shared" si="0"/>
        <v>10.479999999999999</v>
      </c>
    </row>
    <row r="16" spans="1:15" ht="18" customHeight="1" x14ac:dyDescent="0.2">
      <c r="A16" s="29">
        <f>A15+1</f>
        <v>14</v>
      </c>
      <c r="B16" s="28" t="s">
        <v>71</v>
      </c>
      <c r="C16" s="13" t="s">
        <v>71</v>
      </c>
      <c r="D16" s="13" t="str">
        <f>VLOOKUP(C16,TaxInfo!$A$2:$B$641,2,0)</f>
        <v xml:space="preserve">Aklan Electric Cooperative, Inc. </v>
      </c>
      <c r="E16" s="14" t="str">
        <f>VLOOKUP(C16,TaxInfo!$A$2:$C$641,3,0)</f>
        <v>510-000-567-158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38</v>
      </c>
      <c r="K16" s="21">
        <v>19.36</v>
      </c>
      <c r="L16" s="23" t="s">
        <v>39</v>
      </c>
      <c r="M16" s="15">
        <v>2.3199999999999998</v>
      </c>
      <c r="N16" s="20">
        <v>-0.39</v>
      </c>
      <c r="O16" s="19">
        <f t="shared" si="0"/>
        <v>21.29</v>
      </c>
    </row>
    <row r="17" spans="1:15" ht="18" customHeight="1" x14ac:dyDescent="0.2">
      <c r="A17" s="29">
        <f>A16+1</f>
        <v>15</v>
      </c>
      <c r="B17" s="28" t="s">
        <v>72</v>
      </c>
      <c r="C17" s="13" t="s">
        <v>72</v>
      </c>
      <c r="D17" s="13" t="str">
        <f>VLOOKUP(C17,TaxInfo!$A$2:$B$641,2,0)</f>
        <v xml:space="preserve">Albay Electric Cooperative, Inc. </v>
      </c>
      <c r="E17" s="14" t="str">
        <f>VLOOKUP(C17,TaxInfo!$A$2:$C$641,3,0)</f>
        <v>008-661-918-000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118.36</v>
      </c>
      <c r="L17" s="23" t="s">
        <v>39</v>
      </c>
      <c r="M17" s="15">
        <v>14.2</v>
      </c>
      <c r="N17" s="20">
        <v>-2.37</v>
      </c>
      <c r="O17" s="19">
        <f t="shared" si="0"/>
        <v>130.19</v>
      </c>
    </row>
    <row r="18" spans="1:15" ht="18" customHeight="1" x14ac:dyDescent="0.2">
      <c r="A18" s="29">
        <f>A17+1</f>
        <v>16</v>
      </c>
      <c r="B18" s="28" t="s">
        <v>84</v>
      </c>
      <c r="C18" s="13" t="s">
        <v>84</v>
      </c>
      <c r="D18" s="13" t="str">
        <f>VLOOKUP(C18,TaxInfo!$A$2:$B$641,2,0)</f>
        <v xml:space="preserve">Alternergy Wind One Corporation </v>
      </c>
      <c r="E18" s="14" t="str">
        <f>VLOOKUP(C18,TaxInfo!$A$2:$C$641,3,0)</f>
        <v>008-073-929-000</v>
      </c>
      <c r="F18" s="14" t="s">
        <v>54</v>
      </c>
      <c r="G18" s="14" t="s">
        <v>37</v>
      </c>
      <c r="H18" s="14" t="s">
        <v>37</v>
      </c>
      <c r="I18" s="14" t="s">
        <v>37</v>
      </c>
      <c r="J18" s="14" t="s">
        <v>37</v>
      </c>
      <c r="K18" s="21" t="s">
        <v>39</v>
      </c>
      <c r="L18" s="23">
        <v>0.01</v>
      </c>
      <c r="M18" s="15" t="s">
        <v>39</v>
      </c>
      <c r="N18" s="20" t="s">
        <v>39</v>
      </c>
      <c r="O18" s="19">
        <f t="shared" si="0"/>
        <v>0.01</v>
      </c>
    </row>
    <row r="19" spans="1:15" ht="18" customHeight="1" x14ac:dyDescent="0.2">
      <c r="A19" s="29">
        <f>A18+1</f>
        <v>17</v>
      </c>
      <c r="B19" s="28" t="s">
        <v>73</v>
      </c>
      <c r="C19" s="13" t="s">
        <v>73</v>
      </c>
      <c r="D19" s="13" t="str">
        <f>VLOOKUP(C19,TaxInfo!$A$2:$B$641,2,0)</f>
        <v>Amlan Hydroelectric Power Corporation</v>
      </c>
      <c r="E19" s="14" t="str">
        <f>VLOOKUP(C19,TaxInfo!$A$2:$C$641,3,0)</f>
        <v>266-589-268-000</v>
      </c>
      <c r="F19" s="14" t="s">
        <v>54</v>
      </c>
      <c r="G19" s="14" t="s">
        <v>37</v>
      </c>
      <c r="H19" s="14" t="s">
        <v>38</v>
      </c>
      <c r="I19" s="14" t="s">
        <v>37</v>
      </c>
      <c r="J19" s="14" t="s">
        <v>38</v>
      </c>
      <c r="K19" s="21">
        <v>0.04</v>
      </c>
      <c r="L19" s="23" t="s">
        <v>39</v>
      </c>
      <c r="M19" s="15" t="s">
        <v>39</v>
      </c>
      <c r="N19" s="20" t="s">
        <v>39</v>
      </c>
      <c r="O19" s="19">
        <f t="shared" si="0"/>
        <v>0.04</v>
      </c>
    </row>
    <row r="20" spans="1:15" ht="18" customHeight="1" x14ac:dyDescent="0.2">
      <c r="A20" s="29">
        <f>A19+1</f>
        <v>18</v>
      </c>
      <c r="B20" s="28" t="s">
        <v>77</v>
      </c>
      <c r="C20" s="13" t="s">
        <v>77</v>
      </c>
      <c r="D20" s="13" t="str">
        <f>VLOOKUP(C20,TaxInfo!$A$2:$B$641,2,0)</f>
        <v>Anda Power Corporation</v>
      </c>
      <c r="E20" s="14" t="str">
        <f>VLOOKUP(C20,TaxInfo!$A$2:$C$641,3,0)</f>
        <v>008-527-938</v>
      </c>
      <c r="F20" s="14" t="s">
        <v>36</v>
      </c>
      <c r="G20" s="14" t="s">
        <v>37</v>
      </c>
      <c r="H20" s="14" t="s">
        <v>38</v>
      </c>
      <c r="I20" s="14" t="s">
        <v>38</v>
      </c>
      <c r="J20" s="14" t="s">
        <v>37</v>
      </c>
      <c r="K20" s="21" t="s">
        <v>39</v>
      </c>
      <c r="L20" s="23">
        <v>0.48</v>
      </c>
      <c r="M20" s="15" t="s">
        <v>39</v>
      </c>
      <c r="N20" s="20">
        <v>-0.01</v>
      </c>
      <c r="O20" s="19">
        <f t="shared" si="0"/>
        <v>0.47</v>
      </c>
    </row>
    <row r="21" spans="1:15" ht="18" customHeight="1" x14ac:dyDescent="0.2">
      <c r="A21" s="29">
        <f t="shared" si="1"/>
        <v>19</v>
      </c>
      <c r="B21" s="28" t="s">
        <v>76</v>
      </c>
      <c r="C21" s="13" t="s">
        <v>76</v>
      </c>
      <c r="D21" s="13" t="str">
        <f>VLOOKUP(C21,TaxInfo!$A$2:$B$641,2,0)</f>
        <v xml:space="preserve">Anda Power Corporation </v>
      </c>
      <c r="E21" s="14" t="str">
        <f>VLOOKUP(C21,TaxInfo!$A$2:$C$641,3,0)</f>
        <v>008-527-938-000</v>
      </c>
      <c r="F21" s="14" t="s">
        <v>54</v>
      </c>
      <c r="G21" s="14" t="s">
        <v>37</v>
      </c>
      <c r="H21" s="14" t="s">
        <v>38</v>
      </c>
      <c r="I21" s="14" t="s">
        <v>38</v>
      </c>
      <c r="J21" s="14" t="s">
        <v>37</v>
      </c>
      <c r="K21" s="21" t="s">
        <v>39</v>
      </c>
      <c r="L21" s="23">
        <v>39.19</v>
      </c>
      <c r="M21" s="15" t="s">
        <v>39</v>
      </c>
      <c r="N21" s="20">
        <v>-0.78</v>
      </c>
      <c r="O21" s="19">
        <f t="shared" si="0"/>
        <v>38.409999999999997</v>
      </c>
    </row>
    <row r="22" spans="1:15" ht="18" customHeight="1" x14ac:dyDescent="0.2">
      <c r="A22" s="29">
        <f t="shared" si="1"/>
        <v>20</v>
      </c>
      <c r="B22" s="28" t="s">
        <v>76</v>
      </c>
      <c r="C22" s="13" t="s">
        <v>78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37</v>
      </c>
      <c r="K22" s="21" t="s">
        <v>39</v>
      </c>
      <c r="L22" s="23">
        <v>0.03</v>
      </c>
      <c r="M22" s="15" t="s">
        <v>39</v>
      </c>
      <c r="N22" s="20" t="s">
        <v>39</v>
      </c>
      <c r="O22" s="19">
        <f t="shared" si="0"/>
        <v>0.03</v>
      </c>
    </row>
    <row r="23" spans="1:15" ht="18" customHeight="1" x14ac:dyDescent="0.2">
      <c r="A23" s="29">
        <f>A22+1</f>
        <v>21</v>
      </c>
      <c r="B23" s="28" t="s">
        <v>53</v>
      </c>
      <c r="C23" s="13" t="s">
        <v>53</v>
      </c>
      <c r="D23" s="13" t="str">
        <f>VLOOKUP(C23,TaxInfo!$A$2:$B$641,2,0)</f>
        <v xml:space="preserve">Angat Hydropower Corporation </v>
      </c>
      <c r="E23" s="14" t="str">
        <f>VLOOKUP(C23,TaxInfo!$A$2:$C$641,3,0)</f>
        <v>008-657-558-000</v>
      </c>
      <c r="F23" s="14" t="s">
        <v>54</v>
      </c>
      <c r="G23" s="14" t="s">
        <v>37</v>
      </c>
      <c r="H23" s="14" t="s">
        <v>38</v>
      </c>
      <c r="I23" s="14" t="s">
        <v>37</v>
      </c>
      <c r="J23" s="14" t="s">
        <v>37</v>
      </c>
      <c r="K23" s="21" t="s">
        <v>39</v>
      </c>
      <c r="L23" s="23">
        <v>0.01</v>
      </c>
      <c r="M23" s="15" t="s">
        <v>39</v>
      </c>
      <c r="N23" s="20" t="s">
        <v>39</v>
      </c>
      <c r="O23" s="19">
        <f t="shared" si="0"/>
        <v>0.01</v>
      </c>
    </row>
    <row r="24" spans="1:15" ht="18" customHeight="1" x14ac:dyDescent="0.2">
      <c r="A24" s="29">
        <f t="shared" si="1"/>
        <v>22</v>
      </c>
      <c r="B24" s="28" t="s">
        <v>53</v>
      </c>
      <c r="C24" s="13" t="s">
        <v>70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36</v>
      </c>
      <c r="G24" s="14" t="s">
        <v>37</v>
      </c>
      <c r="H24" s="14" t="s">
        <v>38</v>
      </c>
      <c r="I24" s="14" t="s">
        <v>37</v>
      </c>
      <c r="J24" s="14" t="s">
        <v>37</v>
      </c>
      <c r="K24" s="21" t="s">
        <v>39</v>
      </c>
      <c r="L24" s="23">
        <v>0.67</v>
      </c>
      <c r="M24" s="15" t="s">
        <v>39</v>
      </c>
      <c r="N24" s="20">
        <v>-0.01</v>
      </c>
      <c r="O24" s="19">
        <f t="shared" si="0"/>
        <v>0.66</v>
      </c>
    </row>
    <row r="25" spans="1:15" ht="18" customHeight="1" x14ac:dyDescent="0.2">
      <c r="A25" s="29">
        <f>A24+1</f>
        <v>23</v>
      </c>
      <c r="B25" s="28" t="s">
        <v>49</v>
      </c>
      <c r="C25" s="13" t="s">
        <v>49</v>
      </c>
      <c r="D25" s="13" t="str">
        <f>VLOOKUP(C25,TaxInfo!$A$2:$B$641,2,0)</f>
        <v xml:space="preserve">Angeles Electric Corporation </v>
      </c>
      <c r="E25" s="14" t="str">
        <f>VLOOKUP(C25,TaxInfo!$A$2:$C$641,3,0)</f>
        <v>000-088-802-000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38</v>
      </c>
      <c r="K25" s="16">
        <v>54.79</v>
      </c>
      <c r="L25" s="17" t="s">
        <v>39</v>
      </c>
      <c r="M25" s="18">
        <v>6.57</v>
      </c>
      <c r="N25" s="19">
        <v>-1.1000000000000001</v>
      </c>
      <c r="O25" s="19">
        <f t="shared" si="0"/>
        <v>60.26</v>
      </c>
    </row>
    <row r="26" spans="1:15" ht="18" customHeight="1" x14ac:dyDescent="0.2">
      <c r="A26" s="29">
        <f>A25+1</f>
        <v>24</v>
      </c>
      <c r="B26" s="28" t="s">
        <v>79</v>
      </c>
      <c r="C26" s="13" t="s">
        <v>79</v>
      </c>
      <c r="D26" s="13" t="str">
        <f>VLOOKUP(C26,TaxInfo!$A$2:$B$641,2,0)</f>
        <v>Antique Electric Cooperative, Inc.</v>
      </c>
      <c r="E26" s="14" t="str">
        <f>VLOOKUP(C26,TaxInfo!$A$2:$C$641,3,0)</f>
        <v>000-567-498-000</v>
      </c>
      <c r="F26" s="14" t="s">
        <v>36</v>
      </c>
      <c r="G26" s="14" t="s">
        <v>37</v>
      </c>
      <c r="H26" s="14" t="s">
        <v>38</v>
      </c>
      <c r="I26" s="14" t="s">
        <v>38</v>
      </c>
      <c r="J26" s="14" t="s">
        <v>38</v>
      </c>
      <c r="K26" s="21">
        <v>11.85</v>
      </c>
      <c r="L26" s="23" t="s">
        <v>39</v>
      </c>
      <c r="M26" s="15">
        <v>1.42</v>
      </c>
      <c r="N26" s="20">
        <v>-0.24</v>
      </c>
      <c r="O26" s="19">
        <f t="shared" si="0"/>
        <v>13.03</v>
      </c>
    </row>
    <row r="27" spans="1:15" ht="18" customHeight="1" x14ac:dyDescent="0.2">
      <c r="A27" s="29">
        <f>A26+1</f>
        <v>25</v>
      </c>
      <c r="B27" s="28" t="s">
        <v>80</v>
      </c>
      <c r="C27" s="13" t="s">
        <v>80</v>
      </c>
      <c r="D27" s="13" t="str">
        <f>VLOOKUP(C27,TaxInfo!$A$2:$B$641,2,0)</f>
        <v xml:space="preserve">AP Renewables Inc. </v>
      </c>
      <c r="E27" s="14" t="str">
        <f>VLOOKUP(C27,TaxInfo!$A$2:$C$641,3,0)</f>
        <v>006-893-465-000</v>
      </c>
      <c r="F27" s="14" t="s">
        <v>54</v>
      </c>
      <c r="G27" s="14" t="s">
        <v>37</v>
      </c>
      <c r="H27" s="14" t="s">
        <v>38</v>
      </c>
      <c r="I27" s="14" t="s">
        <v>37</v>
      </c>
      <c r="J27" s="14" t="s">
        <v>37</v>
      </c>
      <c r="K27" s="21" t="s">
        <v>39</v>
      </c>
      <c r="L27" s="23">
        <v>357.73</v>
      </c>
      <c r="M27" s="15" t="s">
        <v>39</v>
      </c>
      <c r="N27" s="20">
        <v>-7.15</v>
      </c>
      <c r="O27" s="19">
        <f t="shared" si="0"/>
        <v>350.58000000000004</v>
      </c>
    </row>
    <row r="28" spans="1:15" ht="18" customHeight="1" x14ac:dyDescent="0.2">
      <c r="A28" s="29">
        <f t="shared" si="1"/>
        <v>26</v>
      </c>
      <c r="B28" s="28" t="s">
        <v>80</v>
      </c>
      <c r="C28" s="13" t="s">
        <v>81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36</v>
      </c>
      <c r="G28" s="14" t="s">
        <v>37</v>
      </c>
      <c r="H28" s="14" t="s">
        <v>38</v>
      </c>
      <c r="I28" s="14" t="s">
        <v>37</v>
      </c>
      <c r="J28" s="14" t="s">
        <v>37</v>
      </c>
      <c r="K28" s="21" t="s">
        <v>39</v>
      </c>
      <c r="L28" s="23">
        <v>1.64</v>
      </c>
      <c r="M28" s="15" t="s">
        <v>39</v>
      </c>
      <c r="N28" s="20">
        <v>-0.03</v>
      </c>
      <c r="O28" s="19">
        <f t="shared" si="0"/>
        <v>1.6099999999999999</v>
      </c>
    </row>
    <row r="29" spans="1:15" ht="18" customHeight="1" x14ac:dyDescent="0.2">
      <c r="A29" s="29">
        <f t="shared" si="1"/>
        <v>27</v>
      </c>
      <c r="B29" s="28" t="s">
        <v>80</v>
      </c>
      <c r="C29" s="13" t="s">
        <v>160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36</v>
      </c>
      <c r="G29" s="14" t="s">
        <v>37</v>
      </c>
      <c r="H29" s="14" t="s">
        <v>38</v>
      </c>
      <c r="I29" s="14" t="s">
        <v>38</v>
      </c>
      <c r="J29" s="14" t="s">
        <v>37</v>
      </c>
      <c r="K29" s="21" t="s">
        <v>39</v>
      </c>
      <c r="L29" s="23">
        <v>0.03</v>
      </c>
      <c r="M29" s="15" t="s">
        <v>39</v>
      </c>
      <c r="N29" s="20" t="s">
        <v>39</v>
      </c>
      <c r="O29" s="19">
        <f t="shared" si="0"/>
        <v>0.03</v>
      </c>
    </row>
    <row r="30" spans="1:15" ht="18" customHeight="1" x14ac:dyDescent="0.2">
      <c r="A30" s="29">
        <f t="shared" si="1"/>
        <v>28</v>
      </c>
      <c r="B30" s="28" t="s">
        <v>80</v>
      </c>
      <c r="C30" s="13" t="s">
        <v>163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36</v>
      </c>
      <c r="G30" s="14" t="s">
        <v>37</v>
      </c>
      <c r="H30" s="14" t="s">
        <v>38</v>
      </c>
      <c r="I30" s="14" t="s">
        <v>38</v>
      </c>
      <c r="J30" s="14" t="s">
        <v>38</v>
      </c>
      <c r="K30" s="21">
        <v>2.89</v>
      </c>
      <c r="L30" s="23" t="s">
        <v>1546</v>
      </c>
      <c r="M30" s="15">
        <v>0.35</v>
      </c>
      <c r="N30" s="20">
        <v>-0.06</v>
      </c>
      <c r="O30" s="19">
        <f t="shared" si="0"/>
        <v>3.18</v>
      </c>
    </row>
    <row r="31" spans="1:15" ht="18" customHeight="1" x14ac:dyDescent="0.2">
      <c r="A31" s="29">
        <f t="shared" si="1"/>
        <v>29</v>
      </c>
      <c r="B31" s="28" t="s">
        <v>80</v>
      </c>
      <c r="C31" s="13" t="s">
        <v>161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3.35</v>
      </c>
      <c r="L31" s="23" t="s">
        <v>1546</v>
      </c>
      <c r="M31" s="15">
        <v>0.4</v>
      </c>
      <c r="N31" s="20">
        <v>-7.0000000000000007E-2</v>
      </c>
      <c r="O31" s="19">
        <f t="shared" si="0"/>
        <v>3.68</v>
      </c>
    </row>
    <row r="32" spans="1:15" ht="18" customHeight="1" x14ac:dyDescent="0.2">
      <c r="A32" s="29">
        <f t="shared" si="1"/>
        <v>30</v>
      </c>
      <c r="B32" s="28" t="s">
        <v>80</v>
      </c>
      <c r="C32" s="13" t="s">
        <v>164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36</v>
      </c>
      <c r="G32" s="14" t="s">
        <v>37</v>
      </c>
      <c r="H32" s="14" t="s">
        <v>38</v>
      </c>
      <c r="I32" s="14" t="s">
        <v>38</v>
      </c>
      <c r="J32" s="14" t="s">
        <v>38</v>
      </c>
      <c r="K32" s="21">
        <v>10.61</v>
      </c>
      <c r="L32" s="23" t="s">
        <v>1546</v>
      </c>
      <c r="M32" s="15">
        <v>1.27</v>
      </c>
      <c r="N32" s="20">
        <v>-0.21</v>
      </c>
      <c r="O32" s="19">
        <f t="shared" si="0"/>
        <v>11.669999999999998</v>
      </c>
    </row>
    <row r="33" spans="1:15" ht="18" customHeight="1" x14ac:dyDescent="0.2">
      <c r="A33" s="29">
        <f>A32+1</f>
        <v>31</v>
      </c>
      <c r="B33" s="28" t="s">
        <v>52</v>
      </c>
      <c r="C33" s="13" t="s">
        <v>52</v>
      </c>
      <c r="D33" s="13" t="str">
        <f>VLOOKUP(C33,TaxInfo!$A$2:$B$641,2,0)</f>
        <v>Authority of the Freeport Area of Bataan</v>
      </c>
      <c r="E33" s="14" t="str">
        <f>VLOOKUP(C33,TaxInfo!$A$2:$C$641,3,0)</f>
        <v>295-375-213-000</v>
      </c>
      <c r="F33" s="14" t="s">
        <v>36</v>
      </c>
      <c r="G33" s="14" t="s">
        <v>37</v>
      </c>
      <c r="H33" s="14" t="s">
        <v>38</v>
      </c>
      <c r="I33" s="14" t="s">
        <v>38</v>
      </c>
      <c r="J33" s="14" t="s">
        <v>37</v>
      </c>
      <c r="K33" s="21" t="s">
        <v>39</v>
      </c>
      <c r="L33" s="23">
        <v>2.27</v>
      </c>
      <c r="M33" s="15" t="s">
        <v>39</v>
      </c>
      <c r="N33" s="19">
        <v>-0.05</v>
      </c>
      <c r="O33" s="19">
        <f t="shared" si="0"/>
        <v>2.2200000000000002</v>
      </c>
    </row>
    <row r="34" spans="1:15" ht="18" customHeight="1" x14ac:dyDescent="0.2">
      <c r="A34" s="29">
        <f>A33+1</f>
        <v>32</v>
      </c>
      <c r="B34" s="28" t="s">
        <v>182</v>
      </c>
      <c r="C34" s="13" t="s">
        <v>182</v>
      </c>
      <c r="D34" s="13" t="str">
        <f>VLOOKUP(C34,TaxInfo!$A$2:$B$641,2,0)</f>
        <v>Bac-Man Geothermal, Inc.</v>
      </c>
      <c r="E34" s="14" t="str">
        <f>VLOOKUP(C34,TaxInfo!$A$2:$C$641,3,0)</f>
        <v>007-721-206</v>
      </c>
      <c r="F34" s="14" t="s">
        <v>54</v>
      </c>
      <c r="G34" s="14" t="s">
        <v>37</v>
      </c>
      <c r="H34" s="14" t="s">
        <v>38</v>
      </c>
      <c r="I34" s="14" t="s">
        <v>37</v>
      </c>
      <c r="J34" s="14" t="s">
        <v>37</v>
      </c>
      <c r="K34" s="21" t="s">
        <v>39</v>
      </c>
      <c r="L34" s="23">
        <v>265.88</v>
      </c>
      <c r="M34" s="15" t="s">
        <v>39</v>
      </c>
      <c r="N34" s="20">
        <v>-5.32</v>
      </c>
      <c r="O34" s="19">
        <f t="shared" si="0"/>
        <v>260.56</v>
      </c>
    </row>
    <row r="35" spans="1:15" ht="18" customHeight="1" x14ac:dyDescent="0.2">
      <c r="A35" s="29">
        <f t="shared" si="1"/>
        <v>33</v>
      </c>
      <c r="B35" s="28" t="s">
        <v>186</v>
      </c>
      <c r="C35" s="13" t="s">
        <v>186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36</v>
      </c>
      <c r="G35" s="14" t="s">
        <v>37</v>
      </c>
      <c r="H35" s="14" t="s">
        <v>38</v>
      </c>
      <c r="I35" s="14" t="s">
        <v>38</v>
      </c>
      <c r="J35" s="14" t="s">
        <v>38</v>
      </c>
      <c r="K35" s="21">
        <v>0.04</v>
      </c>
      <c r="L35" s="23" t="s">
        <v>1546</v>
      </c>
      <c r="M35" s="15" t="s">
        <v>39</v>
      </c>
      <c r="N35" s="20" t="s">
        <v>39</v>
      </c>
      <c r="O35" s="19">
        <f t="shared" si="0"/>
        <v>0.04</v>
      </c>
    </row>
    <row r="36" spans="1:15" ht="18" customHeight="1" x14ac:dyDescent="0.2">
      <c r="A36" s="29">
        <f t="shared" si="1"/>
        <v>34</v>
      </c>
      <c r="B36" s="28" t="s">
        <v>186</v>
      </c>
      <c r="C36" s="13" t="s">
        <v>188</v>
      </c>
      <c r="D36" s="13" t="str">
        <f>VLOOKUP(C36,TaxInfo!$A$2:$B$641,2,0)</f>
        <v>Bac-Man Geothermal, Inc.</v>
      </c>
      <c r="E36" s="14" t="str">
        <f>VLOOKUP(C36,TaxInfo!$A$2:$C$641,3,0)</f>
        <v>007-721-206-000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37</v>
      </c>
      <c r="K36" s="21" t="s">
        <v>39</v>
      </c>
      <c r="L36" s="23">
        <v>69.09</v>
      </c>
      <c r="M36" s="15" t="s">
        <v>39</v>
      </c>
      <c r="N36" s="20">
        <v>-1.38</v>
      </c>
      <c r="O36" s="19">
        <f t="shared" si="0"/>
        <v>67.710000000000008</v>
      </c>
    </row>
    <row r="37" spans="1:15" ht="18" customHeight="1" x14ac:dyDescent="0.2">
      <c r="A37" s="29">
        <f t="shared" si="1"/>
        <v>35</v>
      </c>
      <c r="B37" s="28" t="s">
        <v>186</v>
      </c>
      <c r="C37" s="13" t="s">
        <v>191</v>
      </c>
      <c r="D37" s="13" t="str">
        <f>VLOOKUP(C37,TaxInfo!$A$2:$B$641,2,0)</f>
        <v>Bac-Man Geothermal, Inc.</v>
      </c>
      <c r="E37" s="14" t="str">
        <f>VLOOKUP(C37,TaxInfo!$A$2:$C$641,3,0)</f>
        <v>007-721-206</v>
      </c>
      <c r="F37" s="14" t="s">
        <v>36</v>
      </c>
      <c r="G37" s="14" t="s">
        <v>37</v>
      </c>
      <c r="H37" s="14" t="s">
        <v>38</v>
      </c>
      <c r="I37" s="14" t="s">
        <v>38</v>
      </c>
      <c r="J37" s="14" t="s">
        <v>38</v>
      </c>
      <c r="K37" s="21">
        <v>0.38</v>
      </c>
      <c r="L37" s="23" t="s">
        <v>1546</v>
      </c>
      <c r="M37" s="15">
        <v>0.05</v>
      </c>
      <c r="N37" s="20">
        <v>-0.01</v>
      </c>
      <c r="O37" s="19">
        <f t="shared" si="0"/>
        <v>0.42</v>
      </c>
    </row>
    <row r="38" spans="1:15" ht="18" customHeight="1" x14ac:dyDescent="0.2">
      <c r="A38" s="29">
        <f t="shared" si="1"/>
        <v>36</v>
      </c>
      <c r="B38" s="28" t="s">
        <v>182</v>
      </c>
      <c r="C38" s="13" t="s">
        <v>189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36</v>
      </c>
      <c r="G38" s="14" t="s">
        <v>37</v>
      </c>
      <c r="H38" s="14" t="s">
        <v>38</v>
      </c>
      <c r="I38" s="14" t="s">
        <v>37</v>
      </c>
      <c r="J38" s="14" t="s">
        <v>37</v>
      </c>
      <c r="K38" s="21" t="s">
        <v>39</v>
      </c>
      <c r="L38" s="23">
        <v>0.25</v>
      </c>
      <c r="M38" s="15" t="s">
        <v>39</v>
      </c>
      <c r="N38" s="20" t="s">
        <v>39</v>
      </c>
      <c r="O38" s="19">
        <f t="shared" si="0"/>
        <v>0.25</v>
      </c>
    </row>
    <row r="39" spans="1:15" ht="18" customHeight="1" x14ac:dyDescent="0.2">
      <c r="A39" s="29">
        <f>A38+1</f>
        <v>37</v>
      </c>
      <c r="B39" s="28" t="s">
        <v>196</v>
      </c>
      <c r="C39" s="13" t="s">
        <v>196</v>
      </c>
      <c r="D39" s="13" t="str">
        <f>VLOOKUP(C39,TaxInfo!$A$2:$B$641,2,0)</f>
        <v xml:space="preserve">Balamban Enerzone Corporation </v>
      </c>
      <c r="E39" s="14" t="str">
        <f>VLOOKUP(C39,TaxInfo!$A$2:$C$641,3,0)</f>
        <v>250-328-123-000</v>
      </c>
      <c r="F39" s="14" t="s">
        <v>36</v>
      </c>
      <c r="G39" s="14" t="s">
        <v>37</v>
      </c>
      <c r="H39" s="14" t="s">
        <v>38</v>
      </c>
      <c r="I39" s="14" t="s">
        <v>38</v>
      </c>
      <c r="J39" s="14" t="s">
        <v>37</v>
      </c>
      <c r="K39" s="21" t="s">
        <v>39</v>
      </c>
      <c r="L39" s="23">
        <v>0.8</v>
      </c>
      <c r="M39" s="15" t="s">
        <v>39</v>
      </c>
      <c r="N39" s="20">
        <v>-0.02</v>
      </c>
      <c r="O39" s="19">
        <f t="shared" si="0"/>
        <v>0.78</v>
      </c>
    </row>
    <row r="40" spans="1:15" ht="18" customHeight="1" x14ac:dyDescent="0.2">
      <c r="A40" s="29">
        <f>A39+1</f>
        <v>38</v>
      </c>
      <c r="B40" s="28" t="s">
        <v>203</v>
      </c>
      <c r="C40" s="13" t="s">
        <v>203</v>
      </c>
      <c r="D40" s="13" t="str">
        <f>VLOOKUP(C40,TaxInfo!$A$2:$B$641,2,0)</f>
        <v>Bataan 2020 Power Ventures, Inc.</v>
      </c>
      <c r="E40" s="14" t="str">
        <f>VLOOKUP(C40,TaxInfo!$A$2:$C$641,3,0)</f>
        <v>009-364-267-000</v>
      </c>
      <c r="F40" s="14" t="s">
        <v>54</v>
      </c>
      <c r="G40" s="14" t="s">
        <v>37</v>
      </c>
      <c r="H40" s="14" t="s">
        <v>38</v>
      </c>
      <c r="I40" s="14" t="s">
        <v>37</v>
      </c>
      <c r="J40" s="14" t="s">
        <v>37</v>
      </c>
      <c r="K40" s="21" t="s">
        <v>39</v>
      </c>
      <c r="L40" s="23">
        <v>0.01</v>
      </c>
      <c r="M40" s="15" t="s">
        <v>39</v>
      </c>
      <c r="N40" s="20" t="s">
        <v>39</v>
      </c>
      <c r="O40" s="19">
        <f t="shared" si="0"/>
        <v>0.01</v>
      </c>
    </row>
    <row r="41" spans="1:15" ht="18" customHeight="1" x14ac:dyDescent="0.2">
      <c r="A41" s="29">
        <f t="shared" ref="A41:A56" si="2">A40+1</f>
        <v>39</v>
      </c>
      <c r="B41" s="28" t="s">
        <v>203</v>
      </c>
      <c r="C41" s="13" t="s">
        <v>205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36</v>
      </c>
      <c r="G41" s="14" t="s">
        <v>37</v>
      </c>
      <c r="H41" s="14" t="s">
        <v>38</v>
      </c>
      <c r="I41" s="14" t="s">
        <v>37</v>
      </c>
      <c r="J41" s="14" t="s">
        <v>37</v>
      </c>
      <c r="K41" s="21" t="s">
        <v>39</v>
      </c>
      <c r="L41" s="23">
        <v>0.19</v>
      </c>
      <c r="M41" s="15" t="s">
        <v>39</v>
      </c>
      <c r="N41" s="20" t="s">
        <v>39</v>
      </c>
      <c r="O41" s="19">
        <f t="shared" si="0"/>
        <v>0.19</v>
      </c>
    </row>
    <row r="42" spans="1:15" ht="18" customHeight="1" x14ac:dyDescent="0.2">
      <c r="A42" s="29">
        <f>A41+1</f>
        <v>40</v>
      </c>
      <c r="B42" s="28" t="s">
        <v>207</v>
      </c>
      <c r="C42" s="13" t="s">
        <v>211</v>
      </c>
      <c r="D42" s="13" t="str">
        <f>VLOOKUP(C42,TaxInfo!$A$2:$B$641,2,0)</f>
        <v xml:space="preserve">Bataan Solar Energy Inc. </v>
      </c>
      <c r="E42" s="14" t="str">
        <f>VLOOKUP(C42,TaxInfo!$A$2:$C$641,3,0)</f>
        <v>009-360-958-000</v>
      </c>
      <c r="F42" s="14" t="s">
        <v>36</v>
      </c>
      <c r="G42" s="14" t="s">
        <v>37</v>
      </c>
      <c r="H42" s="14" t="s">
        <v>38</v>
      </c>
      <c r="I42" s="14" t="s">
        <v>37</v>
      </c>
      <c r="J42" s="14" t="s">
        <v>37</v>
      </c>
      <c r="K42" s="21" t="s">
        <v>39</v>
      </c>
      <c r="L42" s="23">
        <v>0.01</v>
      </c>
      <c r="M42" s="15" t="s">
        <v>39</v>
      </c>
      <c r="N42" s="20" t="s">
        <v>39</v>
      </c>
      <c r="O42" s="19">
        <f t="shared" si="0"/>
        <v>0.01</v>
      </c>
    </row>
    <row r="43" spans="1:15" ht="18" customHeight="1" x14ac:dyDescent="0.2">
      <c r="A43" s="29">
        <f>A42+1</f>
        <v>41</v>
      </c>
      <c r="B43" s="28" t="s">
        <v>85</v>
      </c>
      <c r="C43" s="13" t="s">
        <v>85</v>
      </c>
      <c r="D43" s="13" t="str">
        <f>VLOOKUP(C43,TaxInfo!$A$2:$B$641,2,0)</f>
        <v xml:space="preserve">Batangas I Electric Cooperative, Inc. </v>
      </c>
      <c r="E43" s="14" t="str">
        <f>VLOOKUP(C43,TaxInfo!$A$2:$C$641,3,0)</f>
        <v>000-619-182</v>
      </c>
      <c r="F43" s="14" t="s">
        <v>36</v>
      </c>
      <c r="G43" s="14" t="s">
        <v>37</v>
      </c>
      <c r="H43" s="14" t="s">
        <v>38</v>
      </c>
      <c r="I43" s="14" t="s">
        <v>38</v>
      </c>
      <c r="J43" s="14" t="s">
        <v>38</v>
      </c>
      <c r="K43" s="21">
        <v>27.8</v>
      </c>
      <c r="L43" s="23" t="s">
        <v>39</v>
      </c>
      <c r="M43" s="15">
        <v>3.34</v>
      </c>
      <c r="N43" s="20">
        <v>-0.56000000000000005</v>
      </c>
      <c r="O43" s="19">
        <f t="shared" si="0"/>
        <v>30.580000000000002</v>
      </c>
    </row>
    <row r="44" spans="1:15" ht="18" customHeight="1" x14ac:dyDescent="0.2">
      <c r="A44" s="29">
        <f>A43+1</f>
        <v>42</v>
      </c>
      <c r="B44" s="28" t="s">
        <v>86</v>
      </c>
      <c r="C44" s="13" t="s">
        <v>86</v>
      </c>
      <c r="D44" s="13" t="str">
        <f>VLOOKUP(C44,TaxInfo!$A$2:$B$641,2,0)</f>
        <v xml:space="preserve">Batangas II Electric Cooperative, Inc. </v>
      </c>
      <c r="E44" s="14" t="str">
        <f>VLOOKUP(C44,TaxInfo!$A$2:$C$641,3,0)</f>
        <v>000-958-167-000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129.97999999999999</v>
      </c>
      <c r="L44" s="23" t="s">
        <v>39</v>
      </c>
      <c r="M44" s="15">
        <v>15.6</v>
      </c>
      <c r="N44" s="20">
        <v>-2.6</v>
      </c>
      <c r="O44" s="19">
        <f t="shared" si="0"/>
        <v>142.97999999999999</v>
      </c>
    </row>
    <row r="45" spans="1:15" ht="18" customHeight="1" x14ac:dyDescent="0.2">
      <c r="A45" s="29">
        <f t="shared" si="2"/>
        <v>43</v>
      </c>
      <c r="B45" s="28" t="s">
        <v>218</v>
      </c>
      <c r="C45" s="13" t="s">
        <v>218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36</v>
      </c>
      <c r="G45" s="14" t="s">
        <v>37</v>
      </c>
      <c r="H45" s="14" t="s">
        <v>38</v>
      </c>
      <c r="I45" s="14" t="s">
        <v>38</v>
      </c>
      <c r="J45" s="14" t="s">
        <v>38</v>
      </c>
      <c r="K45" s="21">
        <v>0.17</v>
      </c>
      <c r="L45" s="23" t="s">
        <v>1546</v>
      </c>
      <c r="M45" s="15">
        <v>0.02</v>
      </c>
      <c r="N45" s="20" t="s">
        <v>39</v>
      </c>
      <c r="O45" s="19">
        <f t="shared" si="0"/>
        <v>0.19</v>
      </c>
    </row>
    <row r="46" spans="1:15" ht="18" customHeight="1" x14ac:dyDescent="0.2">
      <c r="A46" s="29">
        <f>A45+1</f>
        <v>44</v>
      </c>
      <c r="B46" s="28" t="s">
        <v>220</v>
      </c>
      <c r="C46" s="13" t="s">
        <v>220</v>
      </c>
      <c r="D46" s="13" t="str">
        <f>VLOOKUP(C46,TaxInfo!$A$2:$B$641,2,0)</f>
        <v xml:space="preserve">Belgrove Power Corporation </v>
      </c>
      <c r="E46" s="14" t="str">
        <f>VLOOKUP(C46,TaxInfo!$A$2:$C$641,3,0)</f>
        <v>771-533-432-000</v>
      </c>
      <c r="F46" s="14" t="s">
        <v>54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0.02</v>
      </c>
      <c r="L46" s="23" t="s">
        <v>1546</v>
      </c>
      <c r="M46" s="15" t="s">
        <v>39</v>
      </c>
      <c r="N46" s="20" t="s">
        <v>39</v>
      </c>
      <c r="O46" s="19">
        <f t="shared" si="0"/>
        <v>0.02</v>
      </c>
    </row>
    <row r="47" spans="1:15" ht="18" customHeight="1" x14ac:dyDescent="0.2">
      <c r="A47" s="29">
        <f t="shared" si="2"/>
        <v>45</v>
      </c>
      <c r="B47" s="28" t="s">
        <v>220</v>
      </c>
      <c r="C47" s="13" t="s">
        <v>224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36</v>
      </c>
      <c r="G47" s="14" t="s">
        <v>37</v>
      </c>
      <c r="H47" s="14" t="s">
        <v>38</v>
      </c>
      <c r="I47" s="14" t="s">
        <v>38</v>
      </c>
      <c r="J47" s="14" t="s">
        <v>38</v>
      </c>
      <c r="K47" s="21">
        <v>3.14</v>
      </c>
      <c r="L47" s="23" t="s">
        <v>1546</v>
      </c>
      <c r="M47" s="15">
        <v>0.38</v>
      </c>
      <c r="N47" s="20">
        <v>-0.06</v>
      </c>
      <c r="O47" s="19">
        <f t="shared" si="0"/>
        <v>3.46</v>
      </c>
    </row>
    <row r="48" spans="1:15" ht="18" customHeight="1" x14ac:dyDescent="0.2">
      <c r="A48" s="29">
        <f>A47+1</f>
        <v>46</v>
      </c>
      <c r="B48" s="28" t="s">
        <v>234</v>
      </c>
      <c r="C48" s="13" t="s">
        <v>234</v>
      </c>
      <c r="D48" s="13" t="str">
        <f>VLOOKUP(C48,TaxInfo!$A$2:$B$641,2,0)</f>
        <v xml:space="preserve">Biliran Electric Cooperative, Inc. </v>
      </c>
      <c r="E48" s="14" t="str">
        <f>VLOOKUP(C48,TaxInfo!$A$2:$C$641,3,0)</f>
        <v>000-608-067-000</v>
      </c>
      <c r="F48" s="14" t="s">
        <v>36</v>
      </c>
      <c r="G48" s="14" t="s">
        <v>37</v>
      </c>
      <c r="H48" s="14" t="s">
        <v>38</v>
      </c>
      <c r="I48" s="14" t="s">
        <v>38</v>
      </c>
      <c r="J48" s="14" t="s">
        <v>38</v>
      </c>
      <c r="K48" s="21">
        <v>3.35</v>
      </c>
      <c r="L48" s="23" t="s">
        <v>1546</v>
      </c>
      <c r="M48" s="15">
        <v>0.4</v>
      </c>
      <c r="N48" s="20">
        <v>-7.0000000000000007E-2</v>
      </c>
      <c r="O48" s="19">
        <f t="shared" si="0"/>
        <v>3.68</v>
      </c>
    </row>
    <row r="49" spans="1:15" ht="18" customHeight="1" x14ac:dyDescent="0.2">
      <c r="A49" s="29">
        <f>A48+1</f>
        <v>47</v>
      </c>
      <c r="B49" s="28" t="s">
        <v>253</v>
      </c>
      <c r="C49" s="13" t="s">
        <v>253</v>
      </c>
      <c r="D49" s="13" t="str">
        <f>VLOOKUP(C49,TaxInfo!$A$2:$B$641,2,0)</f>
        <v xml:space="preserve">Bohol I Electric Cooperative, Inc. </v>
      </c>
      <c r="E49" s="14" t="str">
        <f>VLOOKUP(C49,TaxInfo!$A$2:$C$641,3,0)</f>
        <v>000-534-418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21">
        <v>8.67</v>
      </c>
      <c r="L49" s="23" t="s">
        <v>1546</v>
      </c>
      <c r="M49" s="15">
        <v>1.04</v>
      </c>
      <c r="N49" s="20">
        <v>-0.17</v>
      </c>
      <c r="O49" s="19">
        <f t="shared" si="0"/>
        <v>9.5400000000000009</v>
      </c>
    </row>
    <row r="50" spans="1:15" ht="18" customHeight="1" x14ac:dyDescent="0.2">
      <c r="A50" s="29">
        <f>A49+1</f>
        <v>48</v>
      </c>
      <c r="B50" s="28" t="s">
        <v>261</v>
      </c>
      <c r="C50" s="13" t="s">
        <v>261</v>
      </c>
      <c r="D50" s="13" t="str">
        <f>VLOOKUP(C50,TaxInfo!$A$2:$B$641,2,0)</f>
        <v xml:space="preserve">Bohol II Electric Cooperative, Inc. </v>
      </c>
      <c r="E50" s="14" t="str">
        <f>VLOOKUP(C50,TaxInfo!$A$2:$C$641,3,0)</f>
        <v>610-002-030-585</v>
      </c>
      <c r="F50" s="14" t="s">
        <v>36</v>
      </c>
      <c r="G50" s="14" t="s">
        <v>37</v>
      </c>
      <c r="H50" s="14" t="s">
        <v>38</v>
      </c>
      <c r="I50" s="14" t="s">
        <v>38</v>
      </c>
      <c r="J50" s="14" t="s">
        <v>38</v>
      </c>
      <c r="K50" s="21">
        <v>3.41</v>
      </c>
      <c r="L50" s="23" t="s">
        <v>1546</v>
      </c>
      <c r="M50" s="15">
        <v>0.41</v>
      </c>
      <c r="N50" s="20">
        <v>-7.0000000000000007E-2</v>
      </c>
      <c r="O50" s="19">
        <f t="shared" si="0"/>
        <v>3.7500000000000004</v>
      </c>
    </row>
    <row r="51" spans="1:15" ht="18" customHeight="1" x14ac:dyDescent="0.2">
      <c r="A51" s="29">
        <f>A50+1</f>
        <v>49</v>
      </c>
      <c r="B51" s="28" t="s">
        <v>265</v>
      </c>
      <c r="C51" s="13" t="s">
        <v>265</v>
      </c>
      <c r="D51" s="13" t="str">
        <f>VLOOKUP(C51,TaxInfo!$A$2:$B$641,2,0)</f>
        <v xml:space="preserve">Bohol Light Company, Inc. </v>
      </c>
      <c r="E51" s="14" t="str">
        <f>VLOOKUP(C51,TaxInfo!$A$2:$C$641,3,0)</f>
        <v>005-372-703-000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14.79</v>
      </c>
      <c r="L51" s="23" t="s">
        <v>1546</v>
      </c>
      <c r="M51" s="15">
        <v>1.77</v>
      </c>
      <c r="N51" s="20">
        <v>-0.3</v>
      </c>
      <c r="O51" s="19">
        <f t="shared" si="0"/>
        <v>16.259999999999998</v>
      </c>
    </row>
    <row r="52" spans="1:15" ht="18" customHeight="1" x14ac:dyDescent="0.2">
      <c r="A52" s="29">
        <f>A51+1</f>
        <v>50</v>
      </c>
      <c r="B52" s="28" t="s">
        <v>275</v>
      </c>
      <c r="C52" s="13" t="s">
        <v>275</v>
      </c>
      <c r="D52" s="13" t="str">
        <f>VLOOKUP(C52,TaxInfo!$A$2:$B$641,2,0)</f>
        <v xml:space="preserve">Bulacan Power Generation Corporation </v>
      </c>
      <c r="E52" s="14" t="str">
        <f>VLOOKUP(C52,TaxInfo!$A$2:$C$641,3,0)</f>
        <v>004-523-557-000</v>
      </c>
      <c r="F52" s="14" t="s">
        <v>54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1.24</v>
      </c>
      <c r="L52" s="23" t="s">
        <v>1546</v>
      </c>
      <c r="M52" s="15">
        <v>0.15</v>
      </c>
      <c r="N52" s="20">
        <v>-0.02</v>
      </c>
      <c r="O52" s="19">
        <f t="shared" si="0"/>
        <v>1.3699999999999999</v>
      </c>
    </row>
    <row r="53" spans="1:15" ht="18" customHeight="1" x14ac:dyDescent="0.2">
      <c r="A53" s="29">
        <f t="shared" si="2"/>
        <v>51</v>
      </c>
      <c r="B53" s="28" t="s">
        <v>275</v>
      </c>
      <c r="C53" s="13" t="s">
        <v>282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36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0.44</v>
      </c>
      <c r="L53" s="23" t="s">
        <v>1546</v>
      </c>
      <c r="M53" s="15">
        <v>0.05</v>
      </c>
      <c r="N53" s="20">
        <v>-0.01</v>
      </c>
      <c r="O53" s="19">
        <f t="shared" si="0"/>
        <v>0.48</v>
      </c>
    </row>
    <row r="54" spans="1:15" ht="18" customHeight="1" x14ac:dyDescent="0.2">
      <c r="A54" s="29">
        <f>A53+1</f>
        <v>52</v>
      </c>
      <c r="B54" s="28" t="s">
        <v>292</v>
      </c>
      <c r="C54" s="13" t="s">
        <v>292</v>
      </c>
      <c r="D54" s="13" t="str">
        <f>VLOOKUP(C54,TaxInfo!$A$2:$B$641,2,0)</f>
        <v xml:space="preserve">Cabanatuan Electric Corporation </v>
      </c>
      <c r="E54" s="14" t="str">
        <f>VLOOKUP(C54,TaxInfo!$A$2:$C$641,3,0)</f>
        <v>000-542-642-000</v>
      </c>
      <c r="F54" s="14" t="s">
        <v>36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28.82</v>
      </c>
      <c r="L54" s="23" t="s">
        <v>1546</v>
      </c>
      <c r="M54" s="15">
        <v>3.46</v>
      </c>
      <c r="N54" s="20">
        <v>-0.57999999999999996</v>
      </c>
      <c r="O54" s="19">
        <f t="shared" si="0"/>
        <v>31.700000000000003</v>
      </c>
    </row>
    <row r="55" spans="1:15" ht="18" customHeight="1" x14ac:dyDescent="0.2">
      <c r="A55" s="29">
        <f>A54+1</f>
        <v>53</v>
      </c>
      <c r="B55" s="28" t="s">
        <v>296</v>
      </c>
      <c r="C55" s="13" t="s">
        <v>296</v>
      </c>
      <c r="D55" s="13" t="str">
        <f>VLOOKUP(C55,TaxInfo!$A$2:$B$641,2,0)</f>
        <v xml:space="preserve">Cagayan Biomass Energy Corporation </v>
      </c>
      <c r="E55" s="14" t="str">
        <f>VLOOKUP(C55,TaxInfo!$A$2:$C$641,3,0)</f>
        <v>008-534-250-000</v>
      </c>
      <c r="F55" s="14" t="s">
        <v>54</v>
      </c>
      <c r="G55" s="14" t="s">
        <v>38</v>
      </c>
      <c r="H55" s="14" t="s">
        <v>37</v>
      </c>
      <c r="I55" s="14" t="s">
        <v>37</v>
      </c>
      <c r="J55" s="14" t="s">
        <v>37</v>
      </c>
      <c r="K55" s="21" t="s">
        <v>39</v>
      </c>
      <c r="L55" s="23">
        <v>0.01</v>
      </c>
      <c r="M55" s="15" t="s">
        <v>39</v>
      </c>
      <c r="N55" s="20" t="s">
        <v>39</v>
      </c>
      <c r="O55" s="19">
        <f t="shared" si="0"/>
        <v>0.01</v>
      </c>
    </row>
    <row r="56" spans="1:15" ht="18" customHeight="1" x14ac:dyDescent="0.2">
      <c r="A56" s="29">
        <f t="shared" si="2"/>
        <v>54</v>
      </c>
      <c r="B56" s="28" t="s">
        <v>296</v>
      </c>
      <c r="C56" s="13" t="s">
        <v>294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36</v>
      </c>
      <c r="G56" s="14" t="s">
        <v>38</v>
      </c>
      <c r="H56" s="14" t="s">
        <v>37</v>
      </c>
      <c r="I56" s="14" t="s">
        <v>37</v>
      </c>
      <c r="J56" s="14" t="s">
        <v>37</v>
      </c>
      <c r="K56" s="21" t="s">
        <v>39</v>
      </c>
      <c r="L56" s="23">
        <v>0.02</v>
      </c>
      <c r="M56" s="15" t="s">
        <v>39</v>
      </c>
      <c r="N56" s="20" t="s">
        <v>39</v>
      </c>
      <c r="O56" s="19">
        <f t="shared" si="0"/>
        <v>0.02</v>
      </c>
    </row>
    <row r="57" spans="1:15" ht="18" customHeight="1" x14ac:dyDescent="0.2">
      <c r="A57" s="29">
        <f t="shared" ref="A57:A65" si="3">A56+1</f>
        <v>55</v>
      </c>
      <c r="B57" s="28" t="s">
        <v>299</v>
      </c>
      <c r="C57" s="13" t="s">
        <v>299</v>
      </c>
      <c r="D57" s="13" t="str">
        <f>VLOOKUP(C57,TaxInfo!$A$2:$B$641,2,0)</f>
        <v xml:space="preserve">Cagayan I Electric Cooperative, Inc. </v>
      </c>
      <c r="E57" s="14" t="str">
        <f>VLOOKUP(C57,TaxInfo!$A$2:$C$641,3,0)</f>
        <v>000-551-105-000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38</v>
      </c>
      <c r="K57" s="21">
        <v>21.2</v>
      </c>
      <c r="L57" s="23" t="s">
        <v>1546</v>
      </c>
      <c r="M57" s="15">
        <v>2.54</v>
      </c>
      <c r="N57" s="20">
        <v>-0.42</v>
      </c>
      <c r="O57" s="19">
        <f t="shared" si="0"/>
        <v>23.319999999999997</v>
      </c>
    </row>
    <row r="58" spans="1:15" ht="18" customHeight="1" x14ac:dyDescent="0.2">
      <c r="A58" s="29">
        <f t="shared" si="3"/>
        <v>56</v>
      </c>
      <c r="B58" s="28" t="s">
        <v>303</v>
      </c>
      <c r="C58" s="13" t="s">
        <v>303</v>
      </c>
      <c r="D58" s="13" t="str">
        <f>VLOOKUP(C58,TaxInfo!$A$2:$B$641,2,0)</f>
        <v xml:space="preserve">Cagayan II Electric Cooperative, Inc. </v>
      </c>
      <c r="E58" s="14" t="str">
        <f>VLOOKUP(C58,TaxInfo!$A$2:$C$641,3,0)</f>
        <v>000-968-623-000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8.36</v>
      </c>
      <c r="L58" s="23" t="s">
        <v>1546</v>
      </c>
      <c r="M58" s="15">
        <v>1</v>
      </c>
      <c r="N58" s="20">
        <v>-0.17</v>
      </c>
      <c r="O58" s="19">
        <f t="shared" si="0"/>
        <v>9.19</v>
      </c>
    </row>
    <row r="59" spans="1:15" ht="18" customHeight="1" x14ac:dyDescent="0.2">
      <c r="A59" s="29">
        <f t="shared" si="3"/>
        <v>57</v>
      </c>
      <c r="B59" s="28" t="s">
        <v>307</v>
      </c>
      <c r="C59" s="13" t="s">
        <v>307</v>
      </c>
      <c r="D59" s="13" t="str">
        <f>VLOOKUP(C59,TaxInfo!$A$2:$B$641,2,0)</f>
        <v xml:space="preserve">Camarines Norte Electric Cooperative, Inc. </v>
      </c>
      <c r="E59" s="14" t="str">
        <f>VLOOKUP(C59,TaxInfo!$A$2:$C$641,3,0)</f>
        <v>000-534-707-000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17.93</v>
      </c>
      <c r="L59" s="23" t="s">
        <v>1546</v>
      </c>
      <c r="M59" s="15">
        <v>2.15</v>
      </c>
      <c r="N59" s="20">
        <v>-0.36</v>
      </c>
      <c r="O59" s="19">
        <f t="shared" si="0"/>
        <v>19.72</v>
      </c>
    </row>
    <row r="60" spans="1:15" ht="18" customHeight="1" x14ac:dyDescent="0.2">
      <c r="A60" s="29">
        <f t="shared" si="3"/>
        <v>58</v>
      </c>
      <c r="B60" s="28" t="s">
        <v>311</v>
      </c>
      <c r="C60" s="13" t="s">
        <v>311</v>
      </c>
      <c r="D60" s="13" t="str">
        <f>VLOOKUP(C60,TaxInfo!$A$2:$B$641,2,0)</f>
        <v>Camarines Sur I Electric Cooperative, Inc.</v>
      </c>
      <c r="E60" s="14" t="str">
        <f>VLOOKUP(C60,TaxInfo!$A$2:$C$641,3,0)</f>
        <v>000-620-935-000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5.45</v>
      </c>
      <c r="L60" s="23" t="s">
        <v>1546</v>
      </c>
      <c r="M60" s="15">
        <v>0.65</v>
      </c>
      <c r="N60" s="20">
        <v>-0.11</v>
      </c>
      <c r="O60" s="19">
        <f t="shared" si="0"/>
        <v>5.99</v>
      </c>
    </row>
    <row r="61" spans="1:15" ht="18" customHeight="1" x14ac:dyDescent="0.2">
      <c r="A61" s="29">
        <f t="shared" si="3"/>
        <v>59</v>
      </c>
      <c r="B61" s="28" t="s">
        <v>320</v>
      </c>
      <c r="C61" s="13" t="s">
        <v>320</v>
      </c>
      <c r="D61" s="13" t="str">
        <f>VLOOKUP(C61,TaxInfo!$A$2:$B$641,2,0)</f>
        <v xml:space="preserve">Camarines Sur II Electric Cooperative, Inc. </v>
      </c>
      <c r="E61" s="14" t="str">
        <f>VLOOKUP(C61,TaxInfo!$A$2:$C$641,3,0)</f>
        <v>000-620-901-000</v>
      </c>
      <c r="F61" s="14" t="s">
        <v>36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53.06</v>
      </c>
      <c r="L61" s="23" t="s">
        <v>1546</v>
      </c>
      <c r="M61" s="15">
        <v>6.37</v>
      </c>
      <c r="N61" s="20">
        <v>-1.06</v>
      </c>
      <c r="O61" s="19">
        <f t="shared" si="0"/>
        <v>58.37</v>
      </c>
    </row>
    <row r="62" spans="1:15" ht="18" customHeight="1" x14ac:dyDescent="0.2">
      <c r="A62" s="29">
        <f t="shared" si="3"/>
        <v>60</v>
      </c>
      <c r="B62" s="28" t="s">
        <v>321</v>
      </c>
      <c r="C62" s="13" t="s">
        <v>321</v>
      </c>
      <c r="D62" s="13" t="str">
        <f>VLOOKUP(C62,TaxInfo!$A$2:$B$641,2,0)</f>
        <v xml:space="preserve">Camarines Sur III Electric Cooperative, Inc. </v>
      </c>
      <c r="E62" s="14" t="str">
        <f>VLOOKUP(C62,TaxInfo!$A$2:$C$641,3,0)</f>
        <v>000-999-381-000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9.98</v>
      </c>
      <c r="L62" s="23" t="s">
        <v>1546</v>
      </c>
      <c r="M62" s="15">
        <v>1.2</v>
      </c>
      <c r="N62" s="20">
        <v>-0.2</v>
      </c>
      <c r="O62" s="19">
        <f t="shared" si="0"/>
        <v>10.98</v>
      </c>
    </row>
    <row r="63" spans="1:15" ht="18" customHeight="1" x14ac:dyDescent="0.2">
      <c r="A63" s="29">
        <f t="shared" si="3"/>
        <v>61</v>
      </c>
      <c r="B63" s="28" t="s">
        <v>325</v>
      </c>
      <c r="C63" s="13" t="s">
        <v>325</v>
      </c>
      <c r="D63" s="13" t="str">
        <f>VLOOKUP(C63,TaxInfo!$A$2:$B$641,2,0)</f>
        <v xml:space="preserve">Camarines Sur IV Electric Cooperative, Inc. </v>
      </c>
      <c r="E63" s="14" t="str">
        <f>VLOOKUP(C63,TaxInfo!$A$2:$C$641,3,0)</f>
        <v>000-999-373-000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6.22</v>
      </c>
      <c r="L63" s="23" t="s">
        <v>1546</v>
      </c>
      <c r="M63" s="15">
        <v>0.75</v>
      </c>
      <c r="N63" s="20">
        <v>-0.12</v>
      </c>
      <c r="O63" s="19">
        <f t="shared" si="0"/>
        <v>6.85</v>
      </c>
    </row>
    <row r="64" spans="1:15" ht="18" customHeight="1" x14ac:dyDescent="0.2">
      <c r="A64" s="29">
        <f t="shared" si="3"/>
        <v>62</v>
      </c>
      <c r="B64" s="28" t="s">
        <v>329</v>
      </c>
      <c r="C64" s="13" t="s">
        <v>329</v>
      </c>
      <c r="D64" s="13" t="str">
        <f>VLOOKUP(C64,TaxInfo!$A$2:$B$641,2,0)</f>
        <v xml:space="preserve">Capiz Electric Cooperative, Inc. </v>
      </c>
      <c r="E64" s="14" t="str">
        <f>VLOOKUP(C64,TaxInfo!$A$2:$C$641,3,0)</f>
        <v>000-569-194-000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38</v>
      </c>
      <c r="K64" s="21">
        <v>50.9</v>
      </c>
      <c r="L64" s="23" t="s">
        <v>1546</v>
      </c>
      <c r="M64" s="15">
        <v>6.11</v>
      </c>
      <c r="N64" s="20">
        <v>-1.02</v>
      </c>
      <c r="O64" s="19">
        <f t="shared" si="0"/>
        <v>55.989999999999995</v>
      </c>
    </row>
    <row r="65" spans="1:15" ht="18" customHeight="1" x14ac:dyDescent="0.2">
      <c r="A65" s="29">
        <f t="shared" si="3"/>
        <v>63</v>
      </c>
      <c r="B65" s="28" t="s">
        <v>335</v>
      </c>
      <c r="C65" s="13" t="s">
        <v>335</v>
      </c>
      <c r="D65" s="13" t="str">
        <f>VLOOKUP(C65,TaxInfo!$A$2:$B$641,2,0)</f>
        <v xml:space="preserve">Cebu Energy Development Corporation </v>
      </c>
      <c r="E65" s="14" t="str">
        <f>VLOOKUP(C65,TaxInfo!$A$2:$C$641,3,0)</f>
        <v>268-129-205-000</v>
      </c>
      <c r="F65" s="14" t="s">
        <v>54</v>
      </c>
      <c r="G65" s="14" t="s">
        <v>37</v>
      </c>
      <c r="H65" s="14" t="s">
        <v>38</v>
      </c>
      <c r="I65" s="14" t="s">
        <v>38</v>
      </c>
      <c r="J65" s="14" t="s">
        <v>38</v>
      </c>
      <c r="K65" s="21">
        <v>35.24</v>
      </c>
      <c r="L65" s="23" t="s">
        <v>1546</v>
      </c>
      <c r="M65" s="15">
        <v>4.2300000000000004</v>
      </c>
      <c r="N65" s="20">
        <v>-0.7</v>
      </c>
      <c r="O65" s="19">
        <f t="shared" si="0"/>
        <v>38.769999999999996</v>
      </c>
    </row>
    <row r="66" spans="1:15" ht="18" customHeight="1" x14ac:dyDescent="0.2">
      <c r="A66" s="29">
        <f t="shared" ref="A66" si="4">A65+1</f>
        <v>64</v>
      </c>
      <c r="B66" s="28" t="s">
        <v>335</v>
      </c>
      <c r="C66" s="13" t="s">
        <v>333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36</v>
      </c>
      <c r="G66" s="14" t="s">
        <v>37</v>
      </c>
      <c r="H66" s="14" t="s">
        <v>38</v>
      </c>
      <c r="I66" s="14" t="s">
        <v>38</v>
      </c>
      <c r="J66" s="14" t="s">
        <v>38</v>
      </c>
      <c r="K66" s="21">
        <v>1.62</v>
      </c>
      <c r="L66" s="23" t="s">
        <v>1546</v>
      </c>
      <c r="M66" s="15">
        <v>0.19</v>
      </c>
      <c r="N66" s="20">
        <v>-0.03</v>
      </c>
      <c r="O66" s="19">
        <f t="shared" si="0"/>
        <v>1.78</v>
      </c>
    </row>
    <row r="67" spans="1:15" ht="18" customHeight="1" x14ac:dyDescent="0.2">
      <c r="A67" s="29">
        <f t="shared" ref="A67:A72" si="5">A66+1</f>
        <v>65</v>
      </c>
      <c r="B67" s="28" t="s">
        <v>338</v>
      </c>
      <c r="C67" s="13" t="s">
        <v>338</v>
      </c>
      <c r="D67" s="13" t="str">
        <f>VLOOKUP(C67,TaxInfo!$A$2:$B$641,2,0)</f>
        <v>Cebu I Electric Cooperative, Inc.</v>
      </c>
      <c r="E67" s="14" t="str">
        <f>VLOOKUP(C67,TaxInfo!$A$2:$C$641,3,0)</f>
        <v>000-534-977-000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20.25</v>
      </c>
      <c r="L67" s="23" t="s">
        <v>1546</v>
      </c>
      <c r="M67" s="15">
        <v>2.4300000000000002</v>
      </c>
      <c r="N67" s="20">
        <v>-0.4</v>
      </c>
      <c r="O67" s="19">
        <f t="shared" ref="O67:O130" si="6">SUM(K67:N67)</f>
        <v>22.28</v>
      </c>
    </row>
    <row r="68" spans="1:15" ht="18" customHeight="1" x14ac:dyDescent="0.2">
      <c r="A68" s="29">
        <f t="shared" si="5"/>
        <v>66</v>
      </c>
      <c r="B68" s="28" t="s">
        <v>349</v>
      </c>
      <c r="C68" s="13" t="s">
        <v>349</v>
      </c>
      <c r="D68" s="13" t="str">
        <f>VLOOKUP(C68,TaxInfo!$A$2:$B$641,2,0)</f>
        <v xml:space="preserve">Cebu II Electric Cooperative, Inc. </v>
      </c>
      <c r="E68" s="14" t="str">
        <f>VLOOKUP(C68,TaxInfo!$A$2:$C$641,3,0)</f>
        <v>000-256-731-000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38</v>
      </c>
      <c r="K68" s="21">
        <v>15.22</v>
      </c>
      <c r="L68" s="23" t="s">
        <v>1546</v>
      </c>
      <c r="M68" s="15">
        <v>1.83</v>
      </c>
      <c r="N68" s="20">
        <v>-0.3</v>
      </c>
      <c r="O68" s="19">
        <f t="shared" si="6"/>
        <v>16.75</v>
      </c>
    </row>
    <row r="69" spans="1:15" ht="18" customHeight="1" x14ac:dyDescent="0.2">
      <c r="A69" s="29">
        <f t="shared" si="5"/>
        <v>67</v>
      </c>
      <c r="B69" s="28" t="s">
        <v>351</v>
      </c>
      <c r="C69" s="13" t="s">
        <v>351</v>
      </c>
      <c r="D69" s="13" t="str">
        <f>VLOOKUP(C69,TaxInfo!$A$2:$B$641,2,0)</f>
        <v xml:space="preserve">Cebu III Electric Cooperative, Inc. </v>
      </c>
      <c r="E69" s="14" t="str">
        <f>VLOOKUP(C69,TaxInfo!$A$2:$C$641,3,0)</f>
        <v>000-534-985-000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3.47</v>
      </c>
      <c r="L69" s="23" t="s">
        <v>1546</v>
      </c>
      <c r="M69" s="15">
        <v>0.42</v>
      </c>
      <c r="N69" s="20">
        <v>-7.0000000000000007E-2</v>
      </c>
      <c r="O69" s="19">
        <f t="shared" si="6"/>
        <v>3.8200000000000003</v>
      </c>
    </row>
    <row r="70" spans="1:15" ht="18" customHeight="1" x14ac:dyDescent="0.2">
      <c r="A70" s="29">
        <f t="shared" si="5"/>
        <v>68</v>
      </c>
      <c r="B70" s="28" t="s">
        <v>357</v>
      </c>
      <c r="C70" s="13" t="s">
        <v>355</v>
      </c>
      <c r="D70" s="13" t="str">
        <f>VLOOKUP(C70,TaxInfo!$A$2:$B$641,2,0)</f>
        <v xml:space="preserve">Cebu Private Power Corporation </v>
      </c>
      <c r="E70" s="14" t="str">
        <f>VLOOKUP(C70,TaxInfo!$A$2:$C$641,3,0)</f>
        <v>005-255-399-000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0.35</v>
      </c>
      <c r="L70" s="23" t="s">
        <v>1546</v>
      </c>
      <c r="M70" s="15">
        <v>0.04</v>
      </c>
      <c r="N70" s="20">
        <v>-0.01</v>
      </c>
      <c r="O70" s="19">
        <f t="shared" si="6"/>
        <v>0.37999999999999995</v>
      </c>
    </row>
    <row r="71" spans="1:15" ht="18" customHeight="1" x14ac:dyDescent="0.2">
      <c r="A71" s="29">
        <f t="shared" si="5"/>
        <v>69</v>
      </c>
      <c r="B71" s="28" t="s">
        <v>362</v>
      </c>
      <c r="C71" s="13" t="s">
        <v>365</v>
      </c>
      <c r="D71" s="13" t="str">
        <f>VLOOKUP(C71,TaxInfo!$A$2:$B$641,2,0)</f>
        <v>Central Azucarera de Bais, Inc.</v>
      </c>
      <c r="E71" s="14" t="str">
        <f>VLOOKUP(C71,TaxInfo!$A$2:$C$641,3,0)</f>
        <v>000-111-111-000</v>
      </c>
      <c r="F71" s="14" t="s">
        <v>36</v>
      </c>
      <c r="G71" s="14" t="s">
        <v>37</v>
      </c>
      <c r="H71" s="14" t="s">
        <v>38</v>
      </c>
      <c r="I71" s="14" t="s">
        <v>37</v>
      </c>
      <c r="J71" s="14" t="s">
        <v>38</v>
      </c>
      <c r="K71" s="21">
        <v>0.02</v>
      </c>
      <c r="L71" s="23" t="s">
        <v>1546</v>
      </c>
      <c r="M71" s="15" t="s">
        <v>39</v>
      </c>
      <c r="N71" s="20" t="s">
        <v>39</v>
      </c>
      <c r="O71" s="19">
        <f t="shared" si="6"/>
        <v>0.02</v>
      </c>
    </row>
    <row r="72" spans="1:15" ht="18" customHeight="1" x14ac:dyDescent="0.2">
      <c r="A72" s="29">
        <f t="shared" si="5"/>
        <v>70</v>
      </c>
      <c r="B72" s="28" t="s">
        <v>366</v>
      </c>
      <c r="C72" s="13" t="s">
        <v>366</v>
      </c>
      <c r="D72" s="13" t="str">
        <f>VLOOKUP(C72,TaxInfo!$A$2:$B$641,2,0)</f>
        <v>Central Azucarera de San Antonio, Inc.</v>
      </c>
      <c r="E72" s="14" t="str">
        <f>VLOOKUP(C72,TaxInfo!$A$2:$C$641,3,0)</f>
        <v>222-792-837-000</v>
      </c>
      <c r="F72" s="14" t="s">
        <v>54</v>
      </c>
      <c r="G72" s="14" t="s">
        <v>37</v>
      </c>
      <c r="H72" s="14" t="s">
        <v>38</v>
      </c>
      <c r="I72" s="14" t="s">
        <v>37</v>
      </c>
      <c r="J72" s="14" t="s">
        <v>38</v>
      </c>
      <c r="K72" s="21">
        <v>0.26</v>
      </c>
      <c r="L72" s="23" t="s">
        <v>1546</v>
      </c>
      <c r="M72" s="15">
        <v>0.03</v>
      </c>
      <c r="N72" s="20">
        <v>-0.01</v>
      </c>
      <c r="O72" s="19">
        <f t="shared" si="6"/>
        <v>0.28000000000000003</v>
      </c>
    </row>
    <row r="73" spans="1:15" ht="18" customHeight="1" x14ac:dyDescent="0.2">
      <c r="A73" s="29">
        <f t="shared" ref="A73:A98" si="7">A72+1</f>
        <v>71</v>
      </c>
      <c r="B73" s="28" t="s">
        <v>366</v>
      </c>
      <c r="C73" s="13" t="s">
        <v>370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36</v>
      </c>
      <c r="G73" s="14" t="s">
        <v>37</v>
      </c>
      <c r="H73" s="14" t="s">
        <v>38</v>
      </c>
      <c r="I73" s="14" t="s">
        <v>37</v>
      </c>
      <c r="J73" s="14" t="s">
        <v>38</v>
      </c>
      <c r="K73" s="21">
        <v>0.47</v>
      </c>
      <c r="L73" s="23" t="s">
        <v>1546</v>
      </c>
      <c r="M73" s="15">
        <v>0.06</v>
      </c>
      <c r="N73" s="20">
        <v>-0.01</v>
      </c>
      <c r="O73" s="19">
        <f t="shared" si="6"/>
        <v>0.52</v>
      </c>
    </row>
    <row r="74" spans="1:15" ht="18" customHeight="1" x14ac:dyDescent="0.2">
      <c r="A74" s="29">
        <f>A73+1</f>
        <v>72</v>
      </c>
      <c r="B74" s="28" t="s">
        <v>377</v>
      </c>
      <c r="C74" s="13" t="s">
        <v>380</v>
      </c>
      <c r="D74" s="13" t="str">
        <f>VLOOKUP(C74,TaxInfo!$A$2:$B$641,2,0)</f>
        <v xml:space="preserve">Central Azucarera Don Pedro, Inc. </v>
      </c>
      <c r="E74" s="14" t="str">
        <f>VLOOKUP(C74,TaxInfo!$A$2:$C$641,3,0)</f>
        <v>214-280-422-000</v>
      </c>
      <c r="F74" s="14" t="s">
        <v>36</v>
      </c>
      <c r="G74" s="14" t="s">
        <v>37</v>
      </c>
      <c r="H74" s="14" t="s">
        <v>38</v>
      </c>
      <c r="I74" s="14" t="s">
        <v>37</v>
      </c>
      <c r="J74" s="14" t="s">
        <v>38</v>
      </c>
      <c r="K74" s="21">
        <v>2.27</v>
      </c>
      <c r="L74" s="23" t="s">
        <v>1546</v>
      </c>
      <c r="M74" s="15">
        <v>0.27</v>
      </c>
      <c r="N74" s="20">
        <v>-0.05</v>
      </c>
      <c r="O74" s="19">
        <f t="shared" si="6"/>
        <v>2.4900000000000002</v>
      </c>
    </row>
    <row r="75" spans="1:15" ht="18" customHeight="1" x14ac:dyDescent="0.2">
      <c r="A75" s="29">
        <f>A74+1</f>
        <v>73</v>
      </c>
      <c r="B75" s="28" t="s">
        <v>385</v>
      </c>
      <c r="C75" s="13" t="s">
        <v>385</v>
      </c>
      <c r="D75" s="13" t="str">
        <f>VLOOKUP(C75,TaxInfo!$A$2:$B$641,2,0)</f>
        <v xml:space="preserve">Central Negros Electric Cooperative, Inc. </v>
      </c>
      <c r="E75" s="14" t="str">
        <f>VLOOKUP(C75,TaxInfo!$A$2:$C$641,3,0)</f>
        <v>000-709-966-000</v>
      </c>
      <c r="F75" s="14" t="s">
        <v>36</v>
      </c>
      <c r="G75" s="14" t="s">
        <v>37</v>
      </c>
      <c r="H75" s="14" t="s">
        <v>38</v>
      </c>
      <c r="I75" s="14" t="s">
        <v>38</v>
      </c>
      <c r="J75" s="14" t="s">
        <v>38</v>
      </c>
      <c r="K75" s="21">
        <v>101.48</v>
      </c>
      <c r="L75" s="23" t="s">
        <v>1546</v>
      </c>
      <c r="M75" s="15">
        <v>12.18</v>
      </c>
      <c r="N75" s="20">
        <v>-2.0299999999999998</v>
      </c>
      <c r="O75" s="19">
        <f t="shared" si="6"/>
        <v>111.63</v>
      </c>
    </row>
    <row r="76" spans="1:15" ht="18" customHeight="1" x14ac:dyDescent="0.2">
      <c r="A76" s="29">
        <f>A75+1</f>
        <v>74</v>
      </c>
      <c r="B76" s="28" t="s">
        <v>387</v>
      </c>
      <c r="C76" s="13" t="s">
        <v>387</v>
      </c>
      <c r="D76" s="13" t="str">
        <f>VLOOKUP(C76,TaxInfo!$A$2:$B$641,2,0)</f>
        <v xml:space="preserve">Central Negros Power Reliability, Inc. </v>
      </c>
      <c r="E76" s="14" t="str">
        <f>VLOOKUP(C76,TaxInfo!$A$2:$C$641,3,0)</f>
        <v>008-691-287-000</v>
      </c>
      <c r="F76" s="14" t="s">
        <v>54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0.57999999999999996</v>
      </c>
      <c r="L76" s="23" t="s">
        <v>1546</v>
      </c>
      <c r="M76" s="15">
        <v>7.0000000000000007E-2</v>
      </c>
      <c r="N76" s="20">
        <v>-0.01</v>
      </c>
      <c r="O76" s="19">
        <f t="shared" si="6"/>
        <v>0.6399999999999999</v>
      </c>
    </row>
    <row r="77" spans="1:15" ht="18" customHeight="1" x14ac:dyDescent="0.2">
      <c r="A77" s="29">
        <f t="shared" si="7"/>
        <v>75</v>
      </c>
      <c r="B77" s="28" t="s">
        <v>387</v>
      </c>
      <c r="C77" s="13" t="s">
        <v>391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36</v>
      </c>
      <c r="G77" s="14" t="s">
        <v>37</v>
      </c>
      <c r="H77" s="14" t="s">
        <v>38</v>
      </c>
      <c r="I77" s="14" t="s">
        <v>38</v>
      </c>
      <c r="J77" s="14" t="s">
        <v>38</v>
      </c>
      <c r="K77" s="21">
        <v>0.67</v>
      </c>
      <c r="L77" s="23" t="s">
        <v>1546</v>
      </c>
      <c r="M77" s="15">
        <v>0.08</v>
      </c>
      <c r="N77" s="20">
        <v>-0.01</v>
      </c>
      <c r="O77" s="19">
        <f t="shared" si="6"/>
        <v>0.74</v>
      </c>
    </row>
    <row r="78" spans="1:15" ht="18" customHeight="1" x14ac:dyDescent="0.2">
      <c r="A78" s="29">
        <f>A77+1</f>
        <v>76</v>
      </c>
      <c r="B78" s="28" t="s">
        <v>394</v>
      </c>
      <c r="C78" s="13" t="s">
        <v>394</v>
      </c>
      <c r="D78" s="13" t="str">
        <f>VLOOKUP(C78,TaxInfo!$A$2:$B$641,2,0)</f>
        <v xml:space="preserve">CIP II Power Corporation </v>
      </c>
      <c r="E78" s="14" t="str">
        <f>VLOOKUP(C78,TaxInfo!$A$2:$C$641,3,0)</f>
        <v>005-305-575</v>
      </c>
      <c r="F78" s="14" t="s">
        <v>54</v>
      </c>
      <c r="G78" s="14" t="s">
        <v>37</v>
      </c>
      <c r="H78" s="14" t="s">
        <v>38</v>
      </c>
      <c r="I78" s="14" t="s">
        <v>38</v>
      </c>
      <c r="J78" s="14" t="s">
        <v>38</v>
      </c>
      <c r="K78" s="21">
        <v>0.5</v>
      </c>
      <c r="L78" s="23" t="s">
        <v>1546</v>
      </c>
      <c r="M78" s="15">
        <v>0.06</v>
      </c>
      <c r="N78" s="20">
        <v>-0.01</v>
      </c>
      <c r="O78" s="19">
        <f t="shared" si="6"/>
        <v>0.55000000000000004</v>
      </c>
    </row>
    <row r="79" spans="1:15" ht="18" customHeight="1" x14ac:dyDescent="0.2">
      <c r="A79" s="29">
        <f t="shared" si="7"/>
        <v>77</v>
      </c>
      <c r="B79" s="28" t="s">
        <v>394</v>
      </c>
      <c r="C79" s="13" t="s">
        <v>392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36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0.18</v>
      </c>
      <c r="L79" s="23" t="s">
        <v>1546</v>
      </c>
      <c r="M79" s="15">
        <v>0.02</v>
      </c>
      <c r="N79" s="20" t="s">
        <v>39</v>
      </c>
      <c r="O79" s="19">
        <f t="shared" si="6"/>
        <v>0.19999999999999998</v>
      </c>
    </row>
    <row r="80" spans="1:15" ht="18" customHeight="1" x14ac:dyDescent="0.2">
      <c r="A80" s="29">
        <f>A79+1</f>
        <v>78</v>
      </c>
      <c r="B80" s="28" t="s">
        <v>397</v>
      </c>
      <c r="C80" s="13" t="s">
        <v>397</v>
      </c>
      <c r="D80" s="13" t="str">
        <f>VLOOKUP(C80,TaxInfo!$A$2:$B$641,2,0)</f>
        <v xml:space="preserve">Citicore Energy Solutions, Inc. </v>
      </c>
      <c r="E80" s="14" t="str">
        <f>VLOOKUP(C80,TaxInfo!$A$2:$C$641,3,0)</f>
        <v>009-333-221-000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2.29</v>
      </c>
      <c r="L80" s="23" t="s">
        <v>1546</v>
      </c>
      <c r="M80" s="15">
        <v>0.27</v>
      </c>
      <c r="N80" s="20">
        <v>-0.05</v>
      </c>
      <c r="O80" s="19">
        <f t="shared" si="6"/>
        <v>2.5100000000000002</v>
      </c>
    </row>
    <row r="81" spans="1:15" ht="18" customHeight="1" x14ac:dyDescent="0.2">
      <c r="A81" s="29">
        <f t="shared" si="7"/>
        <v>79</v>
      </c>
      <c r="B81" s="28" t="s">
        <v>397</v>
      </c>
      <c r="C81" s="13" t="s">
        <v>401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0.21</v>
      </c>
      <c r="L81" s="23" t="s">
        <v>1546</v>
      </c>
      <c r="M81" s="15">
        <v>0.03</v>
      </c>
      <c r="N81" s="20" t="s">
        <v>39</v>
      </c>
      <c r="O81" s="19">
        <f t="shared" si="6"/>
        <v>0.24</v>
      </c>
    </row>
    <row r="82" spans="1:15" ht="18" customHeight="1" x14ac:dyDescent="0.2">
      <c r="A82" s="29">
        <f>A81+1</f>
        <v>80</v>
      </c>
      <c r="B82" s="28" t="s">
        <v>404</v>
      </c>
      <c r="C82" s="13" t="s">
        <v>404</v>
      </c>
      <c r="D82" s="13" t="str">
        <f>VLOOKUP(C82,TaxInfo!$A$2:$B$641,2,0)</f>
        <v>Clark Electric Distribution Corporation</v>
      </c>
      <c r="E82" s="14" t="str">
        <f>VLOOKUP(C82,TaxInfo!$A$2:$C$641,3,0)</f>
        <v>005-310-198-000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37</v>
      </c>
      <c r="K82" s="21" t="s">
        <v>39</v>
      </c>
      <c r="L82" s="23">
        <v>1.01</v>
      </c>
      <c r="M82" s="15" t="s">
        <v>39</v>
      </c>
      <c r="N82" s="20">
        <v>-0.02</v>
      </c>
      <c r="O82" s="19">
        <f t="shared" si="6"/>
        <v>0.99</v>
      </c>
    </row>
    <row r="83" spans="1:15" ht="18" customHeight="1" x14ac:dyDescent="0.2">
      <c r="A83" s="29">
        <f t="shared" si="7"/>
        <v>81</v>
      </c>
      <c r="B83" s="28" t="s">
        <v>408</v>
      </c>
      <c r="C83" s="13" t="s">
        <v>408</v>
      </c>
      <c r="D83" s="13" t="str">
        <f>VLOOKUP(C83,TaxInfo!$A$2:$B$641,2,0)</f>
        <v xml:space="preserve">Clark Electric Distribution Corporation </v>
      </c>
      <c r="E83" s="14" t="str">
        <f>VLOOKUP(C83,TaxInfo!$A$2:$C$641,3,0)</f>
        <v>005-310-198-000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37</v>
      </c>
      <c r="K83" s="21" t="s">
        <v>39</v>
      </c>
      <c r="L83" s="23">
        <v>22.81</v>
      </c>
      <c r="M83" s="15" t="s">
        <v>39</v>
      </c>
      <c r="N83" s="20">
        <v>-0.46</v>
      </c>
      <c r="O83" s="19">
        <f t="shared" si="6"/>
        <v>22.349999999999998</v>
      </c>
    </row>
    <row r="84" spans="1:15" ht="18" customHeight="1" x14ac:dyDescent="0.2">
      <c r="A84" s="29">
        <f>A83+1</f>
        <v>82</v>
      </c>
      <c r="B84" s="28" t="s">
        <v>410</v>
      </c>
      <c r="C84" s="13" t="s">
        <v>414</v>
      </c>
      <c r="D84" s="13" t="str">
        <f>VLOOKUP(C84,TaxInfo!$A$2:$B$641,2,0)</f>
        <v xml:space="preserve">Cleangreen Energy Corporation </v>
      </c>
      <c r="E84" s="14" t="str">
        <f>VLOOKUP(C84,TaxInfo!$A$2:$C$641,3,0)</f>
        <v>008-584-493</v>
      </c>
      <c r="F84" s="14" t="s">
        <v>36</v>
      </c>
      <c r="G84" s="14" t="s">
        <v>37</v>
      </c>
      <c r="H84" s="14" t="s">
        <v>37</v>
      </c>
      <c r="I84" s="14" t="s">
        <v>37</v>
      </c>
      <c r="J84" s="14" t="s">
        <v>37</v>
      </c>
      <c r="K84" s="21" t="s">
        <v>39</v>
      </c>
      <c r="L84" s="23">
        <v>0.26</v>
      </c>
      <c r="M84" s="15" t="s">
        <v>39</v>
      </c>
      <c r="N84" s="20">
        <v>-0.01</v>
      </c>
      <c r="O84" s="19">
        <f t="shared" si="6"/>
        <v>0.25</v>
      </c>
    </row>
    <row r="85" spans="1:15" ht="18" customHeight="1" x14ac:dyDescent="0.2">
      <c r="A85" s="29">
        <f>A84+1</f>
        <v>83</v>
      </c>
      <c r="B85" s="28" t="s">
        <v>417</v>
      </c>
      <c r="C85" s="13" t="s">
        <v>417</v>
      </c>
      <c r="D85" s="13" t="str">
        <f>VLOOKUP(C85,TaxInfo!$A$2:$B$641,2,0)</f>
        <v xml:space="preserve">Corenergy, Inc. </v>
      </c>
      <c r="E85" s="14" t="str">
        <f>VLOOKUP(C85,TaxInfo!$A$2:$C$641,3,0)</f>
        <v>431-572-703</v>
      </c>
      <c r="F85" s="14" t="s">
        <v>36</v>
      </c>
      <c r="G85" s="14" t="s">
        <v>37</v>
      </c>
      <c r="H85" s="14" t="s">
        <v>38</v>
      </c>
      <c r="I85" s="14" t="s">
        <v>38</v>
      </c>
      <c r="J85" s="14" t="s">
        <v>38</v>
      </c>
      <c r="K85" s="21">
        <v>0.44</v>
      </c>
      <c r="L85" s="23" t="s">
        <v>1546</v>
      </c>
      <c r="M85" s="15">
        <v>0.05</v>
      </c>
      <c r="N85" s="20">
        <v>-0.01</v>
      </c>
      <c r="O85" s="19">
        <f t="shared" si="6"/>
        <v>0.48</v>
      </c>
    </row>
    <row r="86" spans="1:15" ht="18" customHeight="1" x14ac:dyDescent="0.2">
      <c r="A86" s="29">
        <f t="shared" si="7"/>
        <v>84</v>
      </c>
      <c r="B86" s="28" t="s">
        <v>417</v>
      </c>
      <c r="C86" s="13" t="s">
        <v>415</v>
      </c>
      <c r="D86" s="13" t="str">
        <f>VLOOKUP(C86,TaxInfo!$A$2:$B$641,2,0)</f>
        <v xml:space="preserve">Corenergy, Inc. </v>
      </c>
      <c r="E86" s="14" t="str">
        <f>VLOOKUP(C86,TaxInfo!$A$2:$C$641,3,0)</f>
        <v>431-572-703-000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37</v>
      </c>
      <c r="K86" s="21" t="s">
        <v>39</v>
      </c>
      <c r="L86" s="23">
        <v>2.08</v>
      </c>
      <c r="M86" s="15" t="s">
        <v>39</v>
      </c>
      <c r="N86" s="20">
        <v>-0.04</v>
      </c>
      <c r="O86" s="19">
        <f t="shared" si="6"/>
        <v>2.04</v>
      </c>
    </row>
    <row r="87" spans="1:15" ht="18" customHeight="1" x14ac:dyDescent="0.2">
      <c r="A87" s="29">
        <f t="shared" si="7"/>
        <v>85</v>
      </c>
      <c r="B87" s="28" t="s">
        <v>417</v>
      </c>
      <c r="C87" s="13" t="s">
        <v>421</v>
      </c>
      <c r="D87" s="13" t="str">
        <f>VLOOKUP(C87,TaxInfo!$A$2:$B$641,2,0)</f>
        <v xml:space="preserve">Corenergy, Inc. </v>
      </c>
      <c r="E87" s="14" t="str">
        <f>VLOOKUP(C87,TaxInfo!$A$2:$C$641,3,0)</f>
        <v>431-572-703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0.32</v>
      </c>
      <c r="L87" s="23" t="s">
        <v>1546</v>
      </c>
      <c r="M87" s="15">
        <v>0.04</v>
      </c>
      <c r="N87" s="20">
        <v>-0.01</v>
      </c>
      <c r="O87" s="19">
        <f t="shared" si="6"/>
        <v>0.35</v>
      </c>
    </row>
    <row r="88" spans="1:15" ht="18" customHeight="1" x14ac:dyDescent="0.2">
      <c r="A88" s="29">
        <f>A87+1</f>
        <v>86</v>
      </c>
      <c r="B88" s="28" t="s">
        <v>422</v>
      </c>
      <c r="C88" s="13" t="s">
        <v>426</v>
      </c>
      <c r="D88" s="13" t="str">
        <f>VLOOKUP(C88,TaxInfo!$A$2:$B$641,2,0)</f>
        <v>Cosmo Solar Energy, Inc.</v>
      </c>
      <c r="E88" s="14" t="str">
        <f>VLOOKUP(C88,TaxInfo!$A$2:$C$641,3,0)</f>
        <v>432-150-666-000</v>
      </c>
      <c r="F88" s="14" t="s">
        <v>36</v>
      </c>
      <c r="G88" s="14" t="s">
        <v>37</v>
      </c>
      <c r="H88" s="14" t="s">
        <v>38</v>
      </c>
      <c r="I88" s="14" t="s">
        <v>37</v>
      </c>
      <c r="J88" s="14" t="s">
        <v>38</v>
      </c>
      <c r="K88" s="21">
        <v>0.05</v>
      </c>
      <c r="L88" s="23" t="s">
        <v>1546</v>
      </c>
      <c r="M88" s="15">
        <v>0.01</v>
      </c>
      <c r="N88" s="20" t="s">
        <v>39</v>
      </c>
      <c r="O88" s="19">
        <f t="shared" si="6"/>
        <v>6.0000000000000005E-2</v>
      </c>
    </row>
    <row r="89" spans="1:15" ht="18" customHeight="1" x14ac:dyDescent="0.2">
      <c r="A89" s="29">
        <f>A88+1</f>
        <v>87</v>
      </c>
      <c r="B89" s="28" t="s">
        <v>438</v>
      </c>
      <c r="C89" s="13" t="s">
        <v>438</v>
      </c>
      <c r="D89" s="13" t="str">
        <f>VLOOKUP(C89,TaxInfo!$A$2:$B$641,2,0)</f>
        <v xml:space="preserve">Dagupan Electric Corporation </v>
      </c>
      <c r="E89" s="14" t="str">
        <f>VLOOKUP(C89,TaxInfo!$A$2:$C$641,3,0)</f>
        <v>000-202-524-000</v>
      </c>
      <c r="F89" s="14" t="s">
        <v>36</v>
      </c>
      <c r="G89" s="14" t="s">
        <v>37</v>
      </c>
      <c r="H89" s="14" t="s">
        <v>38</v>
      </c>
      <c r="I89" s="14" t="s">
        <v>38</v>
      </c>
      <c r="J89" s="14" t="s">
        <v>38</v>
      </c>
      <c r="K89" s="21">
        <v>64.36</v>
      </c>
      <c r="L89" s="23" t="s">
        <v>1546</v>
      </c>
      <c r="M89" s="15">
        <v>7.72</v>
      </c>
      <c r="N89" s="20">
        <v>-1.29</v>
      </c>
      <c r="O89" s="19">
        <f t="shared" si="6"/>
        <v>70.789999999999992</v>
      </c>
    </row>
    <row r="90" spans="1:15" ht="18" customHeight="1" x14ac:dyDescent="0.2">
      <c r="A90" s="29">
        <f>A89+1</f>
        <v>88</v>
      </c>
      <c r="B90" s="28" t="s">
        <v>440</v>
      </c>
      <c r="C90" s="13" t="s">
        <v>440</v>
      </c>
      <c r="D90" s="13" t="str">
        <f>VLOOKUP(C90,TaxInfo!$A$2:$B$641,2,0)</f>
        <v xml:space="preserve">DirectPower Services, Inc. </v>
      </c>
      <c r="E90" s="14" t="str">
        <f>VLOOKUP(C90,TaxInfo!$A$2:$C$641,3,0)</f>
        <v>008-122-663-000</v>
      </c>
      <c r="F90" s="14" t="s">
        <v>36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4.3899999999999997</v>
      </c>
      <c r="L90" s="23" t="s">
        <v>1546</v>
      </c>
      <c r="M90" s="15">
        <v>0.53</v>
      </c>
      <c r="N90" s="20">
        <v>-0.09</v>
      </c>
      <c r="O90" s="19">
        <f t="shared" si="6"/>
        <v>4.83</v>
      </c>
    </row>
    <row r="91" spans="1:15" ht="18" customHeight="1" x14ac:dyDescent="0.2">
      <c r="A91" s="29">
        <f t="shared" si="7"/>
        <v>89</v>
      </c>
      <c r="B91" s="28" t="s">
        <v>440</v>
      </c>
      <c r="C91" s="13" t="s">
        <v>444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29.67</v>
      </c>
      <c r="L91" s="23" t="s">
        <v>1546</v>
      </c>
      <c r="M91" s="15">
        <v>3.56</v>
      </c>
      <c r="N91" s="20">
        <v>-0.59</v>
      </c>
      <c r="O91" s="19">
        <f t="shared" si="6"/>
        <v>32.64</v>
      </c>
    </row>
    <row r="92" spans="1:15" ht="18" customHeight="1" x14ac:dyDescent="0.2">
      <c r="A92" s="29">
        <f>A91+1</f>
        <v>90</v>
      </c>
      <c r="B92" s="28" t="s">
        <v>445</v>
      </c>
      <c r="C92" s="13" t="s">
        <v>445</v>
      </c>
      <c r="D92" s="13" t="str">
        <f>VLOOKUP(C92,TaxInfo!$A$2:$B$641,2,0)</f>
        <v>Don Orestes Romualdez Cooperative, Inc.</v>
      </c>
      <c r="E92" s="14" t="str">
        <f>VLOOKUP(C92,TaxInfo!$A$2:$C$641,3,0)</f>
        <v>000-609-565-000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6.68</v>
      </c>
      <c r="L92" s="23" t="s">
        <v>1546</v>
      </c>
      <c r="M92" s="15">
        <v>0.8</v>
      </c>
      <c r="N92" s="20">
        <v>-0.13</v>
      </c>
      <c r="O92" s="19">
        <f t="shared" si="6"/>
        <v>7.35</v>
      </c>
    </row>
    <row r="93" spans="1:15" ht="18" customHeight="1" x14ac:dyDescent="0.2">
      <c r="A93" s="29">
        <f>A92+1</f>
        <v>91</v>
      </c>
      <c r="B93" s="28" t="s">
        <v>449</v>
      </c>
      <c r="C93" s="13" t="s">
        <v>449</v>
      </c>
      <c r="D93" s="13" t="str">
        <f>VLOOKUP(C93,TaxInfo!$A$2:$B$641,2,0)</f>
        <v xml:space="preserve">East Asia Utilities Corporation </v>
      </c>
      <c r="E93" s="14" t="str">
        <f>VLOOKUP(C93,TaxInfo!$A$2:$C$641,3,0)</f>
        <v>004-760-842-000</v>
      </c>
      <c r="F93" s="14" t="s">
        <v>54</v>
      </c>
      <c r="G93" s="14" t="s">
        <v>37</v>
      </c>
      <c r="H93" s="14" t="s">
        <v>38</v>
      </c>
      <c r="I93" s="14" t="s">
        <v>38</v>
      </c>
      <c r="J93" s="14" t="s">
        <v>37</v>
      </c>
      <c r="K93" s="21" t="s">
        <v>39</v>
      </c>
      <c r="L93" s="23">
        <v>0.54</v>
      </c>
      <c r="M93" s="15" t="s">
        <v>39</v>
      </c>
      <c r="N93" s="20">
        <v>-0.01</v>
      </c>
      <c r="O93" s="19">
        <f t="shared" si="6"/>
        <v>0.53</v>
      </c>
    </row>
    <row r="94" spans="1:15" ht="18" customHeight="1" x14ac:dyDescent="0.2">
      <c r="A94" s="29">
        <f t="shared" si="7"/>
        <v>92</v>
      </c>
      <c r="B94" s="28" t="s">
        <v>449</v>
      </c>
      <c r="C94" s="13" t="s">
        <v>454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37</v>
      </c>
      <c r="K94" s="21" t="s">
        <v>39</v>
      </c>
      <c r="L94" s="23">
        <v>0.85</v>
      </c>
      <c r="M94" s="15" t="s">
        <v>39</v>
      </c>
      <c r="N94" s="20">
        <v>-0.02</v>
      </c>
      <c r="O94" s="19">
        <f t="shared" si="6"/>
        <v>0.83</v>
      </c>
    </row>
    <row r="95" spans="1:15" ht="18" customHeight="1" x14ac:dyDescent="0.2">
      <c r="A95" s="29">
        <f>A94+1</f>
        <v>93</v>
      </c>
      <c r="B95" s="28" t="s">
        <v>455</v>
      </c>
      <c r="C95" s="13" t="s">
        <v>455</v>
      </c>
      <c r="D95" s="13" t="str">
        <f>VLOOKUP(C95,TaxInfo!$A$2:$B$641,2,0)</f>
        <v xml:space="preserve">Eastern Samar Electric Cooperative, Inc. </v>
      </c>
      <c r="E95" s="14" t="str">
        <f>VLOOKUP(C95,TaxInfo!$A$2:$C$641,3,0)</f>
        <v>000-571-316-000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38</v>
      </c>
      <c r="K95" s="21">
        <v>6.28</v>
      </c>
      <c r="L95" s="23" t="s">
        <v>1546</v>
      </c>
      <c r="M95" s="15">
        <v>0.75</v>
      </c>
      <c r="N95" s="20">
        <v>-0.13</v>
      </c>
      <c r="O95" s="19">
        <f t="shared" si="6"/>
        <v>6.9</v>
      </c>
    </row>
    <row r="96" spans="1:15" ht="18" customHeight="1" x14ac:dyDescent="0.2">
      <c r="A96" s="29">
        <f>A95+1</f>
        <v>94</v>
      </c>
      <c r="B96" s="28" t="s">
        <v>466</v>
      </c>
      <c r="C96" s="13" t="s">
        <v>466</v>
      </c>
      <c r="D96" s="13" t="str">
        <f>VLOOKUP(C96,TaxInfo!$A$2:$B$641,2,0)</f>
        <v>Ecozone Power Management, Inc.</v>
      </c>
      <c r="E96" s="14" t="str">
        <f>VLOOKUP(C96,TaxInfo!$A$2:$C$641,3,0)</f>
        <v>007-852-642-000</v>
      </c>
      <c r="F96" s="14" t="s">
        <v>36</v>
      </c>
      <c r="G96" s="14" t="s">
        <v>37</v>
      </c>
      <c r="H96" s="14" t="s">
        <v>38</v>
      </c>
      <c r="I96" s="14" t="s">
        <v>38</v>
      </c>
      <c r="J96" s="14" t="s">
        <v>37</v>
      </c>
      <c r="K96" s="21" t="s">
        <v>39</v>
      </c>
      <c r="L96" s="23">
        <v>6.63</v>
      </c>
      <c r="M96" s="15" t="s">
        <v>39</v>
      </c>
      <c r="N96" s="20">
        <v>-0.13</v>
      </c>
      <c r="O96" s="19">
        <f t="shared" si="6"/>
        <v>6.5</v>
      </c>
    </row>
    <row r="97" spans="1:15" ht="18" customHeight="1" x14ac:dyDescent="0.2">
      <c r="A97" s="29">
        <f>A96+1</f>
        <v>95</v>
      </c>
      <c r="B97" s="28" t="s">
        <v>469</v>
      </c>
      <c r="C97" s="13" t="s">
        <v>469</v>
      </c>
      <c r="D97" s="13" t="str">
        <f>VLOOKUP(C97,TaxInfo!$A$2:$B$641,2,0)</f>
        <v>EDC Burgos Wind Power Corporation</v>
      </c>
      <c r="E97" s="14" t="str">
        <f>VLOOKUP(C97,TaxInfo!$A$2:$C$641,3,0)</f>
        <v>007-726-294</v>
      </c>
      <c r="F97" s="14" t="s">
        <v>54</v>
      </c>
      <c r="G97" s="14" t="s">
        <v>37</v>
      </c>
      <c r="H97" s="14" t="s">
        <v>38</v>
      </c>
      <c r="I97" s="14" t="s">
        <v>37</v>
      </c>
      <c r="J97" s="14" t="s">
        <v>37</v>
      </c>
      <c r="K97" s="21" t="s">
        <v>39</v>
      </c>
      <c r="L97" s="23">
        <v>0.03</v>
      </c>
      <c r="M97" s="15" t="s">
        <v>39</v>
      </c>
      <c r="N97" s="20" t="s">
        <v>39</v>
      </c>
      <c r="O97" s="19">
        <f t="shared" si="6"/>
        <v>0.03</v>
      </c>
    </row>
    <row r="98" spans="1:15" ht="18" customHeight="1" x14ac:dyDescent="0.2">
      <c r="A98" s="29">
        <f t="shared" si="7"/>
        <v>96</v>
      </c>
      <c r="B98" s="28" t="s">
        <v>469</v>
      </c>
      <c r="C98" s="13" t="s">
        <v>471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36</v>
      </c>
      <c r="G98" s="14" t="s">
        <v>37</v>
      </c>
      <c r="H98" s="14" t="s">
        <v>38</v>
      </c>
      <c r="I98" s="14" t="s">
        <v>37</v>
      </c>
      <c r="J98" s="14" t="s">
        <v>37</v>
      </c>
      <c r="K98" s="21" t="s">
        <v>39</v>
      </c>
      <c r="L98" s="23">
        <v>1.73</v>
      </c>
      <c r="M98" s="15" t="s">
        <v>39</v>
      </c>
      <c r="N98" s="20">
        <v>-0.03</v>
      </c>
      <c r="O98" s="19">
        <f t="shared" si="6"/>
        <v>1.7</v>
      </c>
    </row>
    <row r="99" spans="1:15" ht="18" customHeight="1" x14ac:dyDescent="0.2">
      <c r="A99" s="29">
        <f>A98+1</f>
        <v>97</v>
      </c>
      <c r="B99" s="28" t="s">
        <v>472</v>
      </c>
      <c r="C99" s="13" t="s">
        <v>472</v>
      </c>
      <c r="D99" s="13" t="str">
        <f>VLOOKUP(C99,TaxInfo!$A$2:$B$641,2,0)</f>
        <v xml:space="preserve">EEI Energy Solutions Corporation </v>
      </c>
      <c r="E99" s="14" t="str">
        <f>VLOOKUP(C99,TaxInfo!$A$2:$C$641,3,0)</f>
        <v>010-470-000-000</v>
      </c>
      <c r="F99" s="14" t="s">
        <v>36</v>
      </c>
      <c r="G99" s="14" t="s">
        <v>38</v>
      </c>
      <c r="H99" s="14" t="s">
        <v>38</v>
      </c>
      <c r="I99" s="14" t="s">
        <v>38</v>
      </c>
      <c r="J99" s="14" t="s">
        <v>38</v>
      </c>
      <c r="K99" s="21">
        <v>2.17</v>
      </c>
      <c r="L99" s="23" t="s">
        <v>1546</v>
      </c>
      <c r="M99" s="15">
        <v>0.26</v>
      </c>
      <c r="N99" s="20" t="s">
        <v>39</v>
      </c>
      <c r="O99" s="19">
        <f t="shared" si="6"/>
        <v>2.4299999999999997</v>
      </c>
    </row>
    <row r="100" spans="1:15" ht="18" customHeight="1" x14ac:dyDescent="0.2">
      <c r="A100" s="29">
        <f>A99+1</f>
        <v>98</v>
      </c>
      <c r="B100" s="28" t="s">
        <v>74</v>
      </c>
      <c r="C100" s="13" t="s">
        <v>75</v>
      </c>
      <c r="D100" s="13" t="str">
        <f>VLOOKUP(C100,TaxInfo!$A$2:$B$641,2,0)</f>
        <v>Energy Development Corporation</v>
      </c>
      <c r="E100" s="14" t="str">
        <f>VLOOKUP(C100,TaxInfo!$A$2:$C$641,3,0)</f>
        <v>000-169-125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0.16</v>
      </c>
      <c r="L100" s="23" t="s">
        <v>39</v>
      </c>
      <c r="M100" s="15">
        <v>0.02</v>
      </c>
      <c r="N100" s="20" t="s">
        <v>39</v>
      </c>
      <c r="O100" s="19">
        <f t="shared" si="6"/>
        <v>0.18</v>
      </c>
    </row>
    <row r="101" spans="1:15" ht="18" customHeight="1" x14ac:dyDescent="0.2">
      <c r="A101" s="29">
        <f t="shared" ref="A101:A128" si="8">A100+1</f>
        <v>99</v>
      </c>
      <c r="B101" s="28" t="s">
        <v>74</v>
      </c>
      <c r="C101" s="13" t="s">
        <v>74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54</v>
      </c>
      <c r="G101" s="14" t="s">
        <v>37</v>
      </c>
      <c r="H101" s="14" t="s">
        <v>38</v>
      </c>
      <c r="I101" s="14" t="s">
        <v>37</v>
      </c>
      <c r="J101" s="14" t="s">
        <v>37</v>
      </c>
      <c r="K101" s="21" t="s">
        <v>39</v>
      </c>
      <c r="L101" s="23">
        <v>1.41</v>
      </c>
      <c r="M101" s="15" t="s">
        <v>39</v>
      </c>
      <c r="N101" s="20">
        <v>-0.03</v>
      </c>
      <c r="O101" s="19">
        <f t="shared" si="6"/>
        <v>1.38</v>
      </c>
    </row>
    <row r="102" spans="1:15" ht="18" customHeight="1" x14ac:dyDescent="0.2">
      <c r="A102" s="29">
        <f>A101+1</f>
        <v>100</v>
      </c>
      <c r="B102" s="28" t="s">
        <v>488</v>
      </c>
      <c r="C102" s="13" t="s">
        <v>488</v>
      </c>
      <c r="D102" s="13" t="str">
        <f>VLOOKUP(C102,TaxInfo!$A$2:$B$641,2,0)</f>
        <v>FCF Minerals Corporation</v>
      </c>
      <c r="E102" s="14" t="str">
        <f>VLOOKUP(C102,TaxInfo!$A$2:$C$641,3,0)</f>
        <v>238-154-069-000</v>
      </c>
      <c r="F102" s="14" t="s">
        <v>36</v>
      </c>
      <c r="G102" s="14" t="s">
        <v>37</v>
      </c>
      <c r="H102" s="14" t="s">
        <v>38</v>
      </c>
      <c r="I102" s="14" t="s">
        <v>38</v>
      </c>
      <c r="J102" s="14" t="s">
        <v>37</v>
      </c>
      <c r="K102" s="21" t="s">
        <v>39</v>
      </c>
      <c r="L102" s="23">
        <v>0.02</v>
      </c>
      <c r="M102" s="15" t="s">
        <v>39</v>
      </c>
      <c r="N102" s="20" t="s">
        <v>39</v>
      </c>
      <c r="O102" s="19">
        <f t="shared" si="6"/>
        <v>0.02</v>
      </c>
    </row>
    <row r="103" spans="1:15" ht="18" customHeight="1" x14ac:dyDescent="0.2">
      <c r="A103" s="29">
        <f>A102+1</f>
        <v>101</v>
      </c>
      <c r="B103" s="28" t="s">
        <v>494</v>
      </c>
      <c r="C103" s="13" t="s">
        <v>494</v>
      </c>
      <c r="D103" s="13" t="str">
        <f>VLOOKUP(C103,TaxInfo!$A$2:$B$641,2,0)</f>
        <v xml:space="preserve">FDC Retail Electricity Sales Corporation </v>
      </c>
      <c r="E103" s="14" t="str">
        <f>VLOOKUP(C103,TaxInfo!$A$2:$C$641,3,0)</f>
        <v xml:space="preserve">007-475-660-000 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37</v>
      </c>
      <c r="K103" s="21" t="s">
        <v>39</v>
      </c>
      <c r="L103" s="23">
        <v>3.04</v>
      </c>
      <c r="M103" s="15" t="s">
        <v>39</v>
      </c>
      <c r="N103" s="20">
        <v>-0.06</v>
      </c>
      <c r="O103" s="19">
        <f t="shared" si="6"/>
        <v>2.98</v>
      </c>
    </row>
    <row r="104" spans="1:15" ht="18" customHeight="1" x14ac:dyDescent="0.2">
      <c r="A104" s="29">
        <f t="shared" si="8"/>
        <v>102</v>
      </c>
      <c r="B104" s="28" t="s">
        <v>494</v>
      </c>
      <c r="C104" s="13" t="s">
        <v>498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37</v>
      </c>
      <c r="K104" s="21" t="s">
        <v>39</v>
      </c>
      <c r="L104" s="23">
        <v>0.54</v>
      </c>
      <c r="M104" s="15" t="s">
        <v>39</v>
      </c>
      <c r="N104" s="20">
        <v>-0.01</v>
      </c>
      <c r="O104" s="19">
        <f t="shared" si="6"/>
        <v>0.53</v>
      </c>
    </row>
    <row r="105" spans="1:15" ht="18" customHeight="1" x14ac:dyDescent="0.2">
      <c r="A105" s="29">
        <f>A104+1</f>
        <v>103</v>
      </c>
      <c r="B105" s="28" t="s">
        <v>501</v>
      </c>
      <c r="C105" s="13" t="s">
        <v>501</v>
      </c>
      <c r="D105" s="13" t="str">
        <f>VLOOKUP(C105,TaxInfo!$A$2:$B$641,2,0)</f>
        <v xml:space="preserve">FGP Corp. </v>
      </c>
      <c r="E105" s="14" t="str">
        <f>VLOOKUP(C105,TaxInfo!$A$2:$C$641,3,0)</f>
        <v>005-011-427-000</v>
      </c>
      <c r="F105" s="14" t="s">
        <v>54</v>
      </c>
      <c r="G105" s="14" t="s">
        <v>37</v>
      </c>
      <c r="H105" s="14" t="s">
        <v>38</v>
      </c>
      <c r="I105" s="14" t="s">
        <v>38</v>
      </c>
      <c r="J105" s="14" t="s">
        <v>38</v>
      </c>
      <c r="K105" s="21">
        <v>0.04</v>
      </c>
      <c r="L105" s="23" t="s">
        <v>1546</v>
      </c>
      <c r="M105" s="15" t="s">
        <v>39</v>
      </c>
      <c r="N105" s="20" t="s">
        <v>39</v>
      </c>
      <c r="O105" s="19">
        <f t="shared" si="6"/>
        <v>0.04</v>
      </c>
    </row>
    <row r="106" spans="1:15" ht="18" customHeight="1" x14ac:dyDescent="0.2">
      <c r="A106" s="29">
        <f t="shared" si="8"/>
        <v>104</v>
      </c>
      <c r="B106" s="28" t="s">
        <v>501</v>
      </c>
      <c r="C106" s="13" t="s">
        <v>499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36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23" t="s">
        <v>1546</v>
      </c>
      <c r="M106" s="15">
        <v>0.15</v>
      </c>
      <c r="N106" s="20">
        <v>-0.02</v>
      </c>
      <c r="O106" s="19">
        <f t="shared" si="6"/>
        <v>1.3699999999999999</v>
      </c>
    </row>
    <row r="107" spans="1:15" ht="18" customHeight="1" x14ac:dyDescent="0.2">
      <c r="A107" s="29">
        <f>A106+1</f>
        <v>105</v>
      </c>
      <c r="B107" s="28" t="s">
        <v>509</v>
      </c>
      <c r="C107" s="13" t="s">
        <v>509</v>
      </c>
      <c r="D107" s="13" t="str">
        <f>VLOOKUP(C107,TaxInfo!$A$2:$B$641,2,0)</f>
        <v xml:space="preserve">First Farmers Holding Corporation </v>
      </c>
      <c r="E107" s="14" t="str">
        <f>VLOOKUP(C107,TaxInfo!$A$2:$C$641,3,0)</f>
        <v>002-011-670-000</v>
      </c>
      <c r="F107" s="14" t="s">
        <v>54</v>
      </c>
      <c r="G107" s="14" t="s">
        <v>37</v>
      </c>
      <c r="H107" s="14" t="s">
        <v>38</v>
      </c>
      <c r="I107" s="14" t="s">
        <v>37</v>
      </c>
      <c r="J107" s="14" t="s">
        <v>37</v>
      </c>
      <c r="K107" s="21" t="s">
        <v>39</v>
      </c>
      <c r="L107" s="23">
        <v>0.16</v>
      </c>
      <c r="M107" s="15" t="s">
        <v>39</v>
      </c>
      <c r="N107" s="20" t="s">
        <v>39</v>
      </c>
      <c r="O107" s="19">
        <f t="shared" si="6"/>
        <v>0.16</v>
      </c>
    </row>
    <row r="108" spans="1:15" ht="18" customHeight="1" x14ac:dyDescent="0.2">
      <c r="A108" s="29">
        <f t="shared" si="8"/>
        <v>106</v>
      </c>
      <c r="B108" s="28" t="s">
        <v>509</v>
      </c>
      <c r="C108" s="13" t="s">
        <v>513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36</v>
      </c>
      <c r="G108" s="14" t="s">
        <v>37</v>
      </c>
      <c r="H108" s="14" t="s">
        <v>38</v>
      </c>
      <c r="I108" s="14" t="s">
        <v>37</v>
      </c>
      <c r="J108" s="14" t="s">
        <v>37</v>
      </c>
      <c r="K108" s="21" t="s">
        <v>39</v>
      </c>
      <c r="L108" s="23">
        <v>1.36</v>
      </c>
      <c r="M108" s="15" t="s">
        <v>39</v>
      </c>
      <c r="N108" s="20">
        <v>-0.03</v>
      </c>
      <c r="O108" s="19">
        <f t="shared" si="6"/>
        <v>1.33</v>
      </c>
    </row>
    <row r="109" spans="1:15" ht="18" customHeight="1" x14ac:dyDescent="0.2">
      <c r="A109" s="29">
        <f>A108+1</f>
        <v>107</v>
      </c>
      <c r="B109" s="28" t="s">
        <v>516</v>
      </c>
      <c r="C109" s="13" t="s">
        <v>516</v>
      </c>
      <c r="D109" s="13" t="str">
        <f>VLOOKUP(C109,TaxInfo!$A$2:$B$641,2,0)</f>
        <v xml:space="preserve">First Gas Power Corporation </v>
      </c>
      <c r="E109" s="14" t="str">
        <f>VLOOKUP(C109,TaxInfo!$A$2:$C$641,3,0)</f>
        <v>004-470-601-000</v>
      </c>
      <c r="F109" s="14" t="s">
        <v>54</v>
      </c>
      <c r="G109" s="14" t="s">
        <v>37</v>
      </c>
      <c r="H109" s="14" t="s">
        <v>38</v>
      </c>
      <c r="I109" s="14" t="s">
        <v>38</v>
      </c>
      <c r="J109" s="14" t="s">
        <v>38</v>
      </c>
      <c r="K109" s="21">
        <v>4.83</v>
      </c>
      <c r="L109" s="23" t="s">
        <v>1546</v>
      </c>
      <c r="M109" s="15">
        <v>0.57999999999999996</v>
      </c>
      <c r="N109" s="20">
        <v>-0.1</v>
      </c>
      <c r="O109" s="19">
        <f t="shared" si="6"/>
        <v>5.3100000000000005</v>
      </c>
    </row>
    <row r="110" spans="1:15" ht="18" customHeight="1" x14ac:dyDescent="0.2">
      <c r="A110" s="29">
        <f t="shared" si="8"/>
        <v>108</v>
      </c>
      <c r="B110" s="28" t="s">
        <v>516</v>
      </c>
      <c r="C110" s="13" t="s">
        <v>514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0.48</v>
      </c>
      <c r="L110" s="23" t="s">
        <v>1546</v>
      </c>
      <c r="M110" s="15">
        <v>0.06</v>
      </c>
      <c r="N110" s="20">
        <v>-0.01</v>
      </c>
      <c r="O110" s="19">
        <f t="shared" si="6"/>
        <v>0.53</v>
      </c>
    </row>
    <row r="111" spans="1:15" ht="18" customHeight="1" x14ac:dyDescent="0.2">
      <c r="A111" s="29">
        <f>A110+1</f>
        <v>109</v>
      </c>
      <c r="B111" s="28" t="s">
        <v>522</v>
      </c>
      <c r="C111" s="13" t="s">
        <v>522</v>
      </c>
      <c r="D111" s="13" t="str">
        <f>VLOOKUP(C111,TaxInfo!$A$2:$B$641,2,0)</f>
        <v xml:space="preserve">First Gen Energy Solutions, Inc. </v>
      </c>
      <c r="E111" s="14" t="str">
        <f>VLOOKUP(C111,TaxInfo!$A$2:$C$641,3,0)</f>
        <v>006-537-631-000</v>
      </c>
      <c r="F111" s="14" t="s">
        <v>36</v>
      </c>
      <c r="G111" s="14" t="s">
        <v>37</v>
      </c>
      <c r="H111" s="14" t="s">
        <v>38</v>
      </c>
      <c r="I111" s="14" t="s">
        <v>38</v>
      </c>
      <c r="J111" s="14" t="s">
        <v>38</v>
      </c>
      <c r="K111" s="21">
        <v>0.16</v>
      </c>
      <c r="L111" s="23" t="s">
        <v>1546</v>
      </c>
      <c r="M111" s="15">
        <v>0.02</v>
      </c>
      <c r="N111" s="20" t="s">
        <v>39</v>
      </c>
      <c r="O111" s="19">
        <f t="shared" si="6"/>
        <v>0.18</v>
      </c>
    </row>
    <row r="112" spans="1:15" ht="18" customHeight="1" x14ac:dyDescent="0.2">
      <c r="A112" s="29">
        <f t="shared" si="8"/>
        <v>110</v>
      </c>
      <c r="B112" s="28" t="s">
        <v>522</v>
      </c>
      <c r="C112" s="13" t="s">
        <v>524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36</v>
      </c>
      <c r="G112" s="14" t="s">
        <v>37</v>
      </c>
      <c r="H112" s="14" t="s">
        <v>38</v>
      </c>
      <c r="I112" s="14" t="s">
        <v>38</v>
      </c>
      <c r="J112" s="14" t="s">
        <v>38</v>
      </c>
      <c r="K112" s="21">
        <v>2.44</v>
      </c>
      <c r="L112" s="23" t="s">
        <v>1546</v>
      </c>
      <c r="M112" s="15">
        <v>0.28999999999999998</v>
      </c>
      <c r="N112" s="20">
        <v>-0.05</v>
      </c>
      <c r="O112" s="19">
        <f t="shared" si="6"/>
        <v>2.68</v>
      </c>
    </row>
    <row r="113" spans="1:15" ht="18" customHeight="1" x14ac:dyDescent="0.2">
      <c r="A113" s="29">
        <f>A112+1</f>
        <v>111</v>
      </c>
      <c r="B113" s="28" t="s">
        <v>525</v>
      </c>
      <c r="C113" s="13" t="s">
        <v>533</v>
      </c>
      <c r="D113" s="13" t="str">
        <f>VLOOKUP(C113,TaxInfo!$A$2:$B$641,2,0)</f>
        <v xml:space="preserve">First Gen Hydro Power Corporation </v>
      </c>
      <c r="E113" s="14" t="str">
        <f>VLOOKUP(C113,TaxInfo!$A$2:$C$641,3,0)</f>
        <v>244-335-986-000</v>
      </c>
      <c r="F113" s="14" t="s">
        <v>36</v>
      </c>
      <c r="G113" s="14" t="s">
        <v>37</v>
      </c>
      <c r="H113" s="14" t="s">
        <v>38</v>
      </c>
      <c r="I113" s="14" t="s">
        <v>38</v>
      </c>
      <c r="J113" s="14" t="s">
        <v>37</v>
      </c>
      <c r="K113" s="21" t="s">
        <v>39</v>
      </c>
      <c r="L113" s="23">
        <v>0.12</v>
      </c>
      <c r="M113" s="15" t="s">
        <v>39</v>
      </c>
      <c r="N113" s="20" t="s">
        <v>39</v>
      </c>
      <c r="O113" s="19">
        <f t="shared" si="6"/>
        <v>0.12</v>
      </c>
    </row>
    <row r="114" spans="1:15" ht="18" customHeight="1" x14ac:dyDescent="0.2">
      <c r="A114" s="29">
        <f t="shared" si="8"/>
        <v>112</v>
      </c>
      <c r="B114" s="28" t="s">
        <v>525</v>
      </c>
      <c r="C114" s="13" t="s">
        <v>525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54</v>
      </c>
      <c r="G114" s="14" t="s">
        <v>37</v>
      </c>
      <c r="H114" s="14" t="s">
        <v>38</v>
      </c>
      <c r="I114" s="14" t="s">
        <v>37</v>
      </c>
      <c r="J114" s="14" t="s">
        <v>37</v>
      </c>
      <c r="K114" s="21" t="s">
        <v>39</v>
      </c>
      <c r="L114" s="23">
        <v>240.62</v>
      </c>
      <c r="M114" s="15" t="s">
        <v>39</v>
      </c>
      <c r="N114" s="20">
        <v>-4.8099999999999996</v>
      </c>
      <c r="O114" s="19">
        <f t="shared" si="6"/>
        <v>235.81</v>
      </c>
    </row>
    <row r="115" spans="1:15" ht="18" customHeight="1" x14ac:dyDescent="0.2">
      <c r="A115" s="29">
        <f t="shared" si="8"/>
        <v>113</v>
      </c>
      <c r="B115" s="28" t="s">
        <v>525</v>
      </c>
      <c r="C115" s="13" t="s">
        <v>532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36</v>
      </c>
      <c r="G115" s="14" t="s">
        <v>37</v>
      </c>
      <c r="H115" s="14" t="s">
        <v>38</v>
      </c>
      <c r="I115" s="14" t="s">
        <v>38</v>
      </c>
      <c r="J115" s="14" t="s">
        <v>37</v>
      </c>
      <c r="K115" s="21" t="s">
        <v>39</v>
      </c>
      <c r="L115" s="23">
        <v>0.51</v>
      </c>
      <c r="M115" s="15" t="s">
        <v>39</v>
      </c>
      <c r="N115" s="20">
        <v>-0.01</v>
      </c>
      <c r="O115" s="19">
        <f t="shared" si="6"/>
        <v>0.5</v>
      </c>
    </row>
    <row r="116" spans="1:15" ht="18" customHeight="1" x14ac:dyDescent="0.2">
      <c r="A116" s="29">
        <f t="shared" si="8"/>
        <v>114</v>
      </c>
      <c r="B116" s="28" t="s">
        <v>525</v>
      </c>
      <c r="C116" s="13" t="s">
        <v>529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36</v>
      </c>
      <c r="G116" s="14" t="s">
        <v>37</v>
      </c>
      <c r="H116" s="14" t="s">
        <v>38</v>
      </c>
      <c r="I116" s="14" t="s">
        <v>37</v>
      </c>
      <c r="J116" s="14" t="s">
        <v>37</v>
      </c>
      <c r="K116" s="21" t="s">
        <v>39</v>
      </c>
      <c r="L116" s="23">
        <v>0.05</v>
      </c>
      <c r="M116" s="15" t="s">
        <v>39</v>
      </c>
      <c r="N116" s="20" t="s">
        <v>39</v>
      </c>
      <c r="O116" s="19">
        <f t="shared" si="6"/>
        <v>0.05</v>
      </c>
    </row>
    <row r="117" spans="1:15" ht="18" customHeight="1" x14ac:dyDescent="0.2">
      <c r="A117" s="29">
        <f t="shared" si="8"/>
        <v>115</v>
      </c>
      <c r="B117" s="28" t="s">
        <v>525</v>
      </c>
      <c r="C117" s="13" t="s">
        <v>531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37</v>
      </c>
      <c r="K117" s="21" t="s">
        <v>39</v>
      </c>
      <c r="L117" s="23">
        <v>7.0000000000000007E-2</v>
      </c>
      <c r="M117" s="15" t="s">
        <v>39</v>
      </c>
      <c r="N117" s="20" t="s">
        <v>39</v>
      </c>
      <c r="O117" s="19">
        <f t="shared" si="6"/>
        <v>7.0000000000000007E-2</v>
      </c>
    </row>
    <row r="118" spans="1:15" ht="18" customHeight="1" x14ac:dyDescent="0.2">
      <c r="A118" s="29">
        <f>A117+1</f>
        <v>116</v>
      </c>
      <c r="B118" s="28" t="s">
        <v>536</v>
      </c>
      <c r="C118" s="13" t="s">
        <v>536</v>
      </c>
      <c r="D118" s="13" t="str">
        <f>VLOOKUP(C118,TaxInfo!$A$2:$B$641,2,0)</f>
        <v xml:space="preserve">First Laguna Electric Cooperative, Inc. </v>
      </c>
      <c r="E118" s="14" t="str">
        <f>VLOOKUP(C118,TaxInfo!$A$2:$C$641,3,0)</f>
        <v>000-624-679-000</v>
      </c>
      <c r="F118" s="14" t="s">
        <v>36</v>
      </c>
      <c r="G118" s="14" t="s">
        <v>37</v>
      </c>
      <c r="H118" s="14" t="s">
        <v>38</v>
      </c>
      <c r="I118" s="14" t="s">
        <v>38</v>
      </c>
      <c r="J118" s="14" t="s">
        <v>38</v>
      </c>
      <c r="K118" s="21">
        <v>7.35</v>
      </c>
      <c r="L118" s="23" t="s">
        <v>1546</v>
      </c>
      <c r="M118" s="15">
        <v>0.88</v>
      </c>
      <c r="N118" s="20">
        <v>-0.15</v>
      </c>
      <c r="O118" s="19">
        <f t="shared" si="6"/>
        <v>8.08</v>
      </c>
    </row>
    <row r="119" spans="1:15" ht="18" customHeight="1" x14ac:dyDescent="0.2">
      <c r="A119" s="29">
        <f>A118+1</f>
        <v>117</v>
      </c>
      <c r="B119" s="28" t="s">
        <v>540</v>
      </c>
      <c r="C119" s="13" t="s">
        <v>540</v>
      </c>
      <c r="D119" s="13" t="str">
        <f>VLOOKUP(C119,TaxInfo!$A$2:$B$641,2,0)</f>
        <v xml:space="preserve">First Natgas Power Corp. </v>
      </c>
      <c r="E119" s="14" t="str">
        <f>VLOOKUP(C119,TaxInfo!$A$2:$C$641,3,0)</f>
        <v>237-151-695-000</v>
      </c>
      <c r="F119" s="14" t="s">
        <v>54</v>
      </c>
      <c r="G119" s="14" t="s">
        <v>37</v>
      </c>
      <c r="H119" s="14" t="s">
        <v>38</v>
      </c>
      <c r="I119" s="14" t="s">
        <v>38</v>
      </c>
      <c r="J119" s="14" t="s">
        <v>38</v>
      </c>
      <c r="K119" s="21">
        <v>0.25</v>
      </c>
      <c r="L119" s="23" t="s">
        <v>1546</v>
      </c>
      <c r="M119" s="15">
        <v>0.03</v>
      </c>
      <c r="N119" s="20" t="s">
        <v>39</v>
      </c>
      <c r="O119" s="19">
        <f t="shared" si="6"/>
        <v>0.28000000000000003</v>
      </c>
    </row>
    <row r="120" spans="1:15" ht="18" customHeight="1" x14ac:dyDescent="0.2">
      <c r="A120" s="29">
        <f t="shared" si="8"/>
        <v>118</v>
      </c>
      <c r="B120" s="28" t="s">
        <v>540</v>
      </c>
      <c r="C120" s="13" t="s">
        <v>544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0.85</v>
      </c>
      <c r="L120" s="23" t="s">
        <v>1546</v>
      </c>
      <c r="M120" s="15">
        <v>0.1</v>
      </c>
      <c r="N120" s="20">
        <v>-0.02</v>
      </c>
      <c r="O120" s="19">
        <f t="shared" si="6"/>
        <v>0.92999999999999994</v>
      </c>
    </row>
    <row r="121" spans="1:15" ht="18" customHeight="1" x14ac:dyDescent="0.2">
      <c r="A121" s="29">
        <f>A120+1</f>
        <v>119</v>
      </c>
      <c r="B121" s="28" t="s">
        <v>545</v>
      </c>
      <c r="C121" s="13" t="s">
        <v>549</v>
      </c>
      <c r="D121" s="13" t="str">
        <f>VLOOKUP(C121,TaxInfo!$A$2:$B$641,2,0)</f>
        <v xml:space="preserve">First Solar Energy Corp. </v>
      </c>
      <c r="E121" s="14" t="str">
        <f>VLOOKUP(C121,TaxInfo!$A$2:$C$641,3,0)</f>
        <v>008-104-865-000</v>
      </c>
      <c r="F121" s="14" t="s">
        <v>36</v>
      </c>
      <c r="G121" s="14" t="s">
        <v>37</v>
      </c>
      <c r="H121" s="14" t="s">
        <v>37</v>
      </c>
      <c r="I121" s="14" t="s">
        <v>37</v>
      </c>
      <c r="J121" s="14" t="s">
        <v>37</v>
      </c>
      <c r="K121" s="21" t="s">
        <v>39</v>
      </c>
      <c r="L121" s="23">
        <v>0.16</v>
      </c>
      <c r="M121" s="15" t="s">
        <v>39</v>
      </c>
      <c r="N121" s="20" t="s">
        <v>39</v>
      </c>
      <c r="O121" s="19">
        <f t="shared" si="6"/>
        <v>0.16</v>
      </c>
    </row>
    <row r="122" spans="1:15" ht="18" customHeight="1" x14ac:dyDescent="0.2">
      <c r="A122" s="29">
        <f>A121+1</f>
        <v>120</v>
      </c>
      <c r="B122" s="28" t="s">
        <v>550</v>
      </c>
      <c r="C122" s="13" t="s">
        <v>550</v>
      </c>
      <c r="D122" s="13" t="str">
        <f>VLOOKUP(C122,TaxInfo!$A$2:$B$641,2,0)</f>
        <v xml:space="preserve">First Toledo Solar Energy Corporation </v>
      </c>
      <c r="E122" s="14" t="str">
        <f>VLOOKUP(C122,TaxInfo!$A$2:$C$641,3,0)</f>
        <v>008-943-292-000</v>
      </c>
      <c r="F122" s="14" t="s">
        <v>54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21" t="s">
        <v>39</v>
      </c>
      <c r="L122" s="23">
        <v>1.06</v>
      </c>
      <c r="M122" s="15" t="s">
        <v>39</v>
      </c>
      <c r="N122" s="20">
        <v>-0.02</v>
      </c>
      <c r="O122" s="19">
        <f t="shared" si="6"/>
        <v>1.04</v>
      </c>
    </row>
    <row r="123" spans="1:15" ht="18" customHeight="1" x14ac:dyDescent="0.2">
      <c r="A123" s="29">
        <f t="shared" si="8"/>
        <v>121</v>
      </c>
      <c r="B123" s="28" t="s">
        <v>550</v>
      </c>
      <c r="C123" s="13" t="s">
        <v>554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36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21" t="s">
        <v>39</v>
      </c>
      <c r="L123" s="23">
        <v>0.28000000000000003</v>
      </c>
      <c r="M123" s="15" t="s">
        <v>39</v>
      </c>
      <c r="N123" s="20">
        <v>-0.01</v>
      </c>
      <c r="O123" s="19">
        <f t="shared" si="6"/>
        <v>0.27</v>
      </c>
    </row>
    <row r="124" spans="1:15" ht="18" customHeight="1" x14ac:dyDescent="0.2">
      <c r="A124" s="29">
        <f>A123+1</f>
        <v>122</v>
      </c>
      <c r="B124" s="28" t="s">
        <v>555</v>
      </c>
      <c r="C124" s="13" t="s">
        <v>559</v>
      </c>
      <c r="D124" s="13" t="str">
        <f>VLOOKUP(C124,TaxInfo!$A$2:$B$641,2,0)</f>
        <v>GIGA ACE 4, INC.</v>
      </c>
      <c r="E124" s="14" t="str">
        <f>VLOOKUP(C124,TaxInfo!$A$2:$C$641,3,0)</f>
        <v>758-765-902-000</v>
      </c>
      <c r="F124" s="14" t="s">
        <v>36</v>
      </c>
      <c r="G124" s="14" t="s">
        <v>37</v>
      </c>
      <c r="H124" s="14" t="s">
        <v>38</v>
      </c>
      <c r="I124" s="14" t="s">
        <v>37</v>
      </c>
      <c r="J124" s="14" t="s">
        <v>37</v>
      </c>
      <c r="K124" s="21" t="s">
        <v>39</v>
      </c>
      <c r="L124" s="23">
        <v>2.6</v>
      </c>
      <c r="M124" s="15" t="s">
        <v>39</v>
      </c>
      <c r="N124" s="20">
        <v>-0.05</v>
      </c>
      <c r="O124" s="19">
        <f t="shared" si="6"/>
        <v>2.5500000000000003</v>
      </c>
    </row>
    <row r="125" spans="1:15" ht="18" customHeight="1" x14ac:dyDescent="0.2">
      <c r="A125" s="29">
        <f>A124+1</f>
        <v>123</v>
      </c>
      <c r="B125" s="28" t="s">
        <v>560</v>
      </c>
      <c r="C125" s="13" t="s">
        <v>565</v>
      </c>
      <c r="D125" s="13" t="str">
        <f>VLOOKUP(C125,TaxInfo!$A$2:$B$641,2,0)</f>
        <v xml:space="preserve">GIGASOL3, Inc. </v>
      </c>
      <c r="E125" s="14" t="str">
        <f>VLOOKUP(C125,TaxInfo!$A$2:$C$641,3,0)</f>
        <v>009-597-701</v>
      </c>
      <c r="F125" s="14" t="s">
        <v>36</v>
      </c>
      <c r="G125" s="14" t="s">
        <v>37</v>
      </c>
      <c r="H125" s="14" t="s">
        <v>37</v>
      </c>
      <c r="I125" s="14" t="s">
        <v>37</v>
      </c>
      <c r="J125" s="14" t="s">
        <v>37</v>
      </c>
      <c r="K125" s="21" t="s">
        <v>39</v>
      </c>
      <c r="L125" s="23">
        <v>0.22</v>
      </c>
      <c r="M125" s="15" t="s">
        <v>39</v>
      </c>
      <c r="N125" s="20" t="s">
        <v>39</v>
      </c>
      <c r="O125" s="19">
        <f t="shared" si="6"/>
        <v>0.22</v>
      </c>
    </row>
    <row r="126" spans="1:15" ht="18" customHeight="1" x14ac:dyDescent="0.2">
      <c r="A126" s="29">
        <f>A125+1</f>
        <v>124</v>
      </c>
      <c r="B126" s="28" t="s">
        <v>567</v>
      </c>
      <c r="C126" s="13" t="s">
        <v>571</v>
      </c>
      <c r="D126" s="13" t="str">
        <f>VLOOKUP(C126,TaxInfo!$A$2:$B$641,2,0)</f>
        <v xml:space="preserve">Global Energy Supply Corporation </v>
      </c>
      <c r="E126" s="14" t="str">
        <f>VLOOKUP(C126,TaxInfo!$A$2:$C$641,3,0)</f>
        <v>234-621-270-000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50.6</v>
      </c>
      <c r="L126" s="23" t="s">
        <v>1546</v>
      </c>
      <c r="M126" s="15">
        <v>6.07</v>
      </c>
      <c r="N126" s="20">
        <v>-1.01</v>
      </c>
      <c r="O126" s="19">
        <f t="shared" si="6"/>
        <v>55.660000000000004</v>
      </c>
    </row>
    <row r="127" spans="1:15" ht="18" customHeight="1" x14ac:dyDescent="0.2">
      <c r="A127" s="29">
        <f>A126+1</f>
        <v>125</v>
      </c>
      <c r="B127" s="28" t="s">
        <v>572</v>
      </c>
      <c r="C127" s="13" t="s">
        <v>572</v>
      </c>
      <c r="D127" s="13" t="str">
        <f>VLOOKUP(C127,TaxInfo!$A$2:$B$641,2,0)</f>
        <v xml:space="preserve">GNPower Dinginin Ltd. Co. </v>
      </c>
      <c r="E127" s="14" t="str">
        <f>VLOOKUP(C127,TaxInfo!$A$2:$C$641,3,0)</f>
        <v>008-778-572-000</v>
      </c>
      <c r="F127" s="14" t="s">
        <v>54</v>
      </c>
      <c r="G127" s="14" t="s">
        <v>37</v>
      </c>
      <c r="H127" s="14" t="s">
        <v>37</v>
      </c>
      <c r="I127" s="14" t="s">
        <v>38</v>
      </c>
      <c r="J127" s="14" t="s">
        <v>38</v>
      </c>
      <c r="K127" s="21">
        <v>42.5</v>
      </c>
      <c r="L127" s="23" t="s">
        <v>1546</v>
      </c>
      <c r="M127" s="15">
        <v>5.0999999999999996</v>
      </c>
      <c r="N127" s="20">
        <v>-0.85</v>
      </c>
      <c r="O127" s="19">
        <f t="shared" si="6"/>
        <v>46.75</v>
      </c>
    </row>
    <row r="128" spans="1:15" ht="18" customHeight="1" x14ac:dyDescent="0.2">
      <c r="A128" s="29">
        <f t="shared" si="8"/>
        <v>126</v>
      </c>
      <c r="B128" s="28" t="s">
        <v>572</v>
      </c>
      <c r="C128" s="13" t="s">
        <v>576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36</v>
      </c>
      <c r="G128" s="14" t="s">
        <v>37</v>
      </c>
      <c r="H128" s="14" t="s">
        <v>37</v>
      </c>
      <c r="I128" s="14" t="s">
        <v>38</v>
      </c>
      <c r="J128" s="14" t="s">
        <v>38</v>
      </c>
      <c r="K128" s="21">
        <v>7.8</v>
      </c>
      <c r="L128" s="23" t="s">
        <v>1546</v>
      </c>
      <c r="M128" s="15">
        <v>0.94</v>
      </c>
      <c r="N128" s="20">
        <v>-0.16</v>
      </c>
      <c r="O128" s="19">
        <f t="shared" si="6"/>
        <v>8.58</v>
      </c>
    </row>
    <row r="129" spans="1:15" ht="18" customHeight="1" x14ac:dyDescent="0.2">
      <c r="A129" s="29">
        <f>A128+1</f>
        <v>127</v>
      </c>
      <c r="B129" s="28" t="s">
        <v>577</v>
      </c>
      <c r="C129" s="13" t="s">
        <v>577</v>
      </c>
      <c r="D129" s="13" t="str">
        <f>VLOOKUP(C129,TaxInfo!$A$2:$B$641,2,0)</f>
        <v>GNPower Ltd. Co.</v>
      </c>
      <c r="E129" s="14" t="str">
        <f>VLOOKUP(C129,TaxInfo!$A$2:$C$641,3,0)</f>
        <v>202-920-663-000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1.8</v>
      </c>
      <c r="L129" s="23" t="s">
        <v>1546</v>
      </c>
      <c r="M129" s="15">
        <v>0.22</v>
      </c>
      <c r="N129" s="20">
        <v>-0.04</v>
      </c>
      <c r="O129" s="19">
        <f t="shared" si="6"/>
        <v>1.98</v>
      </c>
    </row>
    <row r="130" spans="1:15" ht="18" customHeight="1" x14ac:dyDescent="0.2">
      <c r="A130" s="29">
        <f>A129+1</f>
        <v>128</v>
      </c>
      <c r="B130" s="28" t="s">
        <v>588</v>
      </c>
      <c r="C130" s="13" t="s">
        <v>588</v>
      </c>
      <c r="D130" s="13" t="str">
        <f>VLOOKUP(C130,TaxInfo!$A$2:$B$641,2,0)</f>
        <v xml:space="preserve">GNPower Mariveles Energy Center Ltd. Co. </v>
      </c>
      <c r="E130" s="14" t="str">
        <f>VLOOKUP(C130,TaxInfo!$A$2:$C$641,3,0)</f>
        <v>006-659-706-000</v>
      </c>
      <c r="F130" s="14" t="s">
        <v>54</v>
      </c>
      <c r="G130" s="14" t="s">
        <v>37</v>
      </c>
      <c r="H130" s="14" t="s">
        <v>38</v>
      </c>
      <c r="I130" s="14" t="s">
        <v>38</v>
      </c>
      <c r="J130" s="14" t="s">
        <v>38</v>
      </c>
      <c r="K130" s="21">
        <v>6.83</v>
      </c>
      <c r="L130" s="23" t="s">
        <v>1546</v>
      </c>
      <c r="M130" s="15">
        <v>0.82</v>
      </c>
      <c r="N130" s="20">
        <v>-0.14000000000000001</v>
      </c>
      <c r="O130" s="19">
        <f t="shared" si="6"/>
        <v>7.5100000000000007</v>
      </c>
    </row>
    <row r="131" spans="1:15" ht="18" customHeight="1" x14ac:dyDescent="0.2">
      <c r="A131" s="29">
        <f>A130+1</f>
        <v>129</v>
      </c>
      <c r="B131" s="28" t="s">
        <v>589</v>
      </c>
      <c r="C131" s="13" t="s">
        <v>589</v>
      </c>
      <c r="D131" s="13" t="str">
        <f>VLOOKUP(C131,TaxInfo!$A$2:$B$641,2,0)</f>
        <v>Goodfound Cement Corporation</v>
      </c>
      <c r="E131" s="14" t="str">
        <f>VLOOKUP(C131,TaxInfo!$A$2:$C$641,3,0)</f>
        <v>005-613-132-000</v>
      </c>
      <c r="F131" s="14" t="s">
        <v>36</v>
      </c>
      <c r="G131" s="14" t="s">
        <v>37</v>
      </c>
      <c r="H131" s="14" t="s">
        <v>38</v>
      </c>
      <c r="I131" s="14" t="s">
        <v>38</v>
      </c>
      <c r="J131" s="14" t="s">
        <v>38</v>
      </c>
      <c r="K131" s="21">
        <v>13.8</v>
      </c>
      <c r="L131" s="23" t="s">
        <v>1546</v>
      </c>
      <c r="M131" s="15">
        <v>1.66</v>
      </c>
      <c r="N131" s="20">
        <v>-0.28000000000000003</v>
      </c>
      <c r="O131" s="19">
        <f t="shared" ref="O131:O194" si="9">SUM(K131:N131)</f>
        <v>15.180000000000001</v>
      </c>
    </row>
    <row r="132" spans="1:15" ht="18" customHeight="1" x14ac:dyDescent="0.2">
      <c r="A132" s="29">
        <f>A131+1</f>
        <v>130</v>
      </c>
      <c r="B132" s="28" t="s">
        <v>593</v>
      </c>
      <c r="C132" s="13" t="s">
        <v>593</v>
      </c>
      <c r="D132" s="13" t="str">
        <f>VLOOKUP(C132,TaxInfo!$A$2:$B$641,2,0)</f>
        <v xml:space="preserve">Grass Gold Renewable Energy Corporation </v>
      </c>
      <c r="E132" s="14" t="str">
        <f>VLOOKUP(C132,TaxInfo!$A$2:$C$641,3,0)</f>
        <v>008-771-462-000</v>
      </c>
      <c r="F132" s="14" t="s">
        <v>54</v>
      </c>
      <c r="G132" s="14" t="s">
        <v>37</v>
      </c>
      <c r="H132" s="14" t="s">
        <v>37</v>
      </c>
      <c r="I132" s="14" t="s">
        <v>37</v>
      </c>
      <c r="J132" s="14" t="s">
        <v>37</v>
      </c>
      <c r="K132" s="21" t="s">
        <v>39</v>
      </c>
      <c r="L132" s="23">
        <v>0.01</v>
      </c>
      <c r="M132" s="15" t="s">
        <v>39</v>
      </c>
      <c r="N132" s="20" t="s">
        <v>39</v>
      </c>
      <c r="O132" s="19">
        <f t="shared" si="9"/>
        <v>0.01</v>
      </c>
    </row>
    <row r="133" spans="1:15" ht="18" customHeight="1" x14ac:dyDescent="0.2">
      <c r="A133" s="29">
        <f>A132+1</f>
        <v>131</v>
      </c>
      <c r="B133" s="28" t="s">
        <v>602</v>
      </c>
      <c r="C133" s="13" t="s">
        <v>607</v>
      </c>
      <c r="D133" s="13" t="str">
        <f>VLOOKUP(C133,TaxInfo!$A$2:$B$641,2,0)</f>
        <v>Green Core Geothermal, Inc.</v>
      </c>
      <c r="E133" s="14" t="str">
        <f>VLOOKUP(C133,TaxInfo!$A$2:$C$641,3,0)</f>
        <v>007317982</v>
      </c>
      <c r="F133" s="14" t="s">
        <v>36</v>
      </c>
      <c r="G133" s="14" t="s">
        <v>37</v>
      </c>
      <c r="H133" s="14" t="s">
        <v>37</v>
      </c>
      <c r="I133" s="14" t="s">
        <v>38</v>
      </c>
      <c r="J133" s="14" t="s">
        <v>38</v>
      </c>
      <c r="K133" s="21">
        <v>0.28999999999999998</v>
      </c>
      <c r="L133" s="23" t="s">
        <v>1546</v>
      </c>
      <c r="M133" s="15">
        <v>0.03</v>
      </c>
      <c r="N133" s="20">
        <v>-0.01</v>
      </c>
      <c r="O133" s="19">
        <f t="shared" si="9"/>
        <v>0.30999999999999994</v>
      </c>
    </row>
    <row r="134" spans="1:15" ht="18" customHeight="1" x14ac:dyDescent="0.2">
      <c r="A134" s="29">
        <f t="shared" ref="A134:A162" si="10">A133+1</f>
        <v>132</v>
      </c>
      <c r="B134" s="28" t="s">
        <v>602</v>
      </c>
      <c r="C134" s="13" t="s">
        <v>602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54</v>
      </c>
      <c r="G134" s="14" t="s">
        <v>37</v>
      </c>
      <c r="H134" s="14" t="s">
        <v>37</v>
      </c>
      <c r="I134" s="14" t="s">
        <v>37</v>
      </c>
      <c r="J134" s="14" t="s">
        <v>37</v>
      </c>
      <c r="K134" s="21" t="s">
        <v>39</v>
      </c>
      <c r="L134" s="23">
        <v>333.82</v>
      </c>
      <c r="M134" s="15" t="s">
        <v>39</v>
      </c>
      <c r="N134" s="20">
        <v>-6.68</v>
      </c>
      <c r="O134" s="19">
        <f t="shared" si="9"/>
        <v>327.14</v>
      </c>
    </row>
    <row r="135" spans="1:15" ht="18" customHeight="1" x14ac:dyDescent="0.2">
      <c r="A135" s="29">
        <f t="shared" si="10"/>
        <v>133</v>
      </c>
      <c r="B135" s="28" t="s">
        <v>599</v>
      </c>
      <c r="C135" s="13" t="s">
        <v>599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36</v>
      </c>
      <c r="G135" s="14" t="s">
        <v>37</v>
      </c>
      <c r="H135" s="14" t="s">
        <v>37</v>
      </c>
      <c r="I135" s="14" t="s">
        <v>38</v>
      </c>
      <c r="J135" s="14" t="s">
        <v>38</v>
      </c>
      <c r="K135" s="21">
        <v>4.57</v>
      </c>
      <c r="L135" s="23" t="s">
        <v>1546</v>
      </c>
      <c r="M135" s="15">
        <v>0.55000000000000004</v>
      </c>
      <c r="N135" s="20">
        <v>-0.09</v>
      </c>
      <c r="O135" s="19">
        <f t="shared" si="9"/>
        <v>5.03</v>
      </c>
    </row>
    <row r="136" spans="1:15" ht="18" customHeight="1" x14ac:dyDescent="0.2">
      <c r="A136" s="29">
        <f t="shared" si="10"/>
        <v>134</v>
      </c>
      <c r="B136" s="28" t="s">
        <v>599</v>
      </c>
      <c r="C136" s="13" t="s">
        <v>604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36</v>
      </c>
      <c r="G136" s="14" t="s">
        <v>37</v>
      </c>
      <c r="H136" s="14" t="s">
        <v>37</v>
      </c>
      <c r="I136" s="14" t="s">
        <v>38</v>
      </c>
      <c r="J136" s="14" t="s">
        <v>38</v>
      </c>
      <c r="K136" s="21">
        <v>0.28000000000000003</v>
      </c>
      <c r="L136" s="23" t="s">
        <v>1546</v>
      </c>
      <c r="M136" s="15">
        <v>0.03</v>
      </c>
      <c r="N136" s="20">
        <v>-0.01</v>
      </c>
      <c r="O136" s="19">
        <f t="shared" si="9"/>
        <v>0.30000000000000004</v>
      </c>
    </row>
    <row r="137" spans="1:15" ht="18" customHeight="1" x14ac:dyDescent="0.2">
      <c r="A137" s="29">
        <f>A136+1</f>
        <v>135</v>
      </c>
      <c r="B137" s="28" t="s">
        <v>608</v>
      </c>
      <c r="C137" s="13" t="s">
        <v>612</v>
      </c>
      <c r="D137" s="13" t="str">
        <f>VLOOKUP(C137,TaxInfo!$A$2:$B$641,2,0)</f>
        <v xml:space="preserve">Green Future Innovations, Inc. </v>
      </c>
      <c r="E137" s="14" t="str">
        <f>VLOOKUP(C137,TaxInfo!$A$2:$C$641,3,0)</f>
        <v>006-922-063-000</v>
      </c>
      <c r="F137" s="14" t="s">
        <v>36</v>
      </c>
      <c r="G137" s="14" t="s">
        <v>37</v>
      </c>
      <c r="H137" s="14" t="s">
        <v>38</v>
      </c>
      <c r="I137" s="14" t="s">
        <v>37</v>
      </c>
      <c r="J137" s="14" t="s">
        <v>37</v>
      </c>
      <c r="K137" s="21" t="s">
        <v>39</v>
      </c>
      <c r="L137" s="23">
        <v>1.63</v>
      </c>
      <c r="M137" s="15" t="s">
        <v>39</v>
      </c>
      <c r="N137" s="20">
        <v>-0.03</v>
      </c>
      <c r="O137" s="19">
        <f t="shared" si="9"/>
        <v>1.5999999999999999</v>
      </c>
    </row>
    <row r="138" spans="1:15" ht="18" customHeight="1" x14ac:dyDescent="0.2">
      <c r="A138" s="29">
        <f>A137+1</f>
        <v>136</v>
      </c>
      <c r="B138" s="28" t="s">
        <v>613</v>
      </c>
      <c r="C138" s="13" t="s">
        <v>613</v>
      </c>
      <c r="D138" s="13" t="str">
        <f>VLOOKUP(C138,TaxInfo!$A$2:$B$641,2,0)</f>
        <v xml:space="preserve">Green Innovations for Tomorrow Corporation </v>
      </c>
      <c r="E138" s="14" t="str">
        <f>VLOOKUP(C138,TaxInfo!$A$2:$C$641,3,0)</f>
        <v>436-997-925-000</v>
      </c>
      <c r="F138" s="14" t="s">
        <v>54</v>
      </c>
      <c r="G138" s="14" t="s">
        <v>37</v>
      </c>
      <c r="H138" s="14" t="s">
        <v>37</v>
      </c>
      <c r="I138" s="14" t="s">
        <v>37</v>
      </c>
      <c r="J138" s="14" t="s">
        <v>37</v>
      </c>
      <c r="K138" s="21" t="s">
        <v>39</v>
      </c>
      <c r="L138" s="23">
        <v>0.01</v>
      </c>
      <c r="M138" s="15" t="s">
        <v>39</v>
      </c>
      <c r="N138" s="20" t="s">
        <v>39</v>
      </c>
      <c r="O138" s="19">
        <f t="shared" si="9"/>
        <v>0.01</v>
      </c>
    </row>
    <row r="139" spans="1:15" ht="18" customHeight="1" x14ac:dyDescent="0.2">
      <c r="A139" s="29">
        <f t="shared" si="10"/>
        <v>137</v>
      </c>
      <c r="B139" s="28" t="s">
        <v>613</v>
      </c>
      <c r="C139" s="13" t="s">
        <v>617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36</v>
      </c>
      <c r="G139" s="14" t="s">
        <v>37</v>
      </c>
      <c r="H139" s="14" t="s">
        <v>37</v>
      </c>
      <c r="I139" s="14" t="s">
        <v>37</v>
      </c>
      <c r="J139" s="14" t="s">
        <v>37</v>
      </c>
      <c r="K139" s="21" t="s">
        <v>39</v>
      </c>
      <c r="L139" s="23">
        <v>0.11</v>
      </c>
      <c r="M139" s="15" t="s">
        <v>39</v>
      </c>
      <c r="N139" s="20" t="s">
        <v>39</v>
      </c>
      <c r="O139" s="19">
        <f t="shared" si="9"/>
        <v>0.11</v>
      </c>
    </row>
    <row r="140" spans="1:15" ht="18" customHeight="1" x14ac:dyDescent="0.2">
      <c r="A140" s="29">
        <f t="shared" si="10"/>
        <v>138</v>
      </c>
      <c r="B140" s="28" t="s">
        <v>613</v>
      </c>
      <c r="C140" s="13" t="s">
        <v>618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36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21" t="s">
        <v>39</v>
      </c>
      <c r="L140" s="23">
        <v>0.08</v>
      </c>
      <c r="M140" s="15" t="s">
        <v>39</v>
      </c>
      <c r="N140" s="20" t="s">
        <v>39</v>
      </c>
      <c r="O140" s="19">
        <f t="shared" si="9"/>
        <v>0.08</v>
      </c>
    </row>
    <row r="141" spans="1:15" ht="18" customHeight="1" x14ac:dyDescent="0.2">
      <c r="A141" s="29">
        <f>A140+1</f>
        <v>139</v>
      </c>
      <c r="B141" s="28" t="s">
        <v>621</v>
      </c>
      <c r="C141" s="13" t="s">
        <v>625</v>
      </c>
      <c r="D141" s="13" t="str">
        <f>VLOOKUP(C141,TaxInfo!$A$2:$B$641,2,0)</f>
        <v>Greencore Power Solutions 3, Inc.</v>
      </c>
      <c r="E141" s="14" t="str">
        <f>VLOOKUP(C141,TaxInfo!$A$2:$C$641,3,0)</f>
        <v>010-168-348</v>
      </c>
      <c r="F141" s="14" t="s">
        <v>36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0.13</v>
      </c>
      <c r="L141" s="23" t="s">
        <v>1546</v>
      </c>
      <c r="M141" s="15">
        <v>0.02</v>
      </c>
      <c r="N141" s="20" t="s">
        <v>39</v>
      </c>
      <c r="O141" s="19">
        <f t="shared" si="9"/>
        <v>0.15</v>
      </c>
    </row>
    <row r="142" spans="1:15" ht="18" customHeight="1" x14ac:dyDescent="0.2">
      <c r="A142" s="29">
        <f>A141+1</f>
        <v>140</v>
      </c>
      <c r="B142" s="28" t="s">
        <v>626</v>
      </c>
      <c r="C142" s="13" t="s">
        <v>626</v>
      </c>
      <c r="D142" s="13" t="str">
        <f>VLOOKUP(C142,TaxInfo!$A$2:$B$641,2,0)</f>
        <v>Guimaras Electric Cooperative, Inc.</v>
      </c>
      <c r="E142" s="14" t="str">
        <f>VLOOKUP(C142,TaxInfo!$A$2:$C$641,3,0)</f>
        <v>000-994-641-000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2.81</v>
      </c>
      <c r="L142" s="23" t="s">
        <v>1546</v>
      </c>
      <c r="M142" s="15">
        <v>0.34</v>
      </c>
      <c r="N142" s="20">
        <v>-0.06</v>
      </c>
      <c r="O142" s="19">
        <f t="shared" si="9"/>
        <v>3.09</v>
      </c>
    </row>
    <row r="143" spans="1:15" ht="18" customHeight="1" x14ac:dyDescent="0.2">
      <c r="A143" s="29">
        <f>A142+1</f>
        <v>141</v>
      </c>
      <c r="B143" s="28" t="s">
        <v>630</v>
      </c>
      <c r="C143" s="13" t="s">
        <v>630</v>
      </c>
      <c r="D143" s="13" t="str">
        <f>VLOOKUP(C143,TaxInfo!$A$2:$B$641,2,0)</f>
        <v xml:space="preserve">Guimaras Wind Corporation </v>
      </c>
      <c r="E143" s="14" t="str">
        <f>VLOOKUP(C143,TaxInfo!$A$2:$C$641,3,0)</f>
        <v>004-500-956-000</v>
      </c>
      <c r="F143" s="14" t="s">
        <v>54</v>
      </c>
      <c r="G143" s="14" t="s">
        <v>37</v>
      </c>
      <c r="H143" s="14" t="s">
        <v>37</v>
      </c>
      <c r="I143" s="14" t="s">
        <v>37</v>
      </c>
      <c r="J143" s="14" t="s">
        <v>37</v>
      </c>
      <c r="K143" s="21" t="s">
        <v>39</v>
      </c>
      <c r="L143" s="23">
        <v>0.87</v>
      </c>
      <c r="M143" s="15" t="s">
        <v>39</v>
      </c>
      <c r="N143" s="20">
        <v>-0.02</v>
      </c>
      <c r="O143" s="19">
        <f t="shared" si="9"/>
        <v>0.85</v>
      </c>
    </row>
    <row r="144" spans="1:15" ht="18" customHeight="1" x14ac:dyDescent="0.2">
      <c r="A144" s="29">
        <f t="shared" si="10"/>
        <v>142</v>
      </c>
      <c r="B144" s="28" t="s">
        <v>630</v>
      </c>
      <c r="C144" s="13" t="s">
        <v>634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36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21" t="s">
        <v>39</v>
      </c>
      <c r="L144" s="23">
        <v>0.04</v>
      </c>
      <c r="M144" s="15" t="s">
        <v>39</v>
      </c>
      <c r="N144" s="20" t="s">
        <v>39</v>
      </c>
      <c r="O144" s="19">
        <f t="shared" si="9"/>
        <v>0.04</v>
      </c>
    </row>
    <row r="145" spans="1:15" ht="18" customHeight="1" x14ac:dyDescent="0.2">
      <c r="A145" s="29">
        <f>A144+1</f>
        <v>143</v>
      </c>
      <c r="B145" s="28" t="s">
        <v>635</v>
      </c>
      <c r="C145" s="13" t="s">
        <v>635</v>
      </c>
      <c r="D145" s="13" t="str">
        <f>VLOOKUP(C145,TaxInfo!$A$2:$B$641,2,0)</f>
        <v>Hawaiian-Philippine Company</v>
      </c>
      <c r="E145" s="14" t="str">
        <f>VLOOKUP(C145,TaxInfo!$A$2:$C$641,3,0)</f>
        <v>000-424-722-000</v>
      </c>
      <c r="F145" s="14" t="s">
        <v>54</v>
      </c>
      <c r="G145" s="14" t="s">
        <v>37</v>
      </c>
      <c r="H145" s="14" t="s">
        <v>38</v>
      </c>
      <c r="I145" s="14" t="s">
        <v>37</v>
      </c>
      <c r="J145" s="14" t="s">
        <v>38</v>
      </c>
      <c r="K145" s="21">
        <v>0.13</v>
      </c>
      <c r="L145" s="23" t="s">
        <v>1546</v>
      </c>
      <c r="M145" s="15">
        <v>0.02</v>
      </c>
      <c r="N145" s="20" t="s">
        <v>39</v>
      </c>
      <c r="O145" s="19">
        <f t="shared" si="9"/>
        <v>0.15</v>
      </c>
    </row>
    <row r="146" spans="1:15" ht="18" customHeight="1" x14ac:dyDescent="0.2">
      <c r="A146" s="29">
        <f t="shared" si="10"/>
        <v>144</v>
      </c>
      <c r="B146" s="28" t="s">
        <v>635</v>
      </c>
      <c r="C146" s="13" t="s">
        <v>640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36</v>
      </c>
      <c r="G146" s="14" t="s">
        <v>37</v>
      </c>
      <c r="H146" s="14" t="s">
        <v>38</v>
      </c>
      <c r="I146" s="14" t="s">
        <v>37</v>
      </c>
      <c r="J146" s="14" t="s">
        <v>38</v>
      </c>
      <c r="K146" s="21">
        <v>1.06</v>
      </c>
      <c r="L146" s="23" t="s">
        <v>1546</v>
      </c>
      <c r="M146" s="15">
        <v>0.13</v>
      </c>
      <c r="N146" s="20">
        <v>-0.02</v>
      </c>
      <c r="O146" s="19">
        <f t="shared" si="9"/>
        <v>1.17</v>
      </c>
    </row>
    <row r="147" spans="1:15" ht="18" customHeight="1" x14ac:dyDescent="0.2">
      <c r="A147" s="29">
        <f>A146+1</f>
        <v>145</v>
      </c>
      <c r="B147" s="28" t="s">
        <v>648</v>
      </c>
      <c r="C147" s="13" t="s">
        <v>651</v>
      </c>
      <c r="D147" s="13" t="str">
        <f>VLOOKUP(C147,TaxInfo!$A$2:$B$641,2,0)</f>
        <v xml:space="preserve">HEDCOR, Inc. </v>
      </c>
      <c r="E147" s="14" t="str">
        <f>VLOOKUP(C147,TaxInfo!$A$2:$C$641,3,0)</f>
        <v>001-946-873-000</v>
      </c>
      <c r="F147" s="14" t="s">
        <v>54</v>
      </c>
      <c r="G147" s="14" t="s">
        <v>37</v>
      </c>
      <c r="H147" s="14" t="s">
        <v>37</v>
      </c>
      <c r="I147" s="14" t="s">
        <v>37</v>
      </c>
      <c r="J147" s="14" t="s">
        <v>37</v>
      </c>
      <c r="K147" s="21" t="s">
        <v>39</v>
      </c>
      <c r="L147" s="23">
        <v>0.21</v>
      </c>
      <c r="M147" s="15" t="s">
        <v>39</v>
      </c>
      <c r="N147" s="20" t="s">
        <v>39</v>
      </c>
      <c r="O147" s="19">
        <f t="shared" si="9"/>
        <v>0.21</v>
      </c>
    </row>
    <row r="148" spans="1:15" ht="18" customHeight="1" x14ac:dyDescent="0.2">
      <c r="A148" s="29">
        <f t="shared" si="10"/>
        <v>146</v>
      </c>
      <c r="B148" s="28" t="s">
        <v>648</v>
      </c>
      <c r="C148" s="13" t="s">
        <v>655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36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21" t="s">
        <v>39</v>
      </c>
      <c r="L148" s="23">
        <v>0.05</v>
      </c>
      <c r="M148" s="15" t="s">
        <v>39</v>
      </c>
      <c r="N148" s="20" t="s">
        <v>39</v>
      </c>
      <c r="O148" s="19">
        <f t="shared" si="9"/>
        <v>0.05</v>
      </c>
    </row>
    <row r="149" spans="1:15" ht="18" customHeight="1" x14ac:dyDescent="0.2">
      <c r="A149" s="29">
        <f t="shared" si="10"/>
        <v>147</v>
      </c>
      <c r="B149" s="28" t="s">
        <v>648</v>
      </c>
      <c r="C149" s="13" t="s">
        <v>646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54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21" t="s">
        <v>39</v>
      </c>
      <c r="L149" s="23">
        <v>0.12</v>
      </c>
      <c r="M149" s="15" t="s">
        <v>39</v>
      </c>
      <c r="N149" s="20" t="s">
        <v>39</v>
      </c>
      <c r="O149" s="19">
        <f t="shared" si="9"/>
        <v>0.12</v>
      </c>
    </row>
    <row r="150" spans="1:15" ht="18" customHeight="1" x14ac:dyDescent="0.2">
      <c r="A150" s="29">
        <f t="shared" si="10"/>
        <v>148</v>
      </c>
      <c r="B150" s="28" t="s">
        <v>648</v>
      </c>
      <c r="C150" s="13" t="s">
        <v>652</v>
      </c>
      <c r="D150" s="13" t="str">
        <f>VLOOKUP(C150,TaxInfo!$A$2:$B$641,2,0)</f>
        <v xml:space="preserve">HEDCOR, Inc. </v>
      </c>
      <c r="E150" s="14" t="str">
        <f>VLOOKUP(C150,TaxInfo!$A$2:$C$641,3,0)</f>
        <v>001-946-873-00000</v>
      </c>
      <c r="F150" s="14" t="s">
        <v>36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21" t="s">
        <v>39</v>
      </c>
      <c r="L150" s="23">
        <v>0.03</v>
      </c>
      <c r="M150" s="15" t="s">
        <v>39</v>
      </c>
      <c r="N150" s="20" t="s">
        <v>39</v>
      </c>
      <c r="O150" s="19">
        <f t="shared" si="9"/>
        <v>0.03</v>
      </c>
    </row>
    <row r="151" spans="1:15" ht="18" customHeight="1" x14ac:dyDescent="0.2">
      <c r="A151" s="29">
        <f>A150+1</f>
        <v>149</v>
      </c>
      <c r="B151" s="28" t="s">
        <v>659</v>
      </c>
      <c r="C151" s="13" t="s">
        <v>659</v>
      </c>
      <c r="D151" s="13" t="str">
        <f>VLOOKUP(C151,TaxInfo!$A$2:$B$641,2,0)</f>
        <v xml:space="preserve">Helios Solar Energy Corporation </v>
      </c>
      <c r="E151" s="14" t="str">
        <f>VLOOKUP(C151,TaxInfo!$A$2:$C$641,3,0)</f>
        <v>008-841-526-000</v>
      </c>
      <c r="F151" s="14" t="s">
        <v>54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21" t="s">
        <v>39</v>
      </c>
      <c r="L151" s="23">
        <v>1.37</v>
      </c>
      <c r="M151" s="15" t="s">
        <v>39</v>
      </c>
      <c r="N151" s="20">
        <v>-0.03</v>
      </c>
      <c r="O151" s="19">
        <f t="shared" si="9"/>
        <v>1.34</v>
      </c>
    </row>
    <row r="152" spans="1:15" ht="18" customHeight="1" x14ac:dyDescent="0.2">
      <c r="A152" s="29">
        <f t="shared" si="10"/>
        <v>150</v>
      </c>
      <c r="B152" s="28" t="s">
        <v>659</v>
      </c>
      <c r="C152" s="13" t="s">
        <v>657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36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21" t="s">
        <v>39</v>
      </c>
      <c r="L152" s="23">
        <v>0.62</v>
      </c>
      <c r="M152" s="15" t="s">
        <v>39</v>
      </c>
      <c r="N152" s="20">
        <v>-0.01</v>
      </c>
      <c r="O152" s="19">
        <f t="shared" si="9"/>
        <v>0.61</v>
      </c>
    </row>
    <row r="153" spans="1:15" ht="18" customHeight="1" x14ac:dyDescent="0.2">
      <c r="A153" s="29">
        <f t="shared" ref="A153:A159" si="11">A152+1</f>
        <v>151</v>
      </c>
      <c r="B153" s="28" t="s">
        <v>662</v>
      </c>
      <c r="C153" s="13" t="s">
        <v>662</v>
      </c>
      <c r="D153" s="13" t="str">
        <f>VLOOKUP(C153,TaxInfo!$A$2:$B$641,2,0)</f>
        <v xml:space="preserve">HyperGreen Energy Corporation  </v>
      </c>
      <c r="E153" s="14" t="str">
        <f>VLOOKUP(C153,TaxInfo!$A$2:$C$641,3,0)</f>
        <v>008-421-135-000</v>
      </c>
      <c r="F153" s="14" t="s">
        <v>54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21" t="s">
        <v>39</v>
      </c>
      <c r="L153" s="23">
        <v>0.26</v>
      </c>
      <c r="M153" s="15" t="s">
        <v>39</v>
      </c>
      <c r="N153" s="20">
        <v>-0.01</v>
      </c>
      <c r="O153" s="19">
        <f t="shared" si="9"/>
        <v>0.25</v>
      </c>
    </row>
    <row r="154" spans="1:15" ht="18" customHeight="1" x14ac:dyDescent="0.2">
      <c r="A154" s="29">
        <f t="shared" si="11"/>
        <v>152</v>
      </c>
      <c r="B154" s="28" t="s">
        <v>671</v>
      </c>
      <c r="C154" s="13" t="s">
        <v>671</v>
      </c>
      <c r="D154" s="13" t="str">
        <f>VLOOKUP(C154,TaxInfo!$A$2:$B$641,2,0)</f>
        <v xml:space="preserve">Ilocos Norte Electric Cooperative, Inc. </v>
      </c>
      <c r="E154" s="14" t="str">
        <f>VLOOKUP(C154,TaxInfo!$A$2:$C$641,3,0)</f>
        <v>000-716-369-000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13.52</v>
      </c>
      <c r="L154" s="23" t="s">
        <v>1546</v>
      </c>
      <c r="M154" s="15">
        <v>1.62</v>
      </c>
      <c r="N154" s="20">
        <v>-0.27</v>
      </c>
      <c r="O154" s="19">
        <f t="shared" si="9"/>
        <v>14.870000000000001</v>
      </c>
    </row>
    <row r="155" spans="1:15" ht="18" customHeight="1" x14ac:dyDescent="0.2">
      <c r="A155" s="29">
        <f t="shared" si="11"/>
        <v>153</v>
      </c>
      <c r="B155" s="28" t="s">
        <v>673</v>
      </c>
      <c r="C155" s="13" t="s">
        <v>673</v>
      </c>
      <c r="D155" s="13" t="str">
        <f>VLOOKUP(C155,TaxInfo!$A$2:$B$641,2,0)</f>
        <v>Ilocos Sur Electric Cooperative, Inc.</v>
      </c>
      <c r="E155" s="14" t="str">
        <f>VLOOKUP(C155,TaxInfo!$A$2:$C$641,3,0)</f>
        <v>000-555-221-000</v>
      </c>
      <c r="F155" s="14" t="s">
        <v>36</v>
      </c>
      <c r="G155" s="14" t="s">
        <v>37</v>
      </c>
      <c r="H155" s="14" t="s">
        <v>38</v>
      </c>
      <c r="I155" s="14" t="s">
        <v>38</v>
      </c>
      <c r="J155" s="14" t="s">
        <v>38</v>
      </c>
      <c r="K155" s="21">
        <v>23.84</v>
      </c>
      <c r="L155" s="23" t="s">
        <v>1546</v>
      </c>
      <c r="M155" s="15">
        <v>2.86</v>
      </c>
      <c r="N155" s="20">
        <v>-0.48</v>
      </c>
      <c r="O155" s="19">
        <f t="shared" si="9"/>
        <v>26.22</v>
      </c>
    </row>
    <row r="156" spans="1:15" ht="18" customHeight="1" x14ac:dyDescent="0.2">
      <c r="A156" s="29">
        <f t="shared" si="11"/>
        <v>154</v>
      </c>
      <c r="B156" s="28" t="s">
        <v>678</v>
      </c>
      <c r="C156" s="13" t="s">
        <v>678</v>
      </c>
      <c r="D156" s="13" t="str">
        <f>VLOOKUP(C156,TaxInfo!$A$2:$B$641,2,0)</f>
        <v xml:space="preserve">Iloilo I Electric Cooperative, Inc. </v>
      </c>
      <c r="E156" s="14" t="str">
        <f>VLOOKUP(C156,TaxInfo!$A$2:$C$641,3,0)</f>
        <v>000-994-935-000</v>
      </c>
      <c r="F156" s="14" t="s">
        <v>36</v>
      </c>
      <c r="G156" s="14" t="s">
        <v>37</v>
      </c>
      <c r="H156" s="14" t="s">
        <v>38</v>
      </c>
      <c r="I156" s="14" t="s">
        <v>38</v>
      </c>
      <c r="J156" s="14" t="s">
        <v>38</v>
      </c>
      <c r="K156" s="21">
        <v>49.07</v>
      </c>
      <c r="L156" s="23" t="s">
        <v>1546</v>
      </c>
      <c r="M156" s="15">
        <v>5.89</v>
      </c>
      <c r="N156" s="20">
        <v>-0.98</v>
      </c>
      <c r="O156" s="19">
        <f t="shared" si="9"/>
        <v>53.980000000000004</v>
      </c>
    </row>
    <row r="157" spans="1:15" ht="18" customHeight="1" x14ac:dyDescent="0.2">
      <c r="A157" s="29">
        <f t="shared" si="11"/>
        <v>155</v>
      </c>
      <c r="B157" s="28" t="s">
        <v>682</v>
      </c>
      <c r="C157" s="13" t="s">
        <v>682</v>
      </c>
      <c r="D157" s="13" t="str">
        <f>VLOOKUP(C157,TaxInfo!$A$2:$B$641,2,0)</f>
        <v xml:space="preserve">Iloilo II Electric Cooperative, Inc. </v>
      </c>
      <c r="E157" s="14" t="str">
        <f>VLOOKUP(C157,TaxInfo!$A$2:$C$641,3,0)</f>
        <v>000-994-942-000</v>
      </c>
      <c r="F157" s="14" t="s">
        <v>36</v>
      </c>
      <c r="G157" s="14" t="s">
        <v>37</v>
      </c>
      <c r="H157" s="14" t="s">
        <v>37</v>
      </c>
      <c r="I157" s="14" t="s">
        <v>38</v>
      </c>
      <c r="J157" s="14" t="s">
        <v>38</v>
      </c>
      <c r="K157" s="21">
        <v>15.05</v>
      </c>
      <c r="L157" s="23" t="s">
        <v>1546</v>
      </c>
      <c r="M157" s="15">
        <v>1.81</v>
      </c>
      <c r="N157" s="20">
        <v>-0.3</v>
      </c>
      <c r="O157" s="19">
        <f t="shared" si="9"/>
        <v>16.559999999999999</v>
      </c>
    </row>
    <row r="158" spans="1:15" ht="18" customHeight="1" x14ac:dyDescent="0.2">
      <c r="A158" s="29">
        <f t="shared" si="11"/>
        <v>156</v>
      </c>
      <c r="B158" s="28" t="s">
        <v>686</v>
      </c>
      <c r="C158" s="13" t="s">
        <v>686</v>
      </c>
      <c r="D158" s="13" t="str">
        <f>VLOOKUP(C158,TaxInfo!$A$2:$B$641,2,0)</f>
        <v xml:space="preserve">Iloilo III Electric Cooperative, Inc. </v>
      </c>
      <c r="E158" s="14" t="str">
        <f>VLOOKUP(C158,TaxInfo!$A$2:$C$641,3,0)</f>
        <v>002-391-979-000</v>
      </c>
      <c r="F158" s="14" t="s">
        <v>36</v>
      </c>
      <c r="G158" s="14" t="s">
        <v>37</v>
      </c>
      <c r="H158" s="14" t="s">
        <v>38</v>
      </c>
      <c r="I158" s="14" t="s">
        <v>38</v>
      </c>
      <c r="J158" s="14" t="s">
        <v>38</v>
      </c>
      <c r="K158" s="21">
        <v>16.61</v>
      </c>
      <c r="L158" s="23" t="s">
        <v>1546</v>
      </c>
      <c r="M158" s="15">
        <v>1.99</v>
      </c>
      <c r="N158" s="20">
        <v>-0.33</v>
      </c>
      <c r="O158" s="19">
        <f t="shared" si="9"/>
        <v>18.27</v>
      </c>
    </row>
    <row r="159" spans="1:15" ht="18" customHeight="1" x14ac:dyDescent="0.2">
      <c r="A159" s="29">
        <f t="shared" si="11"/>
        <v>157</v>
      </c>
      <c r="B159" s="28" t="s">
        <v>690</v>
      </c>
      <c r="C159" s="13" t="s">
        <v>690</v>
      </c>
      <c r="D159" s="13" t="str">
        <f>VLOOKUP(C159,TaxInfo!$A$2:$B$641,2,0)</f>
        <v>INGRID POWER HOLDINGS, INC.</v>
      </c>
      <c r="E159" s="14" t="str">
        <f>VLOOKUP(C159,TaxInfo!$A$2:$C$641,3,0)</f>
        <v>010-031-135</v>
      </c>
      <c r="F159" s="14" t="s">
        <v>54</v>
      </c>
      <c r="G159" s="14" t="s">
        <v>38</v>
      </c>
      <c r="H159" s="14" t="s">
        <v>38</v>
      </c>
      <c r="I159" s="14" t="s">
        <v>38</v>
      </c>
      <c r="J159" s="14" t="s">
        <v>38</v>
      </c>
      <c r="K159" s="21">
        <v>7.0000000000000007E-2</v>
      </c>
      <c r="L159" s="23" t="s">
        <v>1546</v>
      </c>
      <c r="M159" s="15">
        <v>0.01</v>
      </c>
      <c r="N159" s="20" t="s">
        <v>39</v>
      </c>
      <c r="O159" s="19">
        <f t="shared" si="9"/>
        <v>0.08</v>
      </c>
    </row>
    <row r="160" spans="1:15" ht="18" customHeight="1" x14ac:dyDescent="0.2">
      <c r="A160" s="29">
        <f t="shared" si="10"/>
        <v>158</v>
      </c>
      <c r="B160" s="28" t="s">
        <v>690</v>
      </c>
      <c r="C160" s="13" t="s">
        <v>694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36</v>
      </c>
      <c r="G160" s="14" t="s">
        <v>37</v>
      </c>
      <c r="H160" s="14" t="s">
        <v>38</v>
      </c>
      <c r="I160" s="14" t="s">
        <v>38</v>
      </c>
      <c r="J160" s="14" t="s">
        <v>38</v>
      </c>
      <c r="K160" s="21">
        <v>1.27</v>
      </c>
      <c r="L160" s="23" t="s">
        <v>1546</v>
      </c>
      <c r="M160" s="15">
        <v>0.15</v>
      </c>
      <c r="N160" s="20">
        <v>-0.03</v>
      </c>
      <c r="O160" s="19">
        <f t="shared" si="9"/>
        <v>1.39</v>
      </c>
    </row>
    <row r="161" spans="1:15" ht="18" customHeight="1" x14ac:dyDescent="0.2">
      <c r="A161" s="29">
        <f>A160+1</f>
        <v>159</v>
      </c>
      <c r="B161" s="28" t="s">
        <v>702</v>
      </c>
      <c r="C161" s="13" t="s">
        <v>702</v>
      </c>
      <c r="D161" s="13" t="str">
        <f>VLOOKUP(C161,TaxInfo!$A$2:$B$641,2,0)</f>
        <v xml:space="preserve">Isabela Biomass Energy Corporation </v>
      </c>
      <c r="E161" s="14" t="str">
        <f>VLOOKUP(C161,TaxInfo!$A$2:$C$641,3,0)</f>
        <v>008-350-337-000</v>
      </c>
      <c r="F161" s="14" t="s">
        <v>54</v>
      </c>
      <c r="G161" s="14" t="s">
        <v>37</v>
      </c>
      <c r="H161" s="14" t="s">
        <v>37</v>
      </c>
      <c r="I161" s="14" t="s">
        <v>37</v>
      </c>
      <c r="J161" s="14" t="s">
        <v>37</v>
      </c>
      <c r="K161" s="21" t="s">
        <v>39</v>
      </c>
      <c r="L161" s="23">
        <v>0.01</v>
      </c>
      <c r="M161" s="15" t="s">
        <v>39</v>
      </c>
      <c r="N161" s="20" t="s">
        <v>39</v>
      </c>
      <c r="O161" s="19">
        <f t="shared" si="9"/>
        <v>0.01</v>
      </c>
    </row>
    <row r="162" spans="1:15" ht="18" customHeight="1" x14ac:dyDescent="0.2">
      <c r="A162" s="29">
        <f t="shared" si="10"/>
        <v>160</v>
      </c>
      <c r="B162" s="28" t="s">
        <v>702</v>
      </c>
      <c r="C162" s="13" t="s">
        <v>700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36</v>
      </c>
      <c r="G162" s="14" t="s">
        <v>37</v>
      </c>
      <c r="H162" s="14" t="s">
        <v>37</v>
      </c>
      <c r="I162" s="14" t="s">
        <v>37</v>
      </c>
      <c r="J162" s="14" t="s">
        <v>37</v>
      </c>
      <c r="K162" s="21" t="s">
        <v>39</v>
      </c>
      <c r="L162" s="23">
        <v>0.19</v>
      </c>
      <c r="M162" s="15" t="s">
        <v>39</v>
      </c>
      <c r="N162" s="20" t="s">
        <v>39</v>
      </c>
      <c r="O162" s="19">
        <f t="shared" si="9"/>
        <v>0.19</v>
      </c>
    </row>
    <row r="163" spans="1:15" ht="18" customHeight="1" x14ac:dyDescent="0.2">
      <c r="A163" s="29">
        <f>A162+1</f>
        <v>161</v>
      </c>
      <c r="B163" s="28" t="s">
        <v>709</v>
      </c>
      <c r="C163" s="13" t="s">
        <v>709</v>
      </c>
      <c r="D163" s="13" t="str">
        <f>VLOOKUP(C163,TaxInfo!$A$2:$B$641,2,0)</f>
        <v xml:space="preserve">Isabela I Electric Cooperative, Inc. </v>
      </c>
      <c r="E163" s="14" t="str">
        <f>VLOOKUP(C163,TaxInfo!$A$2:$C$641,3,0)</f>
        <v>000-875-857-000</v>
      </c>
      <c r="F163" s="14" t="s">
        <v>36</v>
      </c>
      <c r="G163" s="14" t="s">
        <v>37</v>
      </c>
      <c r="H163" s="14" t="s">
        <v>38</v>
      </c>
      <c r="I163" s="14" t="s">
        <v>38</v>
      </c>
      <c r="J163" s="14" t="s">
        <v>38</v>
      </c>
      <c r="K163" s="21">
        <v>9.6199999999999992</v>
      </c>
      <c r="L163" s="23" t="s">
        <v>1546</v>
      </c>
      <c r="M163" s="15">
        <v>1.1499999999999999</v>
      </c>
      <c r="N163" s="20">
        <v>-0.19</v>
      </c>
      <c r="O163" s="19">
        <f t="shared" si="9"/>
        <v>10.58</v>
      </c>
    </row>
    <row r="164" spans="1:15" ht="18" customHeight="1" x14ac:dyDescent="0.2">
      <c r="A164" s="29">
        <f>A163+1</f>
        <v>162</v>
      </c>
      <c r="B164" s="28" t="s">
        <v>711</v>
      </c>
      <c r="C164" s="13" t="s">
        <v>711</v>
      </c>
      <c r="D164" s="13" t="str">
        <f>VLOOKUP(C164,TaxInfo!$A$2:$B$641,2,0)</f>
        <v xml:space="preserve">Isabela II Electric Cooperative, Inc. </v>
      </c>
      <c r="E164" s="14" t="str">
        <f>VLOOKUP(C164,TaxInfo!$A$2:$C$641,3,0)</f>
        <v>002-833-960-000</v>
      </c>
      <c r="F164" s="14" t="s">
        <v>36</v>
      </c>
      <c r="G164" s="14" t="s">
        <v>37</v>
      </c>
      <c r="H164" s="14" t="s">
        <v>38</v>
      </c>
      <c r="I164" s="14" t="s">
        <v>38</v>
      </c>
      <c r="J164" s="14" t="s">
        <v>38</v>
      </c>
      <c r="K164" s="21">
        <v>8.66</v>
      </c>
      <c r="L164" s="23" t="s">
        <v>1546</v>
      </c>
      <c r="M164" s="15">
        <v>1.04</v>
      </c>
      <c r="N164" s="20">
        <v>-0.17</v>
      </c>
      <c r="O164" s="19">
        <f t="shared" si="9"/>
        <v>9.5299999999999994</v>
      </c>
    </row>
    <row r="165" spans="1:15" ht="18" customHeight="1" x14ac:dyDescent="0.2">
      <c r="A165" s="29">
        <f>A164+1</f>
        <v>163</v>
      </c>
      <c r="B165" s="28" t="s">
        <v>717</v>
      </c>
      <c r="C165" s="13" t="s">
        <v>720</v>
      </c>
      <c r="D165" s="13" t="str">
        <f>VLOOKUP(C165,TaxInfo!$A$2:$B$641,2,0)</f>
        <v>Isabela La Suerte Rice Mill Corporation</v>
      </c>
      <c r="E165" s="14" t="str">
        <f>VLOOKUP(C165,TaxInfo!$A$2:$C$641,3,0)</f>
        <v>006-737-622-000</v>
      </c>
      <c r="F165" s="14" t="s">
        <v>36</v>
      </c>
      <c r="G165" s="14" t="s">
        <v>37</v>
      </c>
      <c r="H165" s="14" t="s">
        <v>38</v>
      </c>
      <c r="I165" s="14" t="s">
        <v>38</v>
      </c>
      <c r="J165" s="14" t="s">
        <v>37</v>
      </c>
      <c r="K165" s="21" t="s">
        <v>39</v>
      </c>
      <c r="L165" s="23">
        <v>0.03</v>
      </c>
      <c r="M165" s="15" t="s">
        <v>39</v>
      </c>
      <c r="N165" s="20" t="s">
        <v>39</v>
      </c>
      <c r="O165" s="19">
        <f t="shared" si="9"/>
        <v>0.03</v>
      </c>
    </row>
    <row r="166" spans="1:15" ht="18" customHeight="1" x14ac:dyDescent="0.2">
      <c r="A166" s="29">
        <f>A165+1</f>
        <v>164</v>
      </c>
      <c r="B166" s="28" t="s">
        <v>723</v>
      </c>
      <c r="C166" s="13" t="s">
        <v>723</v>
      </c>
      <c r="D166" s="13" t="str">
        <f>VLOOKUP(C166,TaxInfo!$A$2:$B$641,2,0)</f>
        <v xml:space="preserve">Jobin –SQM Inc. </v>
      </c>
      <c r="E166" s="14" t="str">
        <f>VLOOKUP(C166,TaxInfo!$A$2:$C$641,3,0)</f>
        <v>007-549-103-000</v>
      </c>
      <c r="F166" s="14" t="s">
        <v>54</v>
      </c>
      <c r="G166" s="14" t="s">
        <v>37</v>
      </c>
      <c r="H166" s="14" t="s">
        <v>37</v>
      </c>
      <c r="I166" s="14" t="s">
        <v>37</v>
      </c>
      <c r="J166" s="14" t="s">
        <v>37</v>
      </c>
      <c r="K166" s="21" t="s">
        <v>39</v>
      </c>
      <c r="L166" s="23">
        <v>0.01</v>
      </c>
      <c r="M166" s="15" t="s">
        <v>39</v>
      </c>
      <c r="N166" s="20" t="s">
        <v>39</v>
      </c>
      <c r="O166" s="19">
        <f t="shared" si="9"/>
        <v>0.01</v>
      </c>
    </row>
    <row r="167" spans="1:15" ht="18" customHeight="1" x14ac:dyDescent="0.2">
      <c r="A167" s="29">
        <f t="shared" ref="A167:A192" si="12">A166+1</f>
        <v>165</v>
      </c>
      <c r="B167" s="28" t="s">
        <v>723</v>
      </c>
      <c r="C167" s="13" t="s">
        <v>721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36</v>
      </c>
      <c r="G167" s="14" t="s">
        <v>37</v>
      </c>
      <c r="H167" s="14" t="s">
        <v>37</v>
      </c>
      <c r="I167" s="14" t="s">
        <v>37</v>
      </c>
      <c r="J167" s="14" t="s">
        <v>37</v>
      </c>
      <c r="K167" s="21" t="s">
        <v>39</v>
      </c>
      <c r="L167" s="23">
        <v>0.37</v>
      </c>
      <c r="M167" s="15" t="s">
        <v>39</v>
      </c>
      <c r="N167" s="20">
        <v>-0.01</v>
      </c>
      <c r="O167" s="19">
        <f t="shared" si="9"/>
        <v>0.36</v>
      </c>
    </row>
    <row r="168" spans="1:15" ht="18" customHeight="1" x14ac:dyDescent="0.2">
      <c r="A168" s="29">
        <f>A167+1</f>
        <v>166</v>
      </c>
      <c r="B168" s="28" t="s">
        <v>726</v>
      </c>
      <c r="C168" s="13" t="s">
        <v>726</v>
      </c>
      <c r="D168" s="13" t="str">
        <f>VLOOKUP(C168,TaxInfo!$A$2:$B$641,2,0)</f>
        <v>Kalinga-Apayao Electric Cooperative, Inc.</v>
      </c>
      <c r="E168" s="14" t="str">
        <f>VLOOKUP(C168,TaxInfo!$A$2:$C$641,3,0)</f>
        <v>001-001-041-000</v>
      </c>
      <c r="F168" s="14" t="s">
        <v>36</v>
      </c>
      <c r="G168" s="14" t="s">
        <v>37</v>
      </c>
      <c r="H168" s="14" t="s">
        <v>38</v>
      </c>
      <c r="I168" s="14" t="s">
        <v>38</v>
      </c>
      <c r="J168" s="14" t="s">
        <v>38</v>
      </c>
      <c r="K168" s="21">
        <v>8.51</v>
      </c>
      <c r="L168" s="23" t="s">
        <v>1546</v>
      </c>
      <c r="M168" s="15">
        <v>1.02</v>
      </c>
      <c r="N168" s="20">
        <v>-0.17</v>
      </c>
      <c r="O168" s="19">
        <f t="shared" si="9"/>
        <v>9.36</v>
      </c>
    </row>
    <row r="169" spans="1:15" ht="18" customHeight="1" x14ac:dyDescent="0.2">
      <c r="A169" s="29">
        <f>A168+1</f>
        <v>167</v>
      </c>
      <c r="B169" s="28" t="s">
        <v>730</v>
      </c>
      <c r="C169" s="13" t="s">
        <v>730</v>
      </c>
      <c r="D169" s="13" t="str">
        <f>VLOOKUP(C169,TaxInfo!$A$2:$B$641,2,0)</f>
        <v xml:space="preserve">KEPCO SPC Power Corporation </v>
      </c>
      <c r="E169" s="14" t="str">
        <f>VLOOKUP(C169,TaxInfo!$A$2:$C$641,3,0)</f>
        <v>244-498-539-000</v>
      </c>
      <c r="F169" s="14" t="s">
        <v>54</v>
      </c>
      <c r="G169" s="14" t="s">
        <v>37</v>
      </c>
      <c r="H169" s="14" t="s">
        <v>38</v>
      </c>
      <c r="I169" s="14" t="s">
        <v>38</v>
      </c>
      <c r="J169" s="14" t="s">
        <v>38</v>
      </c>
      <c r="K169" s="21">
        <v>0.43</v>
      </c>
      <c r="L169" s="23" t="s">
        <v>1546</v>
      </c>
      <c r="M169" s="15">
        <v>0.05</v>
      </c>
      <c r="N169" s="20">
        <v>-0.01</v>
      </c>
      <c r="O169" s="19">
        <f t="shared" si="9"/>
        <v>0.47</v>
      </c>
    </row>
    <row r="170" spans="1:15" ht="18" customHeight="1" x14ac:dyDescent="0.2">
      <c r="A170" s="29">
        <f t="shared" si="12"/>
        <v>168</v>
      </c>
      <c r="B170" s="28" t="s">
        <v>735</v>
      </c>
      <c r="C170" s="13" t="s">
        <v>736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36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0.73</v>
      </c>
      <c r="L170" s="23" t="s">
        <v>1546</v>
      </c>
      <c r="M170" s="15">
        <v>0.09</v>
      </c>
      <c r="N170" s="20">
        <v>-0.01</v>
      </c>
      <c r="O170" s="19">
        <f t="shared" si="9"/>
        <v>0.80999999999999994</v>
      </c>
    </row>
    <row r="171" spans="1:15" ht="18" customHeight="1" x14ac:dyDescent="0.2">
      <c r="A171" s="29">
        <f>A170+1</f>
        <v>169</v>
      </c>
      <c r="B171" s="28" t="s">
        <v>739</v>
      </c>
      <c r="C171" s="13" t="s">
        <v>739</v>
      </c>
      <c r="D171" s="13" t="str">
        <f>VLOOKUP(C171,TaxInfo!$A$2:$B$641,2,0)</f>
        <v xml:space="preserve">Kratos RES, Inc. </v>
      </c>
      <c r="E171" s="14" t="str">
        <f>VLOOKUP(C171,TaxInfo!$A$2:$C$641,3,0)</f>
        <v>008-098-676-000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1.8</v>
      </c>
      <c r="L171" s="23" t="s">
        <v>1546</v>
      </c>
      <c r="M171" s="15">
        <v>0.22</v>
      </c>
      <c r="N171" s="20">
        <v>-0.04</v>
      </c>
      <c r="O171" s="19">
        <f t="shared" si="9"/>
        <v>1.98</v>
      </c>
    </row>
    <row r="172" spans="1:15" ht="18" customHeight="1" x14ac:dyDescent="0.2">
      <c r="A172" s="29">
        <f t="shared" si="12"/>
        <v>170</v>
      </c>
      <c r="B172" s="28" t="s">
        <v>739</v>
      </c>
      <c r="C172" s="13" t="s">
        <v>737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36</v>
      </c>
      <c r="G172" s="14" t="s">
        <v>37</v>
      </c>
      <c r="H172" s="14" t="s">
        <v>38</v>
      </c>
      <c r="I172" s="14" t="s">
        <v>38</v>
      </c>
      <c r="J172" s="14" t="s">
        <v>38</v>
      </c>
      <c r="K172" s="21">
        <v>0.96</v>
      </c>
      <c r="L172" s="23" t="s">
        <v>1546</v>
      </c>
      <c r="M172" s="15">
        <v>0.12</v>
      </c>
      <c r="N172" s="20">
        <v>-0.02</v>
      </c>
      <c r="O172" s="19">
        <f t="shared" si="9"/>
        <v>1.06</v>
      </c>
    </row>
    <row r="173" spans="1:15" ht="18" customHeight="1" x14ac:dyDescent="0.2">
      <c r="A173" s="29">
        <f t="shared" ref="A173:A187" si="13">A172+1</f>
        <v>171</v>
      </c>
      <c r="B173" s="28" t="s">
        <v>746</v>
      </c>
      <c r="C173" s="13" t="s">
        <v>746</v>
      </c>
      <c r="D173" s="13" t="str">
        <f>VLOOKUP(C173,TaxInfo!$A$2:$B$641,2,0)</f>
        <v xml:space="preserve">La Union Electric Cooperative, Inc. </v>
      </c>
      <c r="E173" s="14" t="str">
        <f>VLOOKUP(C173,TaxInfo!$A$2:$C$641,3,0)</f>
        <v>000-537-355-000</v>
      </c>
      <c r="F173" s="14" t="s">
        <v>36</v>
      </c>
      <c r="G173" s="14" t="s">
        <v>37</v>
      </c>
      <c r="H173" s="14" t="s">
        <v>38</v>
      </c>
      <c r="I173" s="14" t="s">
        <v>38</v>
      </c>
      <c r="J173" s="14" t="s">
        <v>38</v>
      </c>
      <c r="K173" s="21">
        <v>23.56</v>
      </c>
      <c r="L173" s="23" t="s">
        <v>1546</v>
      </c>
      <c r="M173" s="15">
        <v>2.83</v>
      </c>
      <c r="N173" s="20">
        <v>-0.47</v>
      </c>
      <c r="O173" s="19">
        <f t="shared" si="9"/>
        <v>25.92</v>
      </c>
    </row>
    <row r="174" spans="1:15" ht="18" customHeight="1" x14ac:dyDescent="0.2">
      <c r="A174" s="29">
        <f t="shared" si="13"/>
        <v>172</v>
      </c>
      <c r="B174" s="28" t="s">
        <v>750</v>
      </c>
      <c r="C174" s="13" t="s">
        <v>748</v>
      </c>
      <c r="D174" s="13" t="str">
        <f>VLOOKUP(C174,TaxInfo!$A$2:$B$641,2,0)</f>
        <v>Labayat 1 Hydropower Corporation</v>
      </c>
      <c r="E174" s="14" t="str">
        <f>VLOOKUP(C174,TaxInfo!$A$2:$C$641,3,0)</f>
        <v>009-110-521-000</v>
      </c>
      <c r="F174" s="14" t="s">
        <v>36</v>
      </c>
      <c r="G174" s="14" t="s">
        <v>37</v>
      </c>
      <c r="H174" s="14" t="s">
        <v>38</v>
      </c>
      <c r="I174" s="14" t="s">
        <v>37</v>
      </c>
      <c r="J174" s="14" t="s">
        <v>37</v>
      </c>
      <c r="K174" s="21" t="s">
        <v>39</v>
      </c>
      <c r="L174" s="23">
        <v>0.05</v>
      </c>
      <c r="M174" s="15" t="s">
        <v>39</v>
      </c>
      <c r="N174" s="20" t="s">
        <v>39</v>
      </c>
      <c r="O174" s="19">
        <f t="shared" si="9"/>
        <v>0.05</v>
      </c>
    </row>
    <row r="175" spans="1:15" ht="18" customHeight="1" x14ac:dyDescent="0.2">
      <c r="A175" s="29">
        <f t="shared" si="13"/>
        <v>173</v>
      </c>
      <c r="B175" s="28" t="s">
        <v>753</v>
      </c>
      <c r="C175" s="13" t="s">
        <v>753</v>
      </c>
      <c r="D175" s="13" t="str">
        <f>VLOOKUP(C175,TaxInfo!$A$2:$B$641,2,0)</f>
        <v xml:space="preserve">Leyte II Electric Cooperative, Inc. </v>
      </c>
      <c r="E175" s="14" t="str">
        <f>VLOOKUP(C175,TaxInfo!$A$2:$C$641,3,0)</f>
        <v>000-611-721-000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17.010000000000002</v>
      </c>
      <c r="L175" s="23" t="s">
        <v>1546</v>
      </c>
      <c r="M175" s="15">
        <v>2.04</v>
      </c>
      <c r="N175" s="20">
        <v>-0.34</v>
      </c>
      <c r="O175" s="19">
        <f t="shared" si="9"/>
        <v>18.71</v>
      </c>
    </row>
    <row r="176" spans="1:15" ht="18" customHeight="1" x14ac:dyDescent="0.2">
      <c r="A176" s="29">
        <f t="shared" si="13"/>
        <v>174</v>
      </c>
      <c r="B176" s="28" t="s">
        <v>757</v>
      </c>
      <c r="C176" s="13" t="s">
        <v>757</v>
      </c>
      <c r="D176" s="13" t="str">
        <f>VLOOKUP(C176,TaxInfo!$A$2:$B$641,2,0)</f>
        <v xml:space="preserve">Leyte III Electric Cooperative, Inc. </v>
      </c>
      <c r="E176" s="14" t="str">
        <f>VLOOKUP(C176,TaxInfo!$A$2:$C$641,3,0)</f>
        <v>000-977-608-000</v>
      </c>
      <c r="F176" s="14" t="s">
        <v>36</v>
      </c>
      <c r="G176" s="14" t="s">
        <v>37</v>
      </c>
      <c r="H176" s="14" t="s">
        <v>38</v>
      </c>
      <c r="I176" s="14" t="s">
        <v>38</v>
      </c>
      <c r="J176" s="14" t="s">
        <v>38</v>
      </c>
      <c r="K176" s="21">
        <v>4.1100000000000003</v>
      </c>
      <c r="L176" s="23" t="s">
        <v>1546</v>
      </c>
      <c r="M176" s="15">
        <v>0.49</v>
      </c>
      <c r="N176" s="20">
        <v>-0.08</v>
      </c>
      <c r="O176" s="19">
        <f t="shared" si="9"/>
        <v>4.5200000000000005</v>
      </c>
    </row>
    <row r="177" spans="1:15" ht="18" customHeight="1" x14ac:dyDescent="0.2">
      <c r="A177" s="29">
        <f t="shared" si="13"/>
        <v>175</v>
      </c>
      <c r="B177" s="28" t="s">
        <v>761</v>
      </c>
      <c r="C177" s="13" t="s">
        <v>761</v>
      </c>
      <c r="D177" s="13" t="str">
        <f>VLOOKUP(C177,TaxInfo!$A$2:$B$641,2,0)</f>
        <v xml:space="preserve">Leyte IV Electric Cooperative, Inc. </v>
      </c>
      <c r="E177" s="14" t="str">
        <f>VLOOKUP(C177,TaxInfo!$A$2:$C$641,3,0)</f>
        <v>000-782-737-000</v>
      </c>
      <c r="F177" s="14" t="s">
        <v>36</v>
      </c>
      <c r="G177" s="14" t="s">
        <v>37</v>
      </c>
      <c r="H177" s="14" t="s">
        <v>38</v>
      </c>
      <c r="I177" s="14" t="s">
        <v>38</v>
      </c>
      <c r="J177" s="14" t="s">
        <v>38</v>
      </c>
      <c r="K177" s="21">
        <v>7.92</v>
      </c>
      <c r="L177" s="23" t="s">
        <v>1546</v>
      </c>
      <c r="M177" s="15">
        <v>0.95</v>
      </c>
      <c r="N177" s="20">
        <v>-0.16</v>
      </c>
      <c r="O177" s="19">
        <f t="shared" si="9"/>
        <v>8.7099999999999991</v>
      </c>
    </row>
    <row r="178" spans="1:15" ht="18" customHeight="1" x14ac:dyDescent="0.2">
      <c r="A178" s="29">
        <f t="shared" si="13"/>
        <v>176</v>
      </c>
      <c r="B178" s="28" t="s">
        <v>765</v>
      </c>
      <c r="C178" s="13" t="s">
        <v>765</v>
      </c>
      <c r="D178" s="13" t="str">
        <f>VLOOKUP(C178,TaxInfo!$A$2:$B$641,2,0)</f>
        <v>Leyte V Electric Cooperative, Inc.</v>
      </c>
      <c r="E178" s="14" t="str">
        <f>VLOOKUP(C178,TaxInfo!$A$2:$C$641,3,0)</f>
        <v>001-383-331-000</v>
      </c>
      <c r="F178" s="14" t="s">
        <v>36</v>
      </c>
      <c r="G178" s="14" t="s">
        <v>37</v>
      </c>
      <c r="H178" s="14" t="s">
        <v>37</v>
      </c>
      <c r="I178" s="14" t="s">
        <v>38</v>
      </c>
      <c r="J178" s="14" t="s">
        <v>38</v>
      </c>
      <c r="K178" s="21">
        <v>17.82</v>
      </c>
      <c r="L178" s="23" t="s">
        <v>1546</v>
      </c>
      <c r="M178" s="15">
        <v>2.14</v>
      </c>
      <c r="N178" s="20">
        <v>-0.36</v>
      </c>
      <c r="O178" s="19">
        <f t="shared" si="9"/>
        <v>19.600000000000001</v>
      </c>
    </row>
    <row r="179" spans="1:15" ht="18" customHeight="1" x14ac:dyDescent="0.2">
      <c r="A179" s="29">
        <f t="shared" si="13"/>
        <v>177</v>
      </c>
      <c r="B179" s="28" t="s">
        <v>769</v>
      </c>
      <c r="C179" s="13" t="s">
        <v>769</v>
      </c>
      <c r="D179" s="13" t="str">
        <f>VLOOKUP(C179,TaxInfo!$A$2:$B$641,2,0)</f>
        <v xml:space="preserve">Lima Enerzone Corporation </v>
      </c>
      <c r="E179" s="14" t="str">
        <f>VLOOKUP(C179,TaxInfo!$A$2:$C$641,3,0)</f>
        <v>005-183-049-000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37</v>
      </c>
      <c r="K179" s="21" t="s">
        <v>39</v>
      </c>
      <c r="L179" s="23">
        <v>6.46</v>
      </c>
      <c r="M179" s="15" t="s">
        <v>39</v>
      </c>
      <c r="N179" s="20">
        <v>-0.13</v>
      </c>
      <c r="O179" s="19">
        <f t="shared" si="9"/>
        <v>6.33</v>
      </c>
    </row>
    <row r="180" spans="1:15" ht="18" customHeight="1" x14ac:dyDescent="0.2">
      <c r="A180" s="29">
        <f t="shared" si="13"/>
        <v>178</v>
      </c>
      <c r="B180" s="28" t="s">
        <v>773</v>
      </c>
      <c r="C180" s="13" t="s">
        <v>773</v>
      </c>
      <c r="D180" s="13" t="str">
        <f>VLOOKUP(C180,TaxInfo!$A$2:$B$641,2,0)</f>
        <v>Linde Philippines, Inc.</v>
      </c>
      <c r="E180" s="14" t="str">
        <f>VLOOKUP(C180,TaxInfo!$A$2:$C$641,3,0)</f>
        <v>000-053-829-000</v>
      </c>
      <c r="F180" s="14" t="s">
        <v>36</v>
      </c>
      <c r="G180" s="14" t="s">
        <v>37</v>
      </c>
      <c r="H180" s="14" t="s">
        <v>38</v>
      </c>
      <c r="I180" s="14" t="s">
        <v>38</v>
      </c>
      <c r="J180" s="14" t="s">
        <v>38</v>
      </c>
      <c r="K180" s="21">
        <v>0.2</v>
      </c>
      <c r="L180" s="23" t="s">
        <v>1546</v>
      </c>
      <c r="M180" s="15">
        <v>0.02</v>
      </c>
      <c r="N180" s="20" t="s">
        <v>39</v>
      </c>
      <c r="O180" s="19">
        <f t="shared" si="9"/>
        <v>0.22</v>
      </c>
    </row>
    <row r="181" spans="1:15" ht="18" customHeight="1" x14ac:dyDescent="0.2">
      <c r="A181" s="29">
        <f t="shared" si="13"/>
        <v>179</v>
      </c>
      <c r="B181" s="28" t="s">
        <v>777</v>
      </c>
      <c r="C181" s="13" t="s">
        <v>777</v>
      </c>
      <c r="D181" s="13" t="str">
        <f>VLOOKUP(C181,TaxInfo!$A$2:$B$641,2,0)</f>
        <v>Mabuhay Energy Corporation</v>
      </c>
      <c r="E181" s="14" t="str">
        <f>VLOOKUP(C181,TaxInfo!$A$2:$C$641,3,0)</f>
        <v>009-541-806-000</v>
      </c>
      <c r="F181" s="14" t="s">
        <v>36</v>
      </c>
      <c r="G181" s="14" t="s">
        <v>37</v>
      </c>
      <c r="H181" s="14" t="s">
        <v>38</v>
      </c>
      <c r="I181" s="14" t="s">
        <v>38</v>
      </c>
      <c r="J181" s="14" t="s">
        <v>38</v>
      </c>
      <c r="K181" s="21">
        <v>43.76</v>
      </c>
      <c r="L181" s="23" t="s">
        <v>1546</v>
      </c>
      <c r="M181" s="15">
        <v>5.25</v>
      </c>
      <c r="N181" s="20">
        <v>-0.88</v>
      </c>
      <c r="O181" s="19">
        <f t="shared" si="9"/>
        <v>48.129999999999995</v>
      </c>
    </row>
    <row r="182" spans="1:15" ht="18" customHeight="1" x14ac:dyDescent="0.2">
      <c r="A182" s="29">
        <f t="shared" si="13"/>
        <v>180</v>
      </c>
      <c r="B182" s="28" t="s">
        <v>783</v>
      </c>
      <c r="C182" s="13" t="s">
        <v>783</v>
      </c>
      <c r="D182" s="13" t="str">
        <f>VLOOKUP(C182,TaxInfo!$A$2:$B$641,2,0)</f>
        <v xml:space="preserve">Mactan Electric Company </v>
      </c>
      <c r="E182" s="14" t="str">
        <f>VLOOKUP(C182,TaxInfo!$A$2:$C$641,3,0)</f>
        <v>000-259-873-000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38</v>
      </c>
      <c r="K182" s="21">
        <v>155.33000000000001</v>
      </c>
      <c r="L182" s="23" t="s">
        <v>1546</v>
      </c>
      <c r="M182" s="15">
        <v>18.64</v>
      </c>
      <c r="N182" s="20">
        <v>-3.11</v>
      </c>
      <c r="O182" s="19">
        <f t="shared" si="9"/>
        <v>170.86</v>
      </c>
    </row>
    <row r="183" spans="1:15" ht="18" customHeight="1" x14ac:dyDescent="0.2">
      <c r="A183" s="29">
        <f t="shared" si="13"/>
        <v>181</v>
      </c>
      <c r="B183" s="28" t="s">
        <v>794</v>
      </c>
      <c r="C183" s="13" t="s">
        <v>794</v>
      </c>
      <c r="D183" s="13" t="str">
        <f>VLOOKUP(C183,TaxInfo!$A$2:$B$641,2,0)</f>
        <v xml:space="preserve">Mactan Enerzone Corporation </v>
      </c>
      <c r="E183" s="14" t="str">
        <f>VLOOKUP(C183,TaxInfo!$A$2:$C$641,3,0)</f>
        <v>250-327-890-000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23">
        <v>5.5</v>
      </c>
      <c r="M183" s="15" t="s">
        <v>39</v>
      </c>
      <c r="N183" s="20">
        <v>-0.11</v>
      </c>
      <c r="O183" s="19">
        <f t="shared" si="9"/>
        <v>5.39</v>
      </c>
    </row>
    <row r="184" spans="1:15" ht="18" customHeight="1" x14ac:dyDescent="0.2">
      <c r="A184" s="29">
        <f t="shared" si="13"/>
        <v>182</v>
      </c>
      <c r="B184" s="28" t="s">
        <v>795</v>
      </c>
      <c r="C184" s="13" t="s">
        <v>795</v>
      </c>
      <c r="D184" s="13" t="str">
        <f>VLOOKUP(C184,TaxInfo!$A$2:$B$641,2,0)</f>
        <v>Maibarara Geothermal, Inc.</v>
      </c>
      <c r="E184" s="14" t="str">
        <f>VLOOKUP(C184,TaxInfo!$A$2:$C$641,3,0)</f>
        <v>007-843-328-000</v>
      </c>
      <c r="F184" s="14" t="s">
        <v>54</v>
      </c>
      <c r="G184" s="14" t="s">
        <v>37</v>
      </c>
      <c r="H184" s="14" t="s">
        <v>37</v>
      </c>
      <c r="I184" s="14" t="s">
        <v>37</v>
      </c>
      <c r="J184" s="14" t="s">
        <v>37</v>
      </c>
      <c r="K184" s="21" t="s">
        <v>39</v>
      </c>
      <c r="L184" s="23">
        <v>1.44</v>
      </c>
      <c r="M184" s="15" t="s">
        <v>39</v>
      </c>
      <c r="N184" s="20">
        <v>-0.03</v>
      </c>
      <c r="O184" s="19">
        <f t="shared" si="9"/>
        <v>1.41</v>
      </c>
    </row>
    <row r="185" spans="1:15" ht="18" customHeight="1" x14ac:dyDescent="0.2">
      <c r="A185" s="29">
        <f t="shared" si="13"/>
        <v>183</v>
      </c>
      <c r="B185" s="28" t="s">
        <v>806</v>
      </c>
      <c r="C185" s="13" t="s">
        <v>804</v>
      </c>
      <c r="D185" s="13" t="str">
        <f>VLOOKUP(C185,TaxInfo!$A$2:$B$641,2,0)</f>
        <v>Majestics Energy Corporation</v>
      </c>
      <c r="E185" s="14" t="str">
        <f>VLOOKUP(C185,TaxInfo!$A$2:$C$641,3,0)</f>
        <v>006-986-390-000</v>
      </c>
      <c r="F185" s="14" t="s">
        <v>36</v>
      </c>
      <c r="G185" s="14" t="s">
        <v>37</v>
      </c>
      <c r="H185" s="14" t="s">
        <v>38</v>
      </c>
      <c r="I185" s="14" t="s">
        <v>37</v>
      </c>
      <c r="J185" s="14" t="s">
        <v>37</v>
      </c>
      <c r="K185" s="21" t="s">
        <v>39</v>
      </c>
      <c r="L185" s="23">
        <v>0.33</v>
      </c>
      <c r="M185" s="15" t="s">
        <v>39</v>
      </c>
      <c r="N185" s="20">
        <v>-0.01</v>
      </c>
      <c r="O185" s="19">
        <f t="shared" si="9"/>
        <v>0.32</v>
      </c>
    </row>
    <row r="186" spans="1:15" ht="18" customHeight="1" x14ac:dyDescent="0.2">
      <c r="A186" s="29">
        <f t="shared" si="13"/>
        <v>184</v>
      </c>
      <c r="B186" s="28" t="s">
        <v>810</v>
      </c>
      <c r="C186" s="13" t="s">
        <v>810</v>
      </c>
      <c r="D186" s="13" t="str">
        <f>VLOOKUP(C186,TaxInfo!$A$2:$B$641,2,0)</f>
        <v xml:space="preserve">Malvar Enerzone Corporation </v>
      </c>
      <c r="E186" s="14" t="str">
        <f>VLOOKUP(C186,TaxInfo!$A$2:$C$641,3,0)</f>
        <v>009-698-677-000</v>
      </c>
      <c r="F186" s="14" t="s">
        <v>36</v>
      </c>
      <c r="G186" s="14" t="s">
        <v>37</v>
      </c>
      <c r="H186" s="14" t="s">
        <v>38</v>
      </c>
      <c r="I186" s="14" t="s">
        <v>38</v>
      </c>
      <c r="J186" s="14" t="s">
        <v>37</v>
      </c>
      <c r="K186" s="21" t="s">
        <v>39</v>
      </c>
      <c r="L186" s="23">
        <v>4.2699999999999996</v>
      </c>
      <c r="M186" s="15" t="s">
        <v>39</v>
      </c>
      <c r="N186" s="20">
        <v>-0.09</v>
      </c>
      <c r="O186" s="19">
        <f t="shared" si="9"/>
        <v>4.18</v>
      </c>
    </row>
    <row r="187" spans="1:15" ht="18" customHeight="1" x14ac:dyDescent="0.2">
      <c r="A187" s="29">
        <f t="shared" si="13"/>
        <v>185</v>
      </c>
      <c r="B187" s="28" t="s">
        <v>816</v>
      </c>
      <c r="C187" s="13" t="s">
        <v>814</v>
      </c>
      <c r="D187" s="13" t="str">
        <f>VLOOKUP(C187,TaxInfo!$A$2:$B$641,2,0)</f>
        <v xml:space="preserve">Manila Electric Company </v>
      </c>
      <c r="E187" s="14" t="str">
        <f>VLOOKUP(C187,TaxInfo!$A$2:$C$641,3,0)</f>
        <v>000-101-528-000</v>
      </c>
      <c r="F187" s="14" t="s">
        <v>36</v>
      </c>
      <c r="G187" s="14" t="s">
        <v>37</v>
      </c>
      <c r="H187" s="14" t="s">
        <v>38</v>
      </c>
      <c r="I187" s="14" t="s">
        <v>38</v>
      </c>
      <c r="J187" s="14" t="s">
        <v>38</v>
      </c>
      <c r="K187" s="21">
        <v>65.8</v>
      </c>
      <c r="L187" s="23" t="s">
        <v>1546</v>
      </c>
      <c r="M187" s="15">
        <v>7.9</v>
      </c>
      <c r="N187" s="20">
        <v>-1.32</v>
      </c>
      <c r="O187" s="19">
        <f t="shared" si="9"/>
        <v>72.38000000000001</v>
      </c>
    </row>
    <row r="188" spans="1:15" ht="18" customHeight="1" x14ac:dyDescent="0.2">
      <c r="A188" s="29">
        <f t="shared" si="12"/>
        <v>186</v>
      </c>
      <c r="B188" s="28" t="s">
        <v>816</v>
      </c>
      <c r="C188" s="13" t="s">
        <v>816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36</v>
      </c>
      <c r="G188" s="14" t="s">
        <v>37</v>
      </c>
      <c r="H188" s="14" t="s">
        <v>38</v>
      </c>
      <c r="I188" s="14" t="s">
        <v>38</v>
      </c>
      <c r="J188" s="14" t="s">
        <v>38</v>
      </c>
      <c r="K188" s="21">
        <v>2986.79</v>
      </c>
      <c r="L188" s="23" t="s">
        <v>1546</v>
      </c>
      <c r="M188" s="15">
        <v>358.41</v>
      </c>
      <c r="N188" s="20">
        <v>-59.74</v>
      </c>
      <c r="O188" s="19">
        <f t="shared" si="9"/>
        <v>3285.46</v>
      </c>
    </row>
    <row r="189" spans="1:15" ht="18" customHeight="1" x14ac:dyDescent="0.2">
      <c r="A189" s="29">
        <f t="shared" si="12"/>
        <v>187</v>
      </c>
      <c r="B189" s="28" t="s">
        <v>819</v>
      </c>
      <c r="C189" s="13" t="s">
        <v>819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683.48</v>
      </c>
      <c r="L189" s="23" t="s">
        <v>1546</v>
      </c>
      <c r="M189" s="15">
        <v>82.02</v>
      </c>
      <c r="N189" s="20">
        <v>-13.67</v>
      </c>
      <c r="O189" s="19">
        <f t="shared" si="9"/>
        <v>751.83</v>
      </c>
    </row>
    <row r="190" spans="1:15" ht="18" customHeight="1" x14ac:dyDescent="0.2">
      <c r="A190" s="29">
        <f>A189+1</f>
        <v>188</v>
      </c>
      <c r="B190" s="28" t="s">
        <v>82</v>
      </c>
      <c r="C190" s="13" t="s">
        <v>83</v>
      </c>
      <c r="D190" s="13" t="str">
        <f>VLOOKUP(C190,TaxInfo!$A$2:$B$641,2,0)</f>
        <v xml:space="preserve">Masinloc Power Partners Co. Ltd. </v>
      </c>
      <c r="E190" s="14" t="str">
        <f>VLOOKUP(C190,TaxInfo!$A$2:$C$641,3,0)</f>
        <v>006-786-124-000</v>
      </c>
      <c r="F190" s="14" t="s">
        <v>36</v>
      </c>
      <c r="G190" s="14" t="s">
        <v>37</v>
      </c>
      <c r="H190" s="14" t="s">
        <v>37</v>
      </c>
      <c r="I190" s="14" t="s">
        <v>38</v>
      </c>
      <c r="J190" s="14" t="s">
        <v>38</v>
      </c>
      <c r="K190" s="21">
        <v>10.45</v>
      </c>
      <c r="L190" s="23" t="s">
        <v>39</v>
      </c>
      <c r="M190" s="15">
        <v>1.25</v>
      </c>
      <c r="N190" s="20">
        <v>-0.21</v>
      </c>
      <c r="O190" s="19">
        <f t="shared" si="9"/>
        <v>11.489999999999998</v>
      </c>
    </row>
    <row r="191" spans="1:15" ht="18" customHeight="1" x14ac:dyDescent="0.2">
      <c r="A191" s="29">
        <f t="shared" si="12"/>
        <v>189</v>
      </c>
      <c r="B191" s="28" t="s">
        <v>82</v>
      </c>
      <c r="C191" s="13" t="s">
        <v>82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54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150.59</v>
      </c>
      <c r="L191" s="23" t="s">
        <v>1546</v>
      </c>
      <c r="M191" s="15">
        <v>18.07</v>
      </c>
      <c r="N191" s="20">
        <v>-3.01</v>
      </c>
      <c r="O191" s="19">
        <f t="shared" si="9"/>
        <v>165.65</v>
      </c>
    </row>
    <row r="192" spans="1:15" ht="18" customHeight="1" x14ac:dyDescent="0.2">
      <c r="A192" s="29">
        <f t="shared" si="12"/>
        <v>190</v>
      </c>
      <c r="B192" s="28" t="s">
        <v>82</v>
      </c>
      <c r="C192" s="13" t="s">
        <v>828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54</v>
      </c>
      <c r="G192" s="14" t="s">
        <v>37</v>
      </c>
      <c r="H192" s="14" t="s">
        <v>37</v>
      </c>
      <c r="I192" s="14" t="s">
        <v>38</v>
      </c>
      <c r="J192" s="14" t="s">
        <v>38</v>
      </c>
      <c r="K192" s="21">
        <v>0.38</v>
      </c>
      <c r="L192" s="23" t="s">
        <v>1546</v>
      </c>
      <c r="M192" s="15">
        <v>0.05</v>
      </c>
      <c r="N192" s="20">
        <v>-0.01</v>
      </c>
      <c r="O192" s="19">
        <f t="shared" si="9"/>
        <v>0.42</v>
      </c>
    </row>
    <row r="193" spans="1:15" ht="18" customHeight="1" x14ac:dyDescent="0.2">
      <c r="A193" s="29">
        <f t="shared" ref="A193:A223" si="14">A192+1</f>
        <v>191</v>
      </c>
      <c r="B193" s="28" t="s">
        <v>82</v>
      </c>
      <c r="C193" s="13" t="s">
        <v>838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36</v>
      </c>
      <c r="G193" s="14" t="s">
        <v>37</v>
      </c>
      <c r="H193" s="14" t="s">
        <v>37</v>
      </c>
      <c r="I193" s="14" t="s">
        <v>38</v>
      </c>
      <c r="J193" s="14" t="s">
        <v>38</v>
      </c>
      <c r="K193" s="21">
        <v>18.78</v>
      </c>
      <c r="L193" s="23" t="s">
        <v>1546</v>
      </c>
      <c r="M193" s="15">
        <v>2.25</v>
      </c>
      <c r="N193" s="20">
        <v>-0.38</v>
      </c>
      <c r="O193" s="19">
        <f t="shared" si="9"/>
        <v>20.650000000000002</v>
      </c>
    </row>
    <row r="194" spans="1:15" ht="18" customHeight="1" x14ac:dyDescent="0.2">
      <c r="A194" s="29">
        <f t="shared" si="14"/>
        <v>192</v>
      </c>
      <c r="B194" s="28" t="s">
        <v>82</v>
      </c>
      <c r="C194" s="13" t="s">
        <v>833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36</v>
      </c>
      <c r="G194" s="14" t="s">
        <v>37</v>
      </c>
      <c r="H194" s="14" t="s">
        <v>37</v>
      </c>
      <c r="I194" s="14" t="s">
        <v>38</v>
      </c>
      <c r="J194" s="14" t="s">
        <v>38</v>
      </c>
      <c r="K194" s="21">
        <v>24.71</v>
      </c>
      <c r="L194" s="23" t="s">
        <v>1546</v>
      </c>
      <c r="M194" s="15">
        <v>2.97</v>
      </c>
      <c r="N194" s="20">
        <v>-0.49</v>
      </c>
      <c r="O194" s="19">
        <f t="shared" si="9"/>
        <v>27.19</v>
      </c>
    </row>
    <row r="195" spans="1:15" ht="18" customHeight="1" x14ac:dyDescent="0.2">
      <c r="A195" s="29">
        <f t="shared" si="14"/>
        <v>193</v>
      </c>
      <c r="B195" s="28" t="s">
        <v>82</v>
      </c>
      <c r="C195" s="13" t="s">
        <v>829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36</v>
      </c>
      <c r="G195" s="14" t="s">
        <v>37</v>
      </c>
      <c r="H195" s="14" t="s">
        <v>37</v>
      </c>
      <c r="I195" s="14" t="s">
        <v>38</v>
      </c>
      <c r="J195" s="14" t="s">
        <v>38</v>
      </c>
      <c r="K195" s="21">
        <v>40.26</v>
      </c>
      <c r="L195" s="23" t="s">
        <v>1546</v>
      </c>
      <c r="M195" s="15">
        <v>4.83</v>
      </c>
      <c r="N195" s="20">
        <v>-0.81</v>
      </c>
      <c r="O195" s="19">
        <f t="shared" ref="O195:O258" si="15">SUM(K195:N195)</f>
        <v>44.279999999999994</v>
      </c>
    </row>
    <row r="196" spans="1:15" ht="18" customHeight="1" x14ac:dyDescent="0.2">
      <c r="A196" s="29">
        <f t="shared" si="14"/>
        <v>194</v>
      </c>
      <c r="B196" s="28" t="s">
        <v>82</v>
      </c>
      <c r="C196" s="13" t="s">
        <v>824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36</v>
      </c>
      <c r="G196" s="14" t="s">
        <v>37</v>
      </c>
      <c r="H196" s="14" t="s">
        <v>37</v>
      </c>
      <c r="I196" s="14" t="s">
        <v>38</v>
      </c>
      <c r="J196" s="14" t="s">
        <v>38</v>
      </c>
      <c r="K196" s="21">
        <v>0.09</v>
      </c>
      <c r="L196" s="23" t="s">
        <v>1546</v>
      </c>
      <c r="M196" s="15">
        <v>0.01</v>
      </c>
      <c r="N196" s="20" t="s">
        <v>39</v>
      </c>
      <c r="O196" s="19">
        <f t="shared" si="15"/>
        <v>9.9999999999999992E-2</v>
      </c>
    </row>
    <row r="197" spans="1:15" ht="18" customHeight="1" x14ac:dyDescent="0.2">
      <c r="A197" s="29">
        <f t="shared" si="14"/>
        <v>195</v>
      </c>
      <c r="B197" s="28" t="s">
        <v>82</v>
      </c>
      <c r="C197" s="13" t="s">
        <v>834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36</v>
      </c>
      <c r="G197" s="14" t="s">
        <v>37</v>
      </c>
      <c r="H197" s="14" t="s">
        <v>37</v>
      </c>
      <c r="I197" s="14" t="s">
        <v>38</v>
      </c>
      <c r="J197" s="14" t="s">
        <v>38</v>
      </c>
      <c r="K197" s="21">
        <v>8.16</v>
      </c>
      <c r="L197" s="23" t="s">
        <v>1546</v>
      </c>
      <c r="M197" s="15">
        <v>0.98</v>
      </c>
      <c r="N197" s="20">
        <v>-0.16</v>
      </c>
      <c r="O197" s="19">
        <f t="shared" si="15"/>
        <v>8.98</v>
      </c>
    </row>
    <row r="198" spans="1:15" ht="18" customHeight="1" x14ac:dyDescent="0.2">
      <c r="A198" s="29">
        <f t="shared" si="14"/>
        <v>196</v>
      </c>
      <c r="B198" s="28" t="s">
        <v>82</v>
      </c>
      <c r="C198" s="13" t="s">
        <v>835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36</v>
      </c>
      <c r="G198" s="14" t="s">
        <v>37</v>
      </c>
      <c r="H198" s="14" t="s">
        <v>37</v>
      </c>
      <c r="I198" s="14" t="s">
        <v>38</v>
      </c>
      <c r="J198" s="14" t="s">
        <v>38</v>
      </c>
      <c r="K198" s="21">
        <v>89.45</v>
      </c>
      <c r="L198" s="23" t="s">
        <v>1546</v>
      </c>
      <c r="M198" s="15">
        <v>10.73</v>
      </c>
      <c r="N198" s="20">
        <v>-1.79</v>
      </c>
      <c r="O198" s="19">
        <f t="shared" si="15"/>
        <v>98.39</v>
      </c>
    </row>
    <row r="199" spans="1:15" ht="18" customHeight="1" x14ac:dyDescent="0.2">
      <c r="A199" s="29">
        <f t="shared" si="14"/>
        <v>197</v>
      </c>
      <c r="B199" s="28" t="s">
        <v>82</v>
      </c>
      <c r="C199" s="13" t="s">
        <v>836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36</v>
      </c>
      <c r="G199" s="14" t="s">
        <v>37</v>
      </c>
      <c r="H199" s="14" t="s">
        <v>37</v>
      </c>
      <c r="I199" s="14" t="s">
        <v>38</v>
      </c>
      <c r="J199" s="14" t="s">
        <v>38</v>
      </c>
      <c r="K199" s="21">
        <v>20.86</v>
      </c>
      <c r="L199" s="23" t="s">
        <v>1546</v>
      </c>
      <c r="M199" s="15">
        <v>2.5</v>
      </c>
      <c r="N199" s="20">
        <v>-0.42</v>
      </c>
      <c r="O199" s="19">
        <f t="shared" si="15"/>
        <v>22.939999999999998</v>
      </c>
    </row>
    <row r="200" spans="1:15" ht="18" customHeight="1" x14ac:dyDescent="0.2">
      <c r="A200" s="29">
        <f t="shared" si="14"/>
        <v>198</v>
      </c>
      <c r="B200" s="28" t="s">
        <v>82</v>
      </c>
      <c r="C200" s="13" t="s">
        <v>832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36</v>
      </c>
      <c r="G200" s="14" t="s">
        <v>37</v>
      </c>
      <c r="H200" s="14" t="s">
        <v>37</v>
      </c>
      <c r="I200" s="14" t="s">
        <v>38</v>
      </c>
      <c r="J200" s="14" t="s">
        <v>38</v>
      </c>
      <c r="K200" s="21">
        <v>13.71</v>
      </c>
      <c r="L200" s="23" t="s">
        <v>1546</v>
      </c>
      <c r="M200" s="15">
        <v>1.65</v>
      </c>
      <c r="N200" s="20">
        <v>-0.27</v>
      </c>
      <c r="O200" s="19">
        <f t="shared" si="15"/>
        <v>15.090000000000002</v>
      </c>
    </row>
    <row r="201" spans="1:15" ht="18" customHeight="1" x14ac:dyDescent="0.2">
      <c r="A201" s="29">
        <f t="shared" si="14"/>
        <v>199</v>
      </c>
      <c r="B201" s="28" t="s">
        <v>841</v>
      </c>
      <c r="C201" s="13" t="s">
        <v>841</v>
      </c>
      <c r="D201" s="13" t="str">
        <f>VLOOKUP(C201,TaxInfo!$A$2:$B$641,2,0)</f>
        <v xml:space="preserve">Masinloc Power Partners Company Limited </v>
      </c>
      <c r="E201" s="14" t="str">
        <f>VLOOKUP(C201,TaxInfo!$A$2:$C$641,3,0)</f>
        <v>006-786-124-000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53.14</v>
      </c>
      <c r="L201" s="23" t="s">
        <v>1546</v>
      </c>
      <c r="M201" s="15">
        <v>6.38</v>
      </c>
      <c r="N201" s="20">
        <v>-1.06</v>
      </c>
      <c r="O201" s="19">
        <f t="shared" si="15"/>
        <v>58.46</v>
      </c>
    </row>
    <row r="202" spans="1:15" ht="18" customHeight="1" x14ac:dyDescent="0.2">
      <c r="A202" s="29">
        <f>A201+1</f>
        <v>200</v>
      </c>
      <c r="B202" s="28" t="s">
        <v>846</v>
      </c>
      <c r="C202" s="13" t="s">
        <v>846</v>
      </c>
      <c r="D202" s="13" t="str">
        <f>VLOOKUP(C202,TaxInfo!$A$2:$B$641,2,0)</f>
        <v>MeridianX Inc.</v>
      </c>
      <c r="E202" s="14" t="str">
        <f>VLOOKUP(C202,TaxInfo!$A$2:$C$641,3,0)</f>
        <v>009-464-447-000</v>
      </c>
      <c r="F202" s="14" t="s">
        <v>36</v>
      </c>
      <c r="G202" s="14" t="s">
        <v>38</v>
      </c>
      <c r="H202" s="14" t="s">
        <v>38</v>
      </c>
      <c r="I202" s="14" t="s">
        <v>38</v>
      </c>
      <c r="J202" s="14" t="s">
        <v>38</v>
      </c>
      <c r="K202" s="21">
        <v>2.46</v>
      </c>
      <c r="L202" s="23" t="s">
        <v>1546</v>
      </c>
      <c r="M202" s="15">
        <v>0.3</v>
      </c>
      <c r="N202" s="20" t="s">
        <v>39</v>
      </c>
      <c r="O202" s="19">
        <f t="shared" si="15"/>
        <v>2.76</v>
      </c>
    </row>
    <row r="203" spans="1:15" ht="18" customHeight="1" x14ac:dyDescent="0.2">
      <c r="A203" s="29">
        <f>A202+1</f>
        <v>201</v>
      </c>
      <c r="B203" s="28" t="s">
        <v>856</v>
      </c>
      <c r="C203" s="13" t="s">
        <v>860</v>
      </c>
      <c r="D203" s="13" t="str">
        <f>VLOOKUP(C203,TaxInfo!$A$2:$B$641,2,0)</f>
        <v xml:space="preserve">Mirae Asia Energy Corporation </v>
      </c>
      <c r="E203" s="14" t="str">
        <f>VLOOKUP(C203,TaxInfo!$A$2:$C$641,3,0)</f>
        <v>008-091-486-000</v>
      </c>
      <c r="F203" s="14" t="s">
        <v>36</v>
      </c>
      <c r="G203" s="14" t="s">
        <v>37</v>
      </c>
      <c r="H203" s="14" t="s">
        <v>37</v>
      </c>
      <c r="I203" s="14" t="s">
        <v>37</v>
      </c>
      <c r="J203" s="14" t="s">
        <v>37</v>
      </c>
      <c r="K203" s="21" t="s">
        <v>39</v>
      </c>
      <c r="L203" s="23">
        <v>0.14000000000000001</v>
      </c>
      <c r="M203" s="15" t="s">
        <v>39</v>
      </c>
      <c r="N203" s="20" t="s">
        <v>39</v>
      </c>
      <c r="O203" s="19">
        <f t="shared" si="15"/>
        <v>0.14000000000000001</v>
      </c>
    </row>
    <row r="204" spans="1:15" ht="18" customHeight="1" x14ac:dyDescent="0.2">
      <c r="A204" s="29">
        <f>A203+1</f>
        <v>202</v>
      </c>
      <c r="B204" s="28" t="s">
        <v>868</v>
      </c>
      <c r="C204" s="13" t="s">
        <v>868</v>
      </c>
      <c r="D204" s="13" t="str">
        <f>VLOOKUP(C204,TaxInfo!$A$2:$B$641,2,0)</f>
        <v xml:space="preserve">Monte Solar Energy, Inc. </v>
      </c>
      <c r="E204" s="14" t="str">
        <f>VLOOKUP(C204,TaxInfo!$A$2:$C$641,3,0)</f>
        <v>008-828-119-000</v>
      </c>
      <c r="F204" s="14" t="s">
        <v>54</v>
      </c>
      <c r="G204" s="14" t="s">
        <v>37</v>
      </c>
      <c r="H204" s="14" t="s">
        <v>37</v>
      </c>
      <c r="I204" s="14" t="s">
        <v>37</v>
      </c>
      <c r="J204" s="14" t="s">
        <v>37</v>
      </c>
      <c r="K204" s="21" t="s">
        <v>39</v>
      </c>
      <c r="L204" s="23">
        <v>0.2</v>
      </c>
      <c r="M204" s="15" t="s">
        <v>39</v>
      </c>
      <c r="N204" s="20" t="s">
        <v>39</v>
      </c>
      <c r="O204" s="19">
        <f t="shared" si="15"/>
        <v>0.2</v>
      </c>
    </row>
    <row r="205" spans="1:15" ht="18" customHeight="1" x14ac:dyDescent="0.2">
      <c r="A205" s="29">
        <f t="shared" si="14"/>
        <v>203</v>
      </c>
      <c r="B205" s="28" t="s">
        <v>868</v>
      </c>
      <c r="C205" s="13" t="s">
        <v>866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36</v>
      </c>
      <c r="G205" s="14" t="s">
        <v>37</v>
      </c>
      <c r="H205" s="14" t="s">
        <v>37</v>
      </c>
      <c r="I205" s="14" t="s">
        <v>37</v>
      </c>
      <c r="J205" s="14" t="s">
        <v>37</v>
      </c>
      <c r="K205" s="21" t="s">
        <v>39</v>
      </c>
      <c r="L205" s="23">
        <v>7.0000000000000007E-2</v>
      </c>
      <c r="M205" s="15" t="s">
        <v>39</v>
      </c>
      <c r="N205" s="20" t="s">
        <v>39</v>
      </c>
      <c r="O205" s="19">
        <f t="shared" si="15"/>
        <v>7.0000000000000007E-2</v>
      </c>
    </row>
    <row r="206" spans="1:15" ht="18" customHeight="1" x14ac:dyDescent="0.2">
      <c r="A206" s="29">
        <f>A205+1</f>
        <v>204</v>
      </c>
      <c r="B206" s="28" t="s">
        <v>871</v>
      </c>
      <c r="C206" s="13" t="s">
        <v>871</v>
      </c>
      <c r="D206" s="13" t="str">
        <f>VLOOKUP(C206,TaxInfo!$A$2:$B$641,2,0)</f>
        <v xml:space="preserve">MORE Electric and Power Corporation </v>
      </c>
      <c r="E206" s="14" t="str">
        <f>VLOOKUP(C206,TaxInfo!$A$2:$C$641,3,0)</f>
        <v>007-106-367-000</v>
      </c>
      <c r="F206" s="14" t="s">
        <v>36</v>
      </c>
      <c r="G206" s="14" t="s">
        <v>37</v>
      </c>
      <c r="H206" s="14" t="s">
        <v>38</v>
      </c>
      <c r="I206" s="14" t="s">
        <v>38</v>
      </c>
      <c r="J206" s="14" t="s">
        <v>38</v>
      </c>
      <c r="K206" s="21">
        <v>35.89</v>
      </c>
      <c r="L206" s="23" t="s">
        <v>1546</v>
      </c>
      <c r="M206" s="15">
        <v>4.3099999999999996</v>
      </c>
      <c r="N206" s="20">
        <v>-0.72</v>
      </c>
      <c r="O206" s="19">
        <f t="shared" si="15"/>
        <v>39.480000000000004</v>
      </c>
    </row>
    <row r="207" spans="1:15" ht="18" customHeight="1" x14ac:dyDescent="0.2">
      <c r="A207" s="29">
        <f>A206+1</f>
        <v>205</v>
      </c>
      <c r="B207" s="28" t="s">
        <v>1542</v>
      </c>
      <c r="C207" s="13" t="s">
        <v>1542</v>
      </c>
      <c r="D207" s="13" t="str">
        <f>VLOOKUP(C207,TaxInfo!$A$2:$B$641,2,0)</f>
        <v>MORE Power Barge Inc.</v>
      </c>
      <c r="E207" s="14" t="str">
        <f>VLOOKUP(C207,TaxInfo!$A$2:$C$641,3,0)</f>
        <v>601-191-398-000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38</v>
      </c>
      <c r="K207" s="21">
        <v>0.09</v>
      </c>
      <c r="L207" s="23" t="s">
        <v>1546</v>
      </c>
      <c r="M207" s="15">
        <v>0.01</v>
      </c>
      <c r="N207" s="20" t="s">
        <v>39</v>
      </c>
      <c r="O207" s="19">
        <f t="shared" si="15"/>
        <v>9.9999999999999992E-2</v>
      </c>
    </row>
    <row r="208" spans="1:15" ht="18" customHeight="1" x14ac:dyDescent="0.2">
      <c r="A208" s="29">
        <f t="shared" si="14"/>
        <v>206</v>
      </c>
      <c r="B208" s="28" t="s">
        <v>1542</v>
      </c>
      <c r="C208" s="13" t="s">
        <v>1545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38</v>
      </c>
      <c r="K208" s="21">
        <v>0.38</v>
      </c>
      <c r="L208" s="23" t="s">
        <v>1546</v>
      </c>
      <c r="M208" s="15">
        <v>0.05</v>
      </c>
      <c r="N208" s="20">
        <v>-0.01</v>
      </c>
      <c r="O208" s="19">
        <f t="shared" si="15"/>
        <v>0.42</v>
      </c>
    </row>
    <row r="209" spans="1:15" ht="18" customHeight="1" x14ac:dyDescent="0.2">
      <c r="A209" s="29">
        <f>A208+1</f>
        <v>207</v>
      </c>
      <c r="B209" s="28" t="s">
        <v>875</v>
      </c>
      <c r="C209" s="13" t="s">
        <v>875</v>
      </c>
      <c r="D209" s="13" t="str">
        <f>VLOOKUP(C209,TaxInfo!$A$2:$B$641,2,0)</f>
        <v xml:space="preserve">Mountain Province Electric Cooperative, Inc. </v>
      </c>
      <c r="E209" s="14" t="str">
        <f>VLOOKUP(C209,TaxInfo!$A$2:$C$641,3,0)</f>
        <v>004-510-071-000</v>
      </c>
      <c r="F209" s="14" t="s">
        <v>36</v>
      </c>
      <c r="G209" s="14" t="s">
        <v>37</v>
      </c>
      <c r="H209" s="14" t="s">
        <v>38</v>
      </c>
      <c r="I209" s="14" t="s">
        <v>38</v>
      </c>
      <c r="J209" s="14" t="s">
        <v>38</v>
      </c>
      <c r="K209" s="21">
        <v>3.27</v>
      </c>
      <c r="L209" s="23" t="s">
        <v>1546</v>
      </c>
      <c r="M209" s="15">
        <v>0.39</v>
      </c>
      <c r="N209" s="20">
        <v>-7.0000000000000007E-2</v>
      </c>
      <c r="O209" s="19">
        <f t="shared" si="15"/>
        <v>3.5900000000000003</v>
      </c>
    </row>
    <row r="210" spans="1:15" ht="18" customHeight="1" x14ac:dyDescent="0.2">
      <c r="A210" s="29">
        <f>A209+1</f>
        <v>208</v>
      </c>
      <c r="B210" s="28" t="s">
        <v>879</v>
      </c>
      <c r="C210" s="13" t="s">
        <v>879</v>
      </c>
      <c r="D210" s="13" t="str">
        <f>VLOOKUP(C210,TaxInfo!$A$2:$B$641,2,0)</f>
        <v>National Grid Corporation of the Philippines</v>
      </c>
      <c r="E210" s="14" t="str">
        <f>VLOOKUP(C210,TaxInfo!$A$2:$C$641,3,0)</f>
        <v>006-977-514-000</v>
      </c>
      <c r="F210" s="14" t="s">
        <v>36</v>
      </c>
      <c r="G210" s="14" t="s">
        <v>37</v>
      </c>
      <c r="H210" s="14" t="s">
        <v>38</v>
      </c>
      <c r="I210" s="14" t="s">
        <v>38</v>
      </c>
      <c r="J210" s="14" t="s">
        <v>38</v>
      </c>
      <c r="K210" s="21">
        <v>11.78</v>
      </c>
      <c r="L210" s="23" t="s">
        <v>1546</v>
      </c>
      <c r="M210" s="15">
        <v>1.41</v>
      </c>
      <c r="N210" s="20">
        <v>-0.24</v>
      </c>
      <c r="O210" s="19">
        <f t="shared" si="15"/>
        <v>12.95</v>
      </c>
    </row>
    <row r="211" spans="1:15" ht="18" customHeight="1" x14ac:dyDescent="0.2">
      <c r="A211" s="29">
        <f t="shared" si="14"/>
        <v>209</v>
      </c>
      <c r="B211" s="28" t="s">
        <v>879</v>
      </c>
      <c r="C211" s="13" t="s">
        <v>883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4.93</v>
      </c>
      <c r="L211" s="23" t="s">
        <v>1546</v>
      </c>
      <c r="M211" s="15">
        <v>0.59</v>
      </c>
      <c r="N211" s="20">
        <v>-0.1</v>
      </c>
      <c r="O211" s="19">
        <f t="shared" si="15"/>
        <v>5.42</v>
      </c>
    </row>
    <row r="212" spans="1:15" ht="18" customHeight="1" x14ac:dyDescent="0.2">
      <c r="A212" s="29">
        <f>A211+1</f>
        <v>210</v>
      </c>
      <c r="B212" s="28" t="s">
        <v>884</v>
      </c>
      <c r="C212" s="13" t="s">
        <v>888</v>
      </c>
      <c r="D212" s="13" t="str">
        <f>VLOOKUP(C212,TaxInfo!$A$2:$B$641,2,0)</f>
        <v xml:space="preserve">National Irrigation Administration </v>
      </c>
      <c r="E212" s="14" t="str">
        <f>VLOOKUP(C212,TaxInfo!$A$2:$C$641,3,0)</f>
        <v>000-916-415-155</v>
      </c>
      <c r="F212" s="14" t="s">
        <v>36</v>
      </c>
      <c r="G212" s="14" t="s">
        <v>37</v>
      </c>
      <c r="H212" s="14" t="s">
        <v>38</v>
      </c>
      <c r="I212" s="14" t="s">
        <v>37</v>
      </c>
      <c r="J212" s="14" t="s">
        <v>38</v>
      </c>
      <c r="K212" s="21">
        <v>0.49</v>
      </c>
      <c r="L212" s="23" t="s">
        <v>1546</v>
      </c>
      <c r="M212" s="15">
        <v>0.06</v>
      </c>
      <c r="N212" s="20">
        <v>-0.01</v>
      </c>
      <c r="O212" s="19">
        <f t="shared" si="15"/>
        <v>0.54</v>
      </c>
    </row>
    <row r="213" spans="1:15" ht="18" customHeight="1" x14ac:dyDescent="0.2">
      <c r="A213" s="29">
        <f>A212+1</f>
        <v>211</v>
      </c>
      <c r="B213" s="28" t="s">
        <v>889</v>
      </c>
      <c r="C213" s="13" t="s">
        <v>889</v>
      </c>
      <c r="D213" s="13" t="str">
        <f>VLOOKUP(C213,TaxInfo!$A$2:$B$641,2,0)</f>
        <v>National Irrigation Administration Magat River Integrated Irrigation System</v>
      </c>
      <c r="E213" s="14" t="str">
        <f>VLOOKUP(C213,TaxInfo!$A$2:$C$641,3,0)</f>
        <v>000-916-415-162</v>
      </c>
      <c r="F213" s="14" t="s">
        <v>36</v>
      </c>
      <c r="G213" s="14" t="s">
        <v>37</v>
      </c>
      <c r="H213" s="14" t="s">
        <v>38</v>
      </c>
      <c r="I213" s="14" t="s">
        <v>38</v>
      </c>
      <c r="J213" s="14" t="s">
        <v>38</v>
      </c>
      <c r="K213" s="21">
        <v>5.08</v>
      </c>
      <c r="L213" s="23" t="s">
        <v>1546</v>
      </c>
      <c r="M213" s="15">
        <v>0.61</v>
      </c>
      <c r="N213" s="20">
        <v>-0.1</v>
      </c>
      <c r="O213" s="19">
        <f t="shared" si="15"/>
        <v>5.5900000000000007</v>
      </c>
    </row>
    <row r="214" spans="1:15" ht="18" customHeight="1" x14ac:dyDescent="0.2">
      <c r="A214" s="29">
        <f>A213+1</f>
        <v>212</v>
      </c>
      <c r="B214" s="28" t="s">
        <v>893</v>
      </c>
      <c r="C214" s="13" t="s">
        <v>893</v>
      </c>
      <c r="D214" s="13" t="str">
        <f>VLOOKUP(C214,TaxInfo!$A$2:$B$641,2,0)</f>
        <v>National Irrigation Administration Region 2</v>
      </c>
      <c r="E214" s="14" t="str">
        <f>VLOOKUP(C214,TaxInfo!$A$2:$C$641,3,0)</f>
        <v>000-916-415-000</v>
      </c>
      <c r="F214" s="14" t="s">
        <v>36</v>
      </c>
      <c r="G214" s="14" t="s">
        <v>38</v>
      </c>
      <c r="H214" s="14" t="s">
        <v>38</v>
      </c>
      <c r="I214" s="14" t="s">
        <v>38</v>
      </c>
      <c r="J214" s="14" t="s">
        <v>38</v>
      </c>
      <c r="K214" s="21">
        <v>11.37</v>
      </c>
      <c r="L214" s="23" t="s">
        <v>1546</v>
      </c>
      <c r="M214" s="15">
        <v>1.36</v>
      </c>
      <c r="N214" s="20" t="s">
        <v>39</v>
      </c>
      <c r="O214" s="19">
        <f t="shared" si="15"/>
        <v>12.729999999999999</v>
      </c>
    </row>
    <row r="215" spans="1:15" ht="18" customHeight="1" x14ac:dyDescent="0.2">
      <c r="A215" s="29">
        <f>A214+1</f>
        <v>213</v>
      </c>
      <c r="B215" s="28" t="s">
        <v>897</v>
      </c>
      <c r="C215" s="13" t="s">
        <v>897</v>
      </c>
      <c r="D215" s="13" t="str">
        <f>VLOOKUP(C215,TaxInfo!$A$2:$B$641,2,0)</f>
        <v xml:space="preserve">Negros Island Solar Power Inc. </v>
      </c>
      <c r="E215" s="14" t="str">
        <f>VLOOKUP(C215,TaxInfo!$A$2:$C$641,3,0)</f>
        <v>008-899-881-000</v>
      </c>
      <c r="F215" s="14" t="s">
        <v>54</v>
      </c>
      <c r="G215" s="14" t="s">
        <v>37</v>
      </c>
      <c r="H215" s="14" t="s">
        <v>37</v>
      </c>
      <c r="I215" s="14" t="s">
        <v>37</v>
      </c>
      <c r="J215" s="14" t="s">
        <v>37</v>
      </c>
      <c r="K215" s="21" t="s">
        <v>39</v>
      </c>
      <c r="L215" s="23">
        <v>0.26</v>
      </c>
      <c r="M215" s="15" t="s">
        <v>39</v>
      </c>
      <c r="N215" s="20">
        <v>-0.01</v>
      </c>
      <c r="O215" s="19">
        <f t="shared" si="15"/>
        <v>0.25</v>
      </c>
    </row>
    <row r="216" spans="1:15" ht="18" customHeight="1" x14ac:dyDescent="0.2">
      <c r="A216" s="29">
        <f t="shared" si="14"/>
        <v>214</v>
      </c>
      <c r="B216" s="28" t="s">
        <v>897</v>
      </c>
      <c r="C216" s="13" t="s">
        <v>901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36</v>
      </c>
      <c r="G216" s="14" t="s">
        <v>37</v>
      </c>
      <c r="H216" s="14" t="s">
        <v>37</v>
      </c>
      <c r="I216" s="14" t="s">
        <v>37</v>
      </c>
      <c r="J216" s="14" t="s">
        <v>37</v>
      </c>
      <c r="K216" s="21" t="s">
        <v>39</v>
      </c>
      <c r="L216" s="23">
        <v>0.19</v>
      </c>
      <c r="M216" s="15" t="s">
        <v>39</v>
      </c>
      <c r="N216" s="20" t="s">
        <v>39</v>
      </c>
      <c r="O216" s="19">
        <f t="shared" si="15"/>
        <v>0.19</v>
      </c>
    </row>
    <row r="217" spans="1:15" ht="18" customHeight="1" x14ac:dyDescent="0.2">
      <c r="A217" s="29">
        <f t="shared" si="14"/>
        <v>215</v>
      </c>
      <c r="B217" s="28" t="s">
        <v>904</v>
      </c>
      <c r="C217" s="13" t="s">
        <v>904</v>
      </c>
      <c r="D217" s="13" t="str">
        <f>VLOOKUP(C217,TaxInfo!$A$2:$B$641,2,0)</f>
        <v>Negros Island Solar Power Inc.  (NISPI2)</v>
      </c>
      <c r="E217" s="14" t="str">
        <f>VLOOKUP(C217,TaxInfo!$A$2:$C$641,3,0)</f>
        <v>008-899-881-000</v>
      </c>
      <c r="F217" s="14" t="s">
        <v>54</v>
      </c>
      <c r="G217" s="14" t="s">
        <v>37</v>
      </c>
      <c r="H217" s="14" t="s">
        <v>37</v>
      </c>
      <c r="I217" s="14" t="s">
        <v>37</v>
      </c>
      <c r="J217" s="14" t="s">
        <v>37</v>
      </c>
      <c r="K217" s="21" t="s">
        <v>39</v>
      </c>
      <c r="L217" s="23">
        <v>0.51</v>
      </c>
      <c r="M217" s="15" t="s">
        <v>39</v>
      </c>
      <c r="N217" s="20">
        <v>-0.01</v>
      </c>
      <c r="O217" s="19">
        <f t="shared" si="15"/>
        <v>0.5</v>
      </c>
    </row>
    <row r="218" spans="1:15" ht="18" customHeight="1" x14ac:dyDescent="0.2">
      <c r="A218" s="29">
        <f t="shared" si="14"/>
        <v>216</v>
      </c>
      <c r="B218" s="28" t="s">
        <v>904</v>
      </c>
      <c r="C218" s="13" t="s">
        <v>902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36</v>
      </c>
      <c r="G218" s="14" t="s">
        <v>37</v>
      </c>
      <c r="H218" s="14" t="s">
        <v>37</v>
      </c>
      <c r="I218" s="14" t="s">
        <v>37</v>
      </c>
      <c r="J218" s="14" t="s">
        <v>37</v>
      </c>
      <c r="K218" s="21" t="s">
        <v>39</v>
      </c>
      <c r="L218" s="23">
        <v>0.2</v>
      </c>
      <c r="M218" s="15" t="s">
        <v>39</v>
      </c>
      <c r="N218" s="20" t="s">
        <v>39</v>
      </c>
      <c r="O218" s="19">
        <f t="shared" si="15"/>
        <v>0.2</v>
      </c>
    </row>
    <row r="219" spans="1:15" ht="18" customHeight="1" x14ac:dyDescent="0.2">
      <c r="A219" s="29">
        <f>A218+1</f>
        <v>217</v>
      </c>
      <c r="B219" s="28" t="s">
        <v>906</v>
      </c>
      <c r="C219" s="13" t="s">
        <v>906</v>
      </c>
      <c r="D219" s="13" t="str">
        <f>VLOOKUP(C219,TaxInfo!$A$2:$B$641,2,0)</f>
        <v>Negros Occidental Electric Cooperative, Inc.</v>
      </c>
      <c r="E219" s="14" t="str">
        <f>VLOOKUP(C219,TaxInfo!$A$2:$C$641,3,0)</f>
        <v>078-000-560-345</v>
      </c>
      <c r="F219" s="14" t="s">
        <v>36</v>
      </c>
      <c r="G219" s="14" t="s">
        <v>37</v>
      </c>
      <c r="H219" s="14" t="s">
        <v>38</v>
      </c>
      <c r="I219" s="14" t="s">
        <v>38</v>
      </c>
      <c r="J219" s="14" t="s">
        <v>38</v>
      </c>
      <c r="K219" s="21">
        <v>48.72</v>
      </c>
      <c r="L219" s="23" t="s">
        <v>1546</v>
      </c>
      <c r="M219" s="15">
        <v>5.85</v>
      </c>
      <c r="N219" s="20">
        <v>-0.97</v>
      </c>
      <c r="O219" s="19">
        <f t="shared" si="15"/>
        <v>53.6</v>
      </c>
    </row>
    <row r="220" spans="1:15" ht="18" customHeight="1" x14ac:dyDescent="0.2">
      <c r="A220" s="29">
        <f>A219+1</f>
        <v>218</v>
      </c>
      <c r="B220" s="28" t="s">
        <v>910</v>
      </c>
      <c r="C220" s="13" t="s">
        <v>910</v>
      </c>
      <c r="D220" s="13" t="str">
        <f>VLOOKUP(C220,TaxInfo!$A$2:$B$641,2,0)</f>
        <v xml:space="preserve">Negros Oriental I Electric Cooperative, Inc. </v>
      </c>
      <c r="E220" s="14" t="str">
        <f>VLOOKUP(C220,TaxInfo!$A$2:$C$641,3,0)</f>
        <v>000-613-539-000</v>
      </c>
      <c r="F220" s="14" t="s">
        <v>36</v>
      </c>
      <c r="G220" s="14" t="s">
        <v>37</v>
      </c>
      <c r="H220" s="14" t="s">
        <v>38</v>
      </c>
      <c r="I220" s="14" t="s">
        <v>38</v>
      </c>
      <c r="J220" s="14" t="s">
        <v>38</v>
      </c>
      <c r="K220" s="21">
        <v>18</v>
      </c>
      <c r="L220" s="23" t="s">
        <v>1546</v>
      </c>
      <c r="M220" s="15">
        <v>2.16</v>
      </c>
      <c r="N220" s="20">
        <v>-0.36</v>
      </c>
      <c r="O220" s="19">
        <f t="shared" si="15"/>
        <v>19.8</v>
      </c>
    </row>
    <row r="221" spans="1:15" ht="18" customHeight="1" x14ac:dyDescent="0.2">
      <c r="A221" s="29">
        <f>A220+1</f>
        <v>219</v>
      </c>
      <c r="B221" s="28" t="s">
        <v>918</v>
      </c>
      <c r="C221" s="13" t="s">
        <v>918</v>
      </c>
      <c r="D221" s="13" t="str">
        <f>VLOOKUP(C221,TaxInfo!$A$2:$B$641,2,0)</f>
        <v xml:space="preserve">Negros Oriental II Electric Cooperative, Inc. </v>
      </c>
      <c r="E221" s="14" t="str">
        <f>VLOOKUP(C221,TaxInfo!$A$2:$C$641,3,0)</f>
        <v>000-613-546-000</v>
      </c>
      <c r="F221" s="14" t="s">
        <v>36</v>
      </c>
      <c r="G221" s="14" t="s">
        <v>37</v>
      </c>
      <c r="H221" s="14" t="s">
        <v>37</v>
      </c>
      <c r="I221" s="14" t="s">
        <v>38</v>
      </c>
      <c r="J221" s="14" t="s">
        <v>38</v>
      </c>
      <c r="K221" s="21">
        <v>74.349999999999994</v>
      </c>
      <c r="L221" s="23" t="s">
        <v>1546</v>
      </c>
      <c r="M221" s="15">
        <v>8.92</v>
      </c>
      <c r="N221" s="20">
        <v>-1.49</v>
      </c>
      <c r="O221" s="19">
        <f t="shared" si="15"/>
        <v>81.78</v>
      </c>
    </row>
    <row r="222" spans="1:15" ht="18" customHeight="1" x14ac:dyDescent="0.2">
      <c r="A222" s="29">
        <f>A221+1</f>
        <v>220</v>
      </c>
      <c r="B222" s="28" t="s">
        <v>920</v>
      </c>
      <c r="C222" s="13" t="s">
        <v>920</v>
      </c>
      <c r="D222" s="13" t="str">
        <f>VLOOKUP(C222,TaxInfo!$A$2:$B$641,2,0)</f>
        <v xml:space="preserve">Next Generation Power Technology Corp. </v>
      </c>
      <c r="E222" s="14" t="str">
        <f>VLOOKUP(C222,TaxInfo!$A$2:$C$641,3,0)</f>
        <v>008-673-696-000</v>
      </c>
      <c r="F222" s="14" t="s">
        <v>54</v>
      </c>
      <c r="G222" s="14" t="s">
        <v>37</v>
      </c>
      <c r="H222" s="14" t="s">
        <v>38</v>
      </c>
      <c r="I222" s="14" t="s">
        <v>37</v>
      </c>
      <c r="J222" s="14" t="s">
        <v>37</v>
      </c>
      <c r="K222" s="21" t="s">
        <v>39</v>
      </c>
      <c r="L222" s="23">
        <v>0.89</v>
      </c>
      <c r="M222" s="15" t="s">
        <v>39</v>
      </c>
      <c r="N222" s="20">
        <v>-0.02</v>
      </c>
      <c r="O222" s="19">
        <f t="shared" si="15"/>
        <v>0.87</v>
      </c>
    </row>
    <row r="223" spans="1:15" ht="18" customHeight="1" x14ac:dyDescent="0.2">
      <c r="A223" s="29">
        <f t="shared" si="14"/>
        <v>221</v>
      </c>
      <c r="B223" s="28" t="s">
        <v>920</v>
      </c>
      <c r="C223" s="13" t="s">
        <v>923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36</v>
      </c>
      <c r="G223" s="14" t="s">
        <v>37</v>
      </c>
      <c r="H223" s="14" t="s">
        <v>38</v>
      </c>
      <c r="I223" s="14" t="s">
        <v>37</v>
      </c>
      <c r="J223" s="14" t="s">
        <v>37</v>
      </c>
      <c r="K223" s="21" t="s">
        <v>39</v>
      </c>
      <c r="L223" s="23">
        <v>0.11</v>
      </c>
      <c r="M223" s="15" t="s">
        <v>39</v>
      </c>
      <c r="N223" s="20" t="s">
        <v>39</v>
      </c>
      <c r="O223" s="19">
        <f t="shared" si="15"/>
        <v>0.11</v>
      </c>
    </row>
    <row r="224" spans="1:15" ht="18" customHeight="1" x14ac:dyDescent="0.2">
      <c r="A224" s="29">
        <f>A223+1</f>
        <v>222</v>
      </c>
      <c r="B224" s="28" t="s">
        <v>924</v>
      </c>
      <c r="C224" s="13" t="s">
        <v>924</v>
      </c>
      <c r="D224" s="13" t="str">
        <f>VLOOKUP(C224,TaxInfo!$A$2:$B$641,2,0)</f>
        <v xml:space="preserve">North Luzon Renewable Energy Corporation </v>
      </c>
      <c r="E224" s="14" t="str">
        <f>VLOOKUP(C224,TaxInfo!$A$2:$C$641,3,0)</f>
        <v>245-726-106-000</v>
      </c>
      <c r="F224" s="14" t="s">
        <v>54</v>
      </c>
      <c r="G224" s="14" t="s">
        <v>37</v>
      </c>
      <c r="H224" s="14" t="s">
        <v>37</v>
      </c>
      <c r="I224" s="14" t="s">
        <v>37</v>
      </c>
      <c r="J224" s="14" t="s">
        <v>37</v>
      </c>
      <c r="K224" s="21" t="s">
        <v>39</v>
      </c>
      <c r="L224" s="23">
        <v>0.02</v>
      </c>
      <c r="M224" s="15" t="s">
        <v>39</v>
      </c>
      <c r="N224" s="20" t="s">
        <v>39</v>
      </c>
      <c r="O224" s="19">
        <f t="shared" si="15"/>
        <v>0.02</v>
      </c>
    </row>
    <row r="225" spans="1:15" ht="18" customHeight="1" x14ac:dyDescent="0.2">
      <c r="A225" s="29">
        <f t="shared" ref="A225:A249" si="16">A224+1</f>
        <v>223</v>
      </c>
      <c r="B225" s="28" t="s">
        <v>924</v>
      </c>
      <c r="C225" s="13" t="s">
        <v>928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36</v>
      </c>
      <c r="G225" s="14" t="s">
        <v>37</v>
      </c>
      <c r="H225" s="14" t="s">
        <v>37</v>
      </c>
      <c r="I225" s="14" t="s">
        <v>37</v>
      </c>
      <c r="J225" s="14" t="s">
        <v>37</v>
      </c>
      <c r="K225" s="21" t="s">
        <v>39</v>
      </c>
      <c r="L225" s="23">
        <v>0.49</v>
      </c>
      <c r="M225" s="15" t="s">
        <v>39</v>
      </c>
      <c r="N225" s="20">
        <v>-0.01</v>
      </c>
      <c r="O225" s="19">
        <f t="shared" si="15"/>
        <v>0.48</v>
      </c>
    </row>
    <row r="226" spans="1:15" ht="18" customHeight="1" x14ac:dyDescent="0.2">
      <c r="A226" s="29">
        <f>A225+1</f>
        <v>224</v>
      </c>
      <c r="B226" s="28" t="s">
        <v>929</v>
      </c>
      <c r="C226" s="13" t="s">
        <v>929</v>
      </c>
      <c r="D226" s="13" t="str">
        <f>VLOOKUP(C226,TaxInfo!$A$2:$B$641,2,0)</f>
        <v xml:space="preserve">North Negros Biopower, Inc. </v>
      </c>
      <c r="E226" s="14" t="str">
        <f>VLOOKUP(C226,TaxInfo!$A$2:$C$641,3,0)</f>
        <v>006-964-680-000</v>
      </c>
      <c r="F226" s="14" t="s">
        <v>54</v>
      </c>
      <c r="G226" s="14" t="s">
        <v>37</v>
      </c>
      <c r="H226" s="14" t="s">
        <v>38</v>
      </c>
      <c r="I226" s="14" t="s">
        <v>37</v>
      </c>
      <c r="J226" s="14" t="s">
        <v>37</v>
      </c>
      <c r="K226" s="21" t="s">
        <v>39</v>
      </c>
      <c r="L226" s="23">
        <v>0.03</v>
      </c>
      <c r="M226" s="15" t="s">
        <v>39</v>
      </c>
      <c r="N226" s="20" t="s">
        <v>39</v>
      </c>
      <c r="O226" s="19">
        <f t="shared" si="15"/>
        <v>0.03</v>
      </c>
    </row>
    <row r="227" spans="1:15" ht="18" customHeight="1" x14ac:dyDescent="0.2">
      <c r="A227" s="29">
        <f t="shared" si="16"/>
        <v>225</v>
      </c>
      <c r="B227" s="28" t="s">
        <v>929</v>
      </c>
      <c r="C227" s="13" t="s">
        <v>934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36</v>
      </c>
      <c r="G227" s="14" t="s">
        <v>38</v>
      </c>
      <c r="H227" s="14" t="s">
        <v>38</v>
      </c>
      <c r="I227" s="14" t="s">
        <v>37</v>
      </c>
      <c r="J227" s="14" t="s">
        <v>37</v>
      </c>
      <c r="K227" s="21" t="s">
        <v>39</v>
      </c>
      <c r="L227" s="23">
        <v>1.17</v>
      </c>
      <c r="M227" s="15" t="s">
        <v>39</v>
      </c>
      <c r="N227" s="20" t="s">
        <v>39</v>
      </c>
      <c r="O227" s="19">
        <f t="shared" si="15"/>
        <v>1.17</v>
      </c>
    </row>
    <row r="228" spans="1:15" ht="18" customHeight="1" x14ac:dyDescent="0.2">
      <c r="A228" s="29">
        <f>A227+1</f>
        <v>226</v>
      </c>
      <c r="B228" s="28" t="s">
        <v>935</v>
      </c>
      <c r="C228" s="13" t="s">
        <v>935</v>
      </c>
      <c r="D228" s="13" t="str">
        <f>VLOOKUP(C228,TaxInfo!$A$2:$B$641,2,0)</f>
        <v xml:space="preserve">Northern Negros Electric Cooperative, Inc. </v>
      </c>
      <c r="E228" s="14" t="str">
        <f>VLOOKUP(C228,TaxInfo!$A$2:$C$641,3,0)</f>
        <v>001-005-053-000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38</v>
      </c>
      <c r="K228" s="21">
        <v>46.22</v>
      </c>
      <c r="L228" s="23" t="s">
        <v>1546</v>
      </c>
      <c r="M228" s="15">
        <v>5.55</v>
      </c>
      <c r="N228" s="20">
        <v>-0.92</v>
      </c>
      <c r="O228" s="19">
        <f t="shared" si="15"/>
        <v>50.849999999999994</v>
      </c>
    </row>
    <row r="229" spans="1:15" ht="18" customHeight="1" x14ac:dyDescent="0.2">
      <c r="A229" s="29">
        <f>A228+1</f>
        <v>227</v>
      </c>
      <c r="B229" s="28" t="s">
        <v>941</v>
      </c>
      <c r="C229" s="13" t="s">
        <v>939</v>
      </c>
      <c r="D229" s="13" t="str">
        <f>VLOOKUP(C229,TaxInfo!$A$2:$B$641,2,0)</f>
        <v xml:space="preserve">Northern Renewables Generation Corporation </v>
      </c>
      <c r="E229" s="14" t="str">
        <f>VLOOKUP(C229,TaxInfo!$A$2:$C$641,3,0)</f>
        <v>279-626-683-000</v>
      </c>
      <c r="F229" s="14" t="s">
        <v>36</v>
      </c>
      <c r="G229" s="14" t="s">
        <v>38</v>
      </c>
      <c r="H229" s="14" t="s">
        <v>37</v>
      </c>
      <c r="I229" s="14" t="s">
        <v>37</v>
      </c>
      <c r="J229" s="14" t="s">
        <v>38</v>
      </c>
      <c r="K229" s="21">
        <v>0.49</v>
      </c>
      <c r="L229" s="23" t="s">
        <v>1546</v>
      </c>
      <c r="M229" s="15">
        <v>0.06</v>
      </c>
      <c r="N229" s="20" t="s">
        <v>39</v>
      </c>
      <c r="O229" s="19">
        <f t="shared" si="15"/>
        <v>0.55000000000000004</v>
      </c>
    </row>
    <row r="230" spans="1:15" ht="18" customHeight="1" x14ac:dyDescent="0.2">
      <c r="A230" s="29">
        <f>A229+1</f>
        <v>228</v>
      </c>
      <c r="B230" s="28" t="s">
        <v>943</v>
      </c>
      <c r="C230" s="13" t="s">
        <v>943</v>
      </c>
      <c r="D230" s="13" t="str">
        <f>VLOOKUP(C230,TaxInfo!$A$2:$B$641,2,0)</f>
        <v xml:space="preserve">Northern Samar Electric Cooperative, Inc. </v>
      </c>
      <c r="E230" s="14" t="str">
        <f>VLOOKUP(C230,TaxInfo!$A$2:$C$641,3,0)</f>
        <v>001-585-897-000</v>
      </c>
      <c r="F230" s="14" t="s">
        <v>36</v>
      </c>
      <c r="G230" s="14" t="s">
        <v>37</v>
      </c>
      <c r="H230" s="14" t="s">
        <v>37</v>
      </c>
      <c r="I230" s="14" t="s">
        <v>38</v>
      </c>
      <c r="J230" s="14" t="s">
        <v>38</v>
      </c>
      <c r="K230" s="21">
        <v>3.71</v>
      </c>
      <c r="L230" s="23" t="s">
        <v>1546</v>
      </c>
      <c r="M230" s="15">
        <v>0.45</v>
      </c>
      <c r="N230" s="20">
        <v>-7.0000000000000007E-2</v>
      </c>
      <c r="O230" s="19">
        <f t="shared" si="15"/>
        <v>4.09</v>
      </c>
    </row>
    <row r="231" spans="1:15" ht="18" customHeight="1" x14ac:dyDescent="0.2">
      <c r="A231" s="29">
        <f>A230+1</f>
        <v>229</v>
      </c>
      <c r="B231" s="28" t="s">
        <v>947</v>
      </c>
      <c r="C231" s="13" t="s">
        <v>947</v>
      </c>
      <c r="D231" s="13" t="str">
        <f>VLOOKUP(C231,TaxInfo!$A$2:$B$641,2,0)</f>
        <v xml:space="preserve">Northwind Power Development Corporation </v>
      </c>
      <c r="E231" s="14" t="str">
        <f>VLOOKUP(C231,TaxInfo!$A$2:$C$641,3,0)</f>
        <v>208-101-373-000</v>
      </c>
      <c r="F231" s="14" t="s">
        <v>54</v>
      </c>
      <c r="G231" s="14" t="s">
        <v>37</v>
      </c>
      <c r="H231" s="14" t="s">
        <v>37</v>
      </c>
      <c r="I231" s="14" t="s">
        <v>37</v>
      </c>
      <c r="J231" s="14" t="s">
        <v>37</v>
      </c>
      <c r="K231" s="21" t="s">
        <v>39</v>
      </c>
      <c r="L231" s="23">
        <v>0.01</v>
      </c>
      <c r="M231" s="15" t="s">
        <v>39</v>
      </c>
      <c r="N231" s="20" t="s">
        <v>39</v>
      </c>
      <c r="O231" s="19">
        <f t="shared" si="15"/>
        <v>0.01</v>
      </c>
    </row>
    <row r="232" spans="1:15" ht="18" customHeight="1" x14ac:dyDescent="0.2">
      <c r="A232" s="29">
        <f t="shared" si="16"/>
        <v>230</v>
      </c>
      <c r="B232" s="28" t="s">
        <v>947</v>
      </c>
      <c r="C232" s="13" t="s">
        <v>952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36</v>
      </c>
      <c r="G232" s="14" t="s">
        <v>37</v>
      </c>
      <c r="H232" s="14" t="s">
        <v>37</v>
      </c>
      <c r="I232" s="14" t="s">
        <v>37</v>
      </c>
      <c r="J232" s="14" t="s">
        <v>37</v>
      </c>
      <c r="K232" s="21" t="s">
        <v>39</v>
      </c>
      <c r="L232" s="23">
        <v>0.4</v>
      </c>
      <c r="M232" s="15" t="s">
        <v>39</v>
      </c>
      <c r="N232" s="20">
        <v>-0.01</v>
      </c>
      <c r="O232" s="19">
        <f t="shared" si="15"/>
        <v>0.39</v>
      </c>
    </row>
    <row r="233" spans="1:15" ht="18" customHeight="1" x14ac:dyDescent="0.2">
      <c r="A233" s="29">
        <f t="shared" si="16"/>
        <v>231</v>
      </c>
      <c r="B233" s="28" t="s">
        <v>947</v>
      </c>
      <c r="C233" s="13" t="s">
        <v>953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36</v>
      </c>
      <c r="G233" s="14" t="s">
        <v>37</v>
      </c>
      <c r="H233" s="14" t="s">
        <v>37</v>
      </c>
      <c r="I233" s="14" t="s">
        <v>37</v>
      </c>
      <c r="J233" s="14" t="s">
        <v>37</v>
      </c>
      <c r="K233" s="21" t="s">
        <v>39</v>
      </c>
      <c r="L233" s="23">
        <v>0.26</v>
      </c>
      <c r="M233" s="15" t="s">
        <v>39</v>
      </c>
      <c r="N233" s="20">
        <v>-0.01</v>
      </c>
      <c r="O233" s="19">
        <f t="shared" si="15"/>
        <v>0.25</v>
      </c>
    </row>
    <row r="234" spans="1:15" ht="18" customHeight="1" x14ac:dyDescent="0.2">
      <c r="A234" s="29">
        <f>A233+1</f>
        <v>232</v>
      </c>
      <c r="B234" s="28" t="s">
        <v>954</v>
      </c>
      <c r="C234" s="13" t="s">
        <v>954</v>
      </c>
      <c r="D234" s="13" t="str">
        <f>VLOOKUP(C234,TaxInfo!$A$2:$B$641,2,0)</f>
        <v xml:space="preserve">Nueva Ecija I Electric Cooperative, Inc. </v>
      </c>
      <c r="E234" s="14" t="str">
        <f>VLOOKUP(C234,TaxInfo!$A$2:$C$641,3,0)</f>
        <v>000-540-511-000</v>
      </c>
      <c r="F234" s="14" t="s">
        <v>36</v>
      </c>
      <c r="G234" s="14" t="s">
        <v>37</v>
      </c>
      <c r="H234" s="14" t="s">
        <v>38</v>
      </c>
      <c r="I234" s="14" t="s">
        <v>38</v>
      </c>
      <c r="J234" s="14" t="s">
        <v>38</v>
      </c>
      <c r="K234" s="21">
        <v>34.39</v>
      </c>
      <c r="L234" s="23" t="s">
        <v>1546</v>
      </c>
      <c r="M234" s="15">
        <v>4.13</v>
      </c>
      <c r="N234" s="20">
        <v>-0.69</v>
      </c>
      <c r="O234" s="19">
        <f t="shared" si="15"/>
        <v>37.830000000000005</v>
      </c>
    </row>
    <row r="235" spans="1:15" ht="18" customHeight="1" x14ac:dyDescent="0.2">
      <c r="A235" s="29">
        <f>A234+1</f>
        <v>233</v>
      </c>
      <c r="B235" s="28" t="s">
        <v>957</v>
      </c>
      <c r="C235" s="13" t="s">
        <v>957</v>
      </c>
      <c r="D235" s="13" t="str">
        <f>VLOOKUP(C235,TaxInfo!$A$2:$B$641,2,0)</f>
        <v xml:space="preserve">Nueva Ecija II Area 1 Electric Cooperative, Inc. </v>
      </c>
      <c r="E235" s="14" t="str">
        <f>VLOOKUP(C235,TaxInfo!$A$2:$C$641,3,0)</f>
        <v>000-540-544-000</v>
      </c>
      <c r="F235" s="14" t="s">
        <v>36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25.06</v>
      </c>
      <c r="L235" s="23" t="s">
        <v>1546</v>
      </c>
      <c r="M235" s="15">
        <v>3.01</v>
      </c>
      <c r="N235" s="20">
        <v>-0.5</v>
      </c>
      <c r="O235" s="19">
        <f t="shared" si="15"/>
        <v>27.57</v>
      </c>
    </row>
    <row r="236" spans="1:15" ht="18" customHeight="1" x14ac:dyDescent="0.2">
      <c r="A236" s="29">
        <f>A235+1</f>
        <v>234</v>
      </c>
      <c r="B236" s="28" t="s">
        <v>961</v>
      </c>
      <c r="C236" s="13" t="s">
        <v>961</v>
      </c>
      <c r="D236" s="13" t="str">
        <f>VLOOKUP(C236,TaxInfo!$A$2:$B$641,2,0)</f>
        <v xml:space="preserve">Nueva Ecija II Electric Cooperative, Inc. - Area 2 </v>
      </c>
      <c r="E236" s="14" t="str">
        <f>VLOOKUP(C236,TaxInfo!$A$2:$C$641,3,0)</f>
        <v>000-540-544-001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30.79</v>
      </c>
      <c r="L236" s="23" t="s">
        <v>1546</v>
      </c>
      <c r="M236" s="15">
        <v>3.69</v>
      </c>
      <c r="N236" s="20">
        <v>-0.62</v>
      </c>
      <c r="O236" s="19">
        <f t="shared" si="15"/>
        <v>33.86</v>
      </c>
    </row>
    <row r="237" spans="1:15" ht="18" customHeight="1" x14ac:dyDescent="0.2">
      <c r="A237" s="29">
        <f>A236+1</f>
        <v>235</v>
      </c>
      <c r="B237" s="28" t="s">
        <v>965</v>
      </c>
      <c r="C237" s="13" t="s">
        <v>965</v>
      </c>
      <c r="D237" s="13" t="str">
        <f>VLOOKUP(C237,TaxInfo!$A$2:$B$641,2,0)</f>
        <v xml:space="preserve">nv vogt Philippines Solar Energy Four Inc. </v>
      </c>
      <c r="E237" s="14" t="str">
        <f>VLOOKUP(C237,TaxInfo!$A$2:$C$641,3,0)</f>
        <v>008-654-139-000</v>
      </c>
      <c r="F237" s="14" t="s">
        <v>54</v>
      </c>
      <c r="G237" s="14" t="s">
        <v>37</v>
      </c>
      <c r="H237" s="14" t="s">
        <v>37</v>
      </c>
      <c r="I237" s="14" t="s">
        <v>37</v>
      </c>
      <c r="J237" s="14" t="s">
        <v>37</v>
      </c>
      <c r="K237" s="21" t="s">
        <v>39</v>
      </c>
      <c r="L237" s="23">
        <v>0.17</v>
      </c>
      <c r="M237" s="15" t="s">
        <v>39</v>
      </c>
      <c r="N237" s="20" t="s">
        <v>39</v>
      </c>
      <c r="O237" s="19">
        <f t="shared" si="15"/>
        <v>0.17</v>
      </c>
    </row>
    <row r="238" spans="1:15" ht="18" customHeight="1" x14ac:dyDescent="0.2">
      <c r="A238" s="29">
        <f t="shared" si="16"/>
        <v>236</v>
      </c>
      <c r="B238" s="28" t="s">
        <v>972</v>
      </c>
      <c r="C238" s="13" t="s">
        <v>972</v>
      </c>
      <c r="D238" s="13" t="str">
        <f>VLOOKUP(C238,TaxInfo!$A$2:$B$641,2,0)</f>
        <v xml:space="preserve">nv vogt Philippines Solar Energy Three, Inc. </v>
      </c>
      <c r="E238" s="14" t="str">
        <f>VLOOKUP(C238,TaxInfo!$A$2:$C$641,3,0)</f>
        <v>008-654-146-000</v>
      </c>
      <c r="F238" s="14" t="s">
        <v>54</v>
      </c>
      <c r="G238" s="14" t="s">
        <v>37</v>
      </c>
      <c r="H238" s="14" t="s">
        <v>37</v>
      </c>
      <c r="I238" s="14" t="s">
        <v>37</v>
      </c>
      <c r="J238" s="14" t="s">
        <v>37</v>
      </c>
      <c r="K238" s="21" t="s">
        <v>39</v>
      </c>
      <c r="L238" s="23">
        <v>0.1</v>
      </c>
      <c r="M238" s="15" t="s">
        <v>39</v>
      </c>
      <c r="N238" s="20" t="s">
        <v>39</v>
      </c>
      <c r="O238" s="19">
        <f t="shared" si="15"/>
        <v>0.1</v>
      </c>
    </row>
    <row r="239" spans="1:15" ht="18" customHeight="1" x14ac:dyDescent="0.2">
      <c r="A239" s="29">
        <f>A238+1</f>
        <v>237</v>
      </c>
      <c r="B239" s="28" t="s">
        <v>975</v>
      </c>
      <c r="C239" s="13" t="s">
        <v>975</v>
      </c>
      <c r="D239" s="13" t="str">
        <f>VLOOKUP(C239,TaxInfo!$A$2:$B$641,2,0)</f>
        <v xml:space="preserve">Olongapo Electricity Distribution Company, Inc. </v>
      </c>
      <c r="E239" s="14" t="str">
        <f>VLOOKUP(C239,TaxInfo!$A$2:$C$641,3,0)</f>
        <v>008-365-759-000</v>
      </c>
      <c r="F239" s="14" t="s">
        <v>36</v>
      </c>
      <c r="G239" s="14" t="s">
        <v>37</v>
      </c>
      <c r="H239" s="14" t="s">
        <v>38</v>
      </c>
      <c r="I239" s="14" t="s">
        <v>38</v>
      </c>
      <c r="J239" s="14" t="s">
        <v>38</v>
      </c>
      <c r="K239" s="21">
        <v>3.32</v>
      </c>
      <c r="L239" s="23" t="s">
        <v>1546</v>
      </c>
      <c r="M239" s="15">
        <v>0.4</v>
      </c>
      <c r="N239" s="20">
        <v>-7.0000000000000007E-2</v>
      </c>
      <c r="O239" s="19">
        <f t="shared" si="15"/>
        <v>3.65</v>
      </c>
    </row>
    <row r="240" spans="1:15" ht="18" customHeight="1" x14ac:dyDescent="0.2">
      <c r="A240" s="29">
        <f>A239+1</f>
        <v>238</v>
      </c>
      <c r="B240" s="28" t="s">
        <v>979</v>
      </c>
      <c r="C240" s="13" t="s">
        <v>979</v>
      </c>
      <c r="D240" s="13" t="str">
        <f>VLOOKUP(C240,TaxInfo!$A$2:$B$641,2,0)</f>
        <v xml:space="preserve">One Subic Power Generation Corporation </v>
      </c>
      <c r="E240" s="14" t="str">
        <f>VLOOKUP(C240,TaxInfo!$A$2:$C$641,3,0)</f>
        <v>007-836-459-000</v>
      </c>
      <c r="F240" s="14" t="s">
        <v>54</v>
      </c>
      <c r="G240" s="14" t="s">
        <v>37</v>
      </c>
      <c r="H240" s="14" t="s">
        <v>38</v>
      </c>
      <c r="I240" s="14" t="s">
        <v>38</v>
      </c>
      <c r="J240" s="14" t="s">
        <v>38</v>
      </c>
      <c r="K240" s="21">
        <v>10.11</v>
      </c>
      <c r="L240" s="23" t="s">
        <v>1546</v>
      </c>
      <c r="M240" s="15">
        <v>1.21</v>
      </c>
      <c r="N240" s="20">
        <v>-0.2</v>
      </c>
      <c r="O240" s="19">
        <f t="shared" si="15"/>
        <v>11.120000000000001</v>
      </c>
    </row>
    <row r="241" spans="1:15" ht="18" customHeight="1" x14ac:dyDescent="0.2">
      <c r="A241" s="29">
        <f t="shared" si="16"/>
        <v>239</v>
      </c>
      <c r="B241" s="28" t="s">
        <v>979</v>
      </c>
      <c r="C241" s="13" t="s">
        <v>983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</v>
      </c>
      <c r="F241" s="14" t="s">
        <v>36</v>
      </c>
      <c r="G241" s="14" t="s">
        <v>37</v>
      </c>
      <c r="H241" s="14" t="s">
        <v>38</v>
      </c>
      <c r="I241" s="14" t="s">
        <v>38</v>
      </c>
      <c r="J241" s="14" t="s">
        <v>38</v>
      </c>
      <c r="K241" s="21">
        <v>1.3</v>
      </c>
      <c r="L241" s="23" t="s">
        <v>1546</v>
      </c>
      <c r="M241" s="15">
        <v>0.16</v>
      </c>
      <c r="N241" s="20">
        <v>-0.03</v>
      </c>
      <c r="O241" s="19">
        <f t="shared" si="15"/>
        <v>1.43</v>
      </c>
    </row>
    <row r="242" spans="1:15" ht="18" customHeight="1" x14ac:dyDescent="0.2">
      <c r="A242" s="29">
        <f>A241+1</f>
        <v>240</v>
      </c>
      <c r="B242" s="28" t="s">
        <v>987</v>
      </c>
      <c r="C242" s="13" t="s">
        <v>987</v>
      </c>
      <c r="D242" s="13" t="str">
        <f>VLOOKUP(C242,TaxInfo!$A$2:$B$641,2,0)</f>
        <v xml:space="preserve">Pagbilao Energy Corporation </v>
      </c>
      <c r="E242" s="14" t="str">
        <f>VLOOKUP(C242,TaxInfo!$A$2:$C$641,3,0)</f>
        <v>008-275-398-000</v>
      </c>
      <c r="F242" s="14" t="s">
        <v>54</v>
      </c>
      <c r="G242" s="14" t="s">
        <v>37</v>
      </c>
      <c r="H242" s="14" t="s">
        <v>38</v>
      </c>
      <c r="I242" s="14" t="s">
        <v>38</v>
      </c>
      <c r="J242" s="14" t="s">
        <v>38</v>
      </c>
      <c r="K242" s="21">
        <v>0.47</v>
      </c>
      <c r="L242" s="23" t="s">
        <v>1546</v>
      </c>
      <c r="M242" s="15">
        <v>0.06</v>
      </c>
      <c r="N242" s="20">
        <v>-0.01</v>
      </c>
      <c r="O242" s="19">
        <f t="shared" si="15"/>
        <v>0.52</v>
      </c>
    </row>
    <row r="243" spans="1:15" ht="18" customHeight="1" x14ac:dyDescent="0.2">
      <c r="A243" s="29">
        <f>A242+1</f>
        <v>241</v>
      </c>
      <c r="B243" s="28" t="s">
        <v>990</v>
      </c>
      <c r="C243" s="13" t="s">
        <v>990</v>
      </c>
      <c r="D243" s="13" t="str">
        <f>VLOOKUP(C243,TaxInfo!$A$2:$B$641,2,0)</f>
        <v xml:space="preserve">Palm Concepcion Power Corporation </v>
      </c>
      <c r="E243" s="14" t="str">
        <f>VLOOKUP(C243,TaxInfo!$A$2:$C$641,3,0)</f>
        <v>006-931-417-000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7.44</v>
      </c>
      <c r="L243" s="23" t="s">
        <v>1546</v>
      </c>
      <c r="M243" s="15">
        <v>0.89</v>
      </c>
      <c r="N243" s="20">
        <v>-0.15</v>
      </c>
      <c r="O243" s="19">
        <f t="shared" si="15"/>
        <v>8.18</v>
      </c>
    </row>
    <row r="244" spans="1:15" ht="18" customHeight="1" x14ac:dyDescent="0.2">
      <c r="A244" s="29">
        <f>A243+1</f>
        <v>242</v>
      </c>
      <c r="B244" s="28" t="s">
        <v>995</v>
      </c>
      <c r="C244" s="13" t="s">
        <v>995</v>
      </c>
      <c r="D244" s="13" t="str">
        <f>VLOOKUP(C244,TaxInfo!$A$2:$B$641,2,0)</f>
        <v xml:space="preserve">Pampanga II Electric Cooperative, Inc. </v>
      </c>
      <c r="E244" s="14" t="str">
        <f>VLOOKUP(C244,TaxInfo!$A$2:$C$641,3,0)</f>
        <v>000-800-858-000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109.54</v>
      </c>
      <c r="L244" s="23" t="s">
        <v>1546</v>
      </c>
      <c r="M244" s="15">
        <v>13.14</v>
      </c>
      <c r="N244" s="20">
        <v>-2.19</v>
      </c>
      <c r="O244" s="19">
        <f t="shared" si="15"/>
        <v>120.49000000000001</v>
      </c>
    </row>
    <row r="245" spans="1:15" ht="18" customHeight="1" x14ac:dyDescent="0.2">
      <c r="A245" s="29">
        <f>A244+1</f>
        <v>243</v>
      </c>
      <c r="B245" s="28" t="s">
        <v>1001</v>
      </c>
      <c r="C245" s="13" t="s">
        <v>1001</v>
      </c>
      <c r="D245" s="13" t="str">
        <f>VLOOKUP(C245,TaxInfo!$A$2:$B$641,2,0)</f>
        <v>Panasia Energy, Inc.</v>
      </c>
      <c r="E245" s="14" t="str">
        <f>VLOOKUP(C245,TaxInfo!$A$2:$C$641,3,0)</f>
        <v>006-907-342-000</v>
      </c>
      <c r="F245" s="14" t="s">
        <v>54</v>
      </c>
      <c r="G245" s="14" t="s">
        <v>37</v>
      </c>
      <c r="H245" s="14" t="s">
        <v>38</v>
      </c>
      <c r="I245" s="14" t="s">
        <v>38</v>
      </c>
      <c r="J245" s="14" t="s">
        <v>38</v>
      </c>
      <c r="K245" s="21">
        <v>0.06</v>
      </c>
      <c r="L245" s="23" t="s">
        <v>1546</v>
      </c>
      <c r="M245" s="15">
        <v>0.01</v>
      </c>
      <c r="N245" s="20" t="s">
        <v>39</v>
      </c>
      <c r="O245" s="19">
        <f t="shared" si="15"/>
        <v>6.9999999999999993E-2</v>
      </c>
    </row>
    <row r="246" spans="1:15" ht="18" customHeight="1" x14ac:dyDescent="0.2">
      <c r="A246" s="29">
        <f t="shared" si="16"/>
        <v>244</v>
      </c>
      <c r="B246" s="28" t="s">
        <v>1001</v>
      </c>
      <c r="C246" s="13" t="s">
        <v>999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36</v>
      </c>
      <c r="G246" s="14" t="s">
        <v>37</v>
      </c>
      <c r="H246" s="14" t="s">
        <v>38</v>
      </c>
      <c r="I246" s="14" t="s">
        <v>38</v>
      </c>
      <c r="J246" s="14" t="s">
        <v>38</v>
      </c>
      <c r="K246" s="21">
        <v>3.18</v>
      </c>
      <c r="L246" s="23" t="s">
        <v>1546</v>
      </c>
      <c r="M246" s="15">
        <v>0.38</v>
      </c>
      <c r="N246" s="20">
        <v>-0.06</v>
      </c>
      <c r="O246" s="19">
        <f t="shared" si="15"/>
        <v>3.5</v>
      </c>
    </row>
    <row r="247" spans="1:15" ht="18" customHeight="1" x14ac:dyDescent="0.2">
      <c r="A247" s="29">
        <f>A246+1</f>
        <v>245</v>
      </c>
      <c r="B247" s="28" t="s">
        <v>1008</v>
      </c>
      <c r="C247" s="13" t="s">
        <v>1008</v>
      </c>
      <c r="D247" s="13" t="str">
        <f>VLOOKUP(C247,TaxInfo!$A$2:$B$641,2,0)</f>
        <v xml:space="preserve">Panay Energy Development Corporation </v>
      </c>
      <c r="E247" s="14" t="str">
        <f>VLOOKUP(C247,TaxInfo!$A$2:$C$641,3,0)</f>
        <v>007-243-246-000</v>
      </c>
      <c r="F247" s="14" t="s">
        <v>54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130.88999999999999</v>
      </c>
      <c r="L247" s="23" t="s">
        <v>1546</v>
      </c>
      <c r="M247" s="15">
        <v>15.71</v>
      </c>
      <c r="N247" s="20">
        <v>-2.62</v>
      </c>
      <c r="O247" s="19">
        <f t="shared" si="15"/>
        <v>143.97999999999999</v>
      </c>
    </row>
    <row r="248" spans="1:15" ht="18" customHeight="1" x14ac:dyDescent="0.2">
      <c r="A248" s="29">
        <f>A247+1</f>
        <v>246</v>
      </c>
      <c r="B248" s="28" t="s">
        <v>1013</v>
      </c>
      <c r="C248" s="13" t="s">
        <v>1013</v>
      </c>
      <c r="D248" s="13" t="str">
        <f>VLOOKUP(C248,TaxInfo!$A$2:$B$641,2,0)</f>
        <v xml:space="preserve">Panay Power Corporation </v>
      </c>
      <c r="E248" s="14" t="str">
        <f>VLOOKUP(C248,TaxInfo!$A$2:$C$641,3,0)</f>
        <v>004-964-861-000</v>
      </c>
      <c r="F248" s="14" t="s">
        <v>54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1</v>
      </c>
      <c r="L248" s="23" t="s">
        <v>1546</v>
      </c>
      <c r="M248" s="15">
        <v>0.12</v>
      </c>
      <c r="N248" s="20">
        <v>-0.02</v>
      </c>
      <c r="O248" s="19">
        <f t="shared" si="15"/>
        <v>1.1000000000000001</v>
      </c>
    </row>
    <row r="249" spans="1:15" ht="18" customHeight="1" x14ac:dyDescent="0.2">
      <c r="A249" s="29">
        <f t="shared" si="16"/>
        <v>247</v>
      </c>
      <c r="B249" s="28" t="s">
        <v>1013</v>
      </c>
      <c r="C249" s="13" t="s">
        <v>1017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36</v>
      </c>
      <c r="G249" s="14" t="s">
        <v>37</v>
      </c>
      <c r="H249" s="14" t="s">
        <v>38</v>
      </c>
      <c r="I249" s="14" t="s">
        <v>38</v>
      </c>
      <c r="J249" s="14" t="s">
        <v>38</v>
      </c>
      <c r="K249" s="21">
        <v>0.15</v>
      </c>
      <c r="L249" s="23" t="s">
        <v>1546</v>
      </c>
      <c r="M249" s="15">
        <v>0.02</v>
      </c>
      <c r="N249" s="20" t="s">
        <v>39</v>
      </c>
      <c r="O249" s="19">
        <f t="shared" si="15"/>
        <v>0.16999999999999998</v>
      </c>
    </row>
    <row r="250" spans="1:15" ht="18" customHeight="1" x14ac:dyDescent="0.2">
      <c r="A250" s="29">
        <f>A249+1</f>
        <v>248</v>
      </c>
      <c r="B250" s="28" t="s">
        <v>1018</v>
      </c>
      <c r="C250" s="13" t="s">
        <v>1018</v>
      </c>
      <c r="D250" s="13" t="str">
        <f>VLOOKUP(C250,TaxInfo!$A$2:$B$641,2,0)</f>
        <v xml:space="preserve">Pangasinan III Electric Cooperative, Inc. </v>
      </c>
      <c r="E250" s="14" t="str">
        <f>VLOOKUP(C250,TaxInfo!$A$2:$C$641,3,0)</f>
        <v>000-801-156-000</v>
      </c>
      <c r="F250" s="14" t="s">
        <v>36</v>
      </c>
      <c r="G250" s="14" t="s">
        <v>37</v>
      </c>
      <c r="H250" s="14" t="s">
        <v>38</v>
      </c>
      <c r="I250" s="14" t="s">
        <v>38</v>
      </c>
      <c r="J250" s="14" t="s">
        <v>38</v>
      </c>
      <c r="K250" s="21">
        <v>34.909999999999997</v>
      </c>
      <c r="L250" s="23" t="s">
        <v>1546</v>
      </c>
      <c r="M250" s="15">
        <v>4.1900000000000004</v>
      </c>
      <c r="N250" s="20">
        <v>-0.7</v>
      </c>
      <c r="O250" s="19">
        <f t="shared" si="15"/>
        <v>38.399999999999991</v>
      </c>
    </row>
    <row r="251" spans="1:15" ht="18" customHeight="1" x14ac:dyDescent="0.2">
      <c r="A251" s="29">
        <f>A250+1</f>
        <v>249</v>
      </c>
      <c r="B251" s="28" t="s">
        <v>1027</v>
      </c>
      <c r="C251" s="13" t="s">
        <v>1027</v>
      </c>
      <c r="D251" s="13" t="str">
        <f>VLOOKUP(C251,TaxInfo!$A$2:$B$641,2,0)</f>
        <v xml:space="preserve">Peninsula Electric Cooperative, Inc. </v>
      </c>
      <c r="E251" s="14" t="str">
        <f>VLOOKUP(C251,TaxInfo!$A$2:$C$641,3,0)</f>
        <v>000-540-959-000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38</v>
      </c>
      <c r="K251" s="21">
        <v>68.2</v>
      </c>
      <c r="L251" s="23" t="s">
        <v>1546</v>
      </c>
      <c r="M251" s="15">
        <v>8.18</v>
      </c>
      <c r="N251" s="20">
        <v>-1.36</v>
      </c>
      <c r="O251" s="19">
        <f t="shared" si="15"/>
        <v>75.02</v>
      </c>
    </row>
    <row r="252" spans="1:15" ht="18" customHeight="1" x14ac:dyDescent="0.2">
      <c r="A252" s="29">
        <f>A251+1</f>
        <v>250</v>
      </c>
      <c r="B252" s="28" t="s">
        <v>1031</v>
      </c>
      <c r="C252" s="13" t="s">
        <v>1035</v>
      </c>
      <c r="D252" s="13" t="str">
        <f>VLOOKUP(C252,TaxInfo!$A$2:$B$641,2,0)</f>
        <v>People's Energy Services, Inc.</v>
      </c>
      <c r="E252" s="14" t="str">
        <f>VLOOKUP(C252,TaxInfo!$A$2:$C$641,3,0)</f>
        <v>005-662-686-000</v>
      </c>
      <c r="F252" s="14" t="s">
        <v>36</v>
      </c>
      <c r="G252" s="14" t="s">
        <v>37</v>
      </c>
      <c r="H252" s="14" t="s">
        <v>38</v>
      </c>
      <c r="I252" s="14" t="s">
        <v>37</v>
      </c>
      <c r="J252" s="14" t="s">
        <v>38</v>
      </c>
      <c r="K252" s="21">
        <v>0.01</v>
      </c>
      <c r="L252" s="23" t="s">
        <v>1546</v>
      </c>
      <c r="M252" s="15" t="s">
        <v>39</v>
      </c>
      <c r="N252" s="20" t="s">
        <v>39</v>
      </c>
      <c r="O252" s="19">
        <f t="shared" si="15"/>
        <v>0.01</v>
      </c>
    </row>
    <row r="253" spans="1:15" ht="18" customHeight="1" x14ac:dyDescent="0.2">
      <c r="A253" s="29">
        <f>A252+1</f>
        <v>251</v>
      </c>
      <c r="B253" s="28" t="s">
        <v>1037</v>
      </c>
      <c r="C253" s="13" t="s">
        <v>1041</v>
      </c>
      <c r="D253" s="13" t="str">
        <f>VLOOKUP(C253,TaxInfo!$A$2:$B$641,2,0)</f>
        <v xml:space="preserve">Petron Corporation </v>
      </c>
      <c r="E253" s="14" t="str">
        <f>VLOOKUP(C253,TaxInfo!$A$2:$C$641,3,0)</f>
        <v>000-168-801-000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23">
        <v>34.630000000000003</v>
      </c>
      <c r="M253" s="15" t="s">
        <v>39</v>
      </c>
      <c r="N253" s="20">
        <v>-0.69</v>
      </c>
      <c r="O253" s="19">
        <f t="shared" si="15"/>
        <v>33.940000000000005</v>
      </c>
    </row>
    <row r="254" spans="1:15" ht="18" customHeight="1" x14ac:dyDescent="0.2">
      <c r="A254" s="29">
        <f>A253+1</f>
        <v>252</v>
      </c>
      <c r="B254" s="28" t="s">
        <v>1044</v>
      </c>
      <c r="C254" s="13" t="s">
        <v>1050</v>
      </c>
      <c r="D254" s="13" t="str">
        <f>VLOOKUP(C254,TaxInfo!$A$2:$B$641,2,0)</f>
        <v xml:space="preserve">PetroSolar Corporation </v>
      </c>
      <c r="E254" s="14" t="str">
        <f>VLOOKUP(C254,TaxInfo!$A$2:$C$641,3,0)</f>
        <v>009-064-006-000</v>
      </c>
      <c r="F254" s="14" t="s">
        <v>36</v>
      </c>
      <c r="G254" s="14" t="s">
        <v>37</v>
      </c>
      <c r="H254" s="14" t="s">
        <v>37</v>
      </c>
      <c r="I254" s="14" t="s">
        <v>37</v>
      </c>
      <c r="J254" s="14" t="s">
        <v>37</v>
      </c>
      <c r="K254" s="21" t="s">
        <v>39</v>
      </c>
      <c r="L254" s="23">
        <v>0.22</v>
      </c>
      <c r="M254" s="15" t="s">
        <v>39</v>
      </c>
      <c r="N254" s="20" t="s">
        <v>39</v>
      </c>
      <c r="O254" s="19">
        <f t="shared" si="15"/>
        <v>0.22</v>
      </c>
    </row>
    <row r="255" spans="1:15" ht="18" customHeight="1" x14ac:dyDescent="0.2">
      <c r="A255" s="29">
        <f t="shared" ref="A255:A258" si="17">A254+1</f>
        <v>253</v>
      </c>
      <c r="B255" s="28" t="s">
        <v>1044</v>
      </c>
      <c r="C255" s="13" t="s">
        <v>1049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36</v>
      </c>
      <c r="G255" s="14" t="s">
        <v>37</v>
      </c>
      <c r="H255" s="14" t="s">
        <v>37</v>
      </c>
      <c r="I255" s="14" t="s">
        <v>37</v>
      </c>
      <c r="J255" s="14" t="s">
        <v>37</v>
      </c>
      <c r="K255" s="21" t="s">
        <v>39</v>
      </c>
      <c r="L255" s="23">
        <v>0.06</v>
      </c>
      <c r="M255" s="15" t="s">
        <v>39</v>
      </c>
      <c r="N255" s="20" t="s">
        <v>39</v>
      </c>
      <c r="O255" s="19">
        <f t="shared" si="15"/>
        <v>0.06</v>
      </c>
    </row>
    <row r="256" spans="1:15" ht="18" customHeight="1" x14ac:dyDescent="0.2">
      <c r="A256" s="29">
        <f t="shared" si="17"/>
        <v>254</v>
      </c>
      <c r="B256" s="28" t="s">
        <v>1044</v>
      </c>
      <c r="C256" s="13" t="s">
        <v>1044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54</v>
      </c>
      <c r="G256" s="14" t="s">
        <v>37</v>
      </c>
      <c r="H256" s="14" t="s">
        <v>37</v>
      </c>
      <c r="I256" s="14" t="s">
        <v>37</v>
      </c>
      <c r="J256" s="14" t="s">
        <v>37</v>
      </c>
      <c r="K256" s="21" t="s">
        <v>39</v>
      </c>
      <c r="L256" s="23">
        <v>0.01</v>
      </c>
      <c r="M256" s="15" t="s">
        <v>39</v>
      </c>
      <c r="N256" s="20" t="s">
        <v>39</v>
      </c>
      <c r="O256" s="19">
        <f t="shared" si="15"/>
        <v>0.01</v>
      </c>
    </row>
    <row r="257" spans="1:15" ht="18" customHeight="1" x14ac:dyDescent="0.2">
      <c r="A257" s="29">
        <f>A256+1</f>
        <v>255</v>
      </c>
      <c r="B257" s="28" t="s">
        <v>1051</v>
      </c>
      <c r="C257" s="13" t="s">
        <v>1051</v>
      </c>
      <c r="D257" s="13" t="str">
        <f>VLOOKUP(C257,TaxInfo!$A$2:$B$641,2,0)</f>
        <v xml:space="preserve">PetroWind Energy Inc. </v>
      </c>
      <c r="E257" s="14" t="str">
        <f>VLOOKUP(C257,TaxInfo!$A$2:$C$641,3,0)</f>
        <v>008-482-597-000</v>
      </c>
      <c r="F257" s="14" t="s">
        <v>54</v>
      </c>
      <c r="G257" s="14" t="s">
        <v>37</v>
      </c>
      <c r="H257" s="14" t="s">
        <v>37</v>
      </c>
      <c r="I257" s="14" t="s">
        <v>37</v>
      </c>
      <c r="J257" s="14" t="s">
        <v>37</v>
      </c>
      <c r="K257" s="21" t="s">
        <v>39</v>
      </c>
      <c r="L257" s="23">
        <v>0.5</v>
      </c>
      <c r="M257" s="15" t="s">
        <v>39</v>
      </c>
      <c r="N257" s="20">
        <v>-0.01</v>
      </c>
      <c r="O257" s="19">
        <f t="shared" si="15"/>
        <v>0.49</v>
      </c>
    </row>
    <row r="258" spans="1:15" ht="18" customHeight="1" x14ac:dyDescent="0.2">
      <c r="A258" s="29">
        <f t="shared" si="17"/>
        <v>256</v>
      </c>
      <c r="B258" s="28" t="s">
        <v>1051</v>
      </c>
      <c r="C258" s="13" t="s">
        <v>1055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36</v>
      </c>
      <c r="G258" s="14" t="s">
        <v>37</v>
      </c>
      <c r="H258" s="14" t="s">
        <v>37</v>
      </c>
      <c r="I258" s="14" t="s">
        <v>37</v>
      </c>
      <c r="J258" s="14" t="s">
        <v>37</v>
      </c>
      <c r="K258" s="21" t="s">
        <v>39</v>
      </c>
      <c r="L258" s="23">
        <v>0.02</v>
      </c>
      <c r="M258" s="15" t="s">
        <v>39</v>
      </c>
      <c r="N258" s="20" t="s">
        <v>39</v>
      </c>
      <c r="O258" s="19">
        <f t="shared" si="15"/>
        <v>0.02</v>
      </c>
    </row>
    <row r="259" spans="1:15" ht="18" customHeight="1" x14ac:dyDescent="0.2">
      <c r="A259" s="29">
        <f>A258+1</f>
        <v>257</v>
      </c>
      <c r="B259" s="28" t="s">
        <v>1056</v>
      </c>
      <c r="C259" s="13" t="s">
        <v>1056</v>
      </c>
      <c r="D259" s="13" t="str">
        <f>VLOOKUP(C259,TaxInfo!$A$2:$B$641,2,0)</f>
        <v>Philippine Associated Smelting &amp; Refining Corporation</v>
      </c>
      <c r="E259" s="14" t="str">
        <f>VLOOKUP(C259,TaxInfo!$A$2:$C$641,3,0)</f>
        <v>000-226-532-000</v>
      </c>
      <c r="F259" s="14" t="s">
        <v>36</v>
      </c>
      <c r="G259" s="14" t="s">
        <v>37</v>
      </c>
      <c r="H259" s="14" t="s">
        <v>38</v>
      </c>
      <c r="I259" s="14" t="s">
        <v>38</v>
      </c>
      <c r="J259" s="14" t="s">
        <v>37</v>
      </c>
      <c r="K259" s="21" t="s">
        <v>39</v>
      </c>
      <c r="L259" s="23">
        <v>103.74</v>
      </c>
      <c r="M259" s="15" t="s">
        <v>39</v>
      </c>
      <c r="N259" s="20">
        <v>-2.0699999999999998</v>
      </c>
      <c r="O259" s="19">
        <f t="shared" ref="O259:O322" si="18">SUM(K259:N259)</f>
        <v>101.67</v>
      </c>
    </row>
    <row r="260" spans="1:15" ht="18" customHeight="1" x14ac:dyDescent="0.2">
      <c r="A260" s="29">
        <f>A259+1</f>
        <v>258</v>
      </c>
      <c r="B260" s="28" t="s">
        <v>1079</v>
      </c>
      <c r="C260" s="13" t="s">
        <v>1086</v>
      </c>
      <c r="D260" s="13" t="str">
        <f>VLOOKUP(C260,TaxInfo!$A$2:$B$641,2,0)</f>
        <v xml:space="preserve">Power Sector Assets &amp; Liabilities Management Corporation </v>
      </c>
      <c r="E260" s="14" t="str">
        <f>VLOOKUP(C260,TaxInfo!$A$2:$C$641,3,0)</f>
        <v>215-799-653-000</v>
      </c>
      <c r="F260" s="14" t="s">
        <v>36</v>
      </c>
      <c r="G260" s="14" t="s">
        <v>37</v>
      </c>
      <c r="H260" s="14" t="s">
        <v>38</v>
      </c>
      <c r="I260" s="14" t="s">
        <v>38</v>
      </c>
      <c r="J260" s="14" t="s">
        <v>38</v>
      </c>
      <c r="K260" s="21">
        <v>0.03</v>
      </c>
      <c r="L260" s="23" t="s">
        <v>1546</v>
      </c>
      <c r="M260" s="15" t="s">
        <v>39</v>
      </c>
      <c r="N260" s="20" t="s">
        <v>39</v>
      </c>
      <c r="O260" s="19">
        <f t="shared" si="18"/>
        <v>0.03</v>
      </c>
    </row>
    <row r="261" spans="1:15" ht="18" customHeight="1" x14ac:dyDescent="0.2">
      <c r="A261" s="29">
        <f t="shared" ref="A261:A291" si="19">A260+1</f>
        <v>259</v>
      </c>
      <c r="B261" s="28" t="s">
        <v>1079</v>
      </c>
      <c r="C261" s="13" t="s">
        <v>1083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36</v>
      </c>
      <c r="G261" s="14" t="s">
        <v>37</v>
      </c>
      <c r="H261" s="14" t="s">
        <v>38</v>
      </c>
      <c r="I261" s="14" t="s">
        <v>38</v>
      </c>
      <c r="J261" s="14" t="s">
        <v>37</v>
      </c>
      <c r="K261" s="21" t="s">
        <v>39</v>
      </c>
      <c r="L261" s="23">
        <v>0.18</v>
      </c>
      <c r="M261" s="15" t="s">
        <v>39</v>
      </c>
      <c r="N261" s="20" t="s">
        <v>39</v>
      </c>
      <c r="O261" s="19">
        <f t="shared" si="18"/>
        <v>0.18</v>
      </c>
    </row>
    <row r="262" spans="1:15" ht="18" customHeight="1" x14ac:dyDescent="0.2">
      <c r="A262" s="29">
        <f t="shared" si="19"/>
        <v>260</v>
      </c>
      <c r="B262" s="28" t="s">
        <v>1079</v>
      </c>
      <c r="C262" s="13" t="s">
        <v>1079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54</v>
      </c>
      <c r="G262" s="14" t="s">
        <v>37</v>
      </c>
      <c r="H262" s="14" t="s">
        <v>38</v>
      </c>
      <c r="I262" s="14" t="s">
        <v>37</v>
      </c>
      <c r="J262" s="14" t="s">
        <v>38</v>
      </c>
      <c r="K262" s="21">
        <v>490.2</v>
      </c>
      <c r="L262" s="23" t="s">
        <v>1546</v>
      </c>
      <c r="M262" s="15">
        <v>58.82</v>
      </c>
      <c r="N262" s="20">
        <v>-9.8000000000000007</v>
      </c>
      <c r="O262" s="19">
        <f t="shared" si="18"/>
        <v>539.22</v>
      </c>
    </row>
    <row r="263" spans="1:15" ht="18" customHeight="1" x14ac:dyDescent="0.2">
      <c r="A263" s="29">
        <f t="shared" si="19"/>
        <v>261</v>
      </c>
      <c r="B263" s="28" t="s">
        <v>1079</v>
      </c>
      <c r="C263" s="13" t="s">
        <v>1087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54</v>
      </c>
      <c r="G263" s="14" t="s">
        <v>37</v>
      </c>
      <c r="H263" s="14" t="s">
        <v>38</v>
      </c>
      <c r="I263" s="14" t="s">
        <v>37</v>
      </c>
      <c r="J263" s="14" t="s">
        <v>38</v>
      </c>
      <c r="K263" s="21">
        <v>1.1299999999999999</v>
      </c>
      <c r="L263" s="23" t="s">
        <v>1546</v>
      </c>
      <c r="M263" s="15">
        <v>0.14000000000000001</v>
      </c>
      <c r="N263" s="20">
        <v>-0.02</v>
      </c>
      <c r="O263" s="19">
        <f t="shared" si="18"/>
        <v>1.25</v>
      </c>
    </row>
    <row r="264" spans="1:15" ht="18" customHeight="1" x14ac:dyDescent="0.2">
      <c r="A264" s="29">
        <f t="shared" si="19"/>
        <v>262</v>
      </c>
      <c r="B264" s="28" t="s">
        <v>1079</v>
      </c>
      <c r="C264" s="13" t="s">
        <v>1077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36</v>
      </c>
      <c r="G264" s="14" t="s">
        <v>37</v>
      </c>
      <c r="H264" s="14" t="s">
        <v>38</v>
      </c>
      <c r="I264" s="14" t="s">
        <v>38</v>
      </c>
      <c r="J264" s="14" t="s">
        <v>38</v>
      </c>
      <c r="K264" s="21">
        <v>56.57</v>
      </c>
      <c r="L264" s="23" t="s">
        <v>1546</v>
      </c>
      <c r="M264" s="15">
        <v>6.79</v>
      </c>
      <c r="N264" s="20">
        <v>-1.1299999999999999</v>
      </c>
      <c r="O264" s="19">
        <f t="shared" si="18"/>
        <v>62.23</v>
      </c>
    </row>
    <row r="265" spans="1:15" ht="18" customHeight="1" x14ac:dyDescent="0.2">
      <c r="A265" s="29">
        <f t="shared" si="19"/>
        <v>263</v>
      </c>
      <c r="B265" s="28" t="s">
        <v>1079</v>
      </c>
      <c r="C265" s="13" t="s">
        <v>1085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36</v>
      </c>
      <c r="G265" s="14" t="s">
        <v>37</v>
      </c>
      <c r="H265" s="14" t="s">
        <v>38</v>
      </c>
      <c r="I265" s="14" t="s">
        <v>38</v>
      </c>
      <c r="J265" s="14" t="s">
        <v>38</v>
      </c>
      <c r="K265" s="21">
        <v>5.81</v>
      </c>
      <c r="L265" s="23" t="s">
        <v>1546</v>
      </c>
      <c r="M265" s="15">
        <v>0.7</v>
      </c>
      <c r="N265" s="20">
        <v>-0.12</v>
      </c>
      <c r="O265" s="19">
        <f t="shared" si="18"/>
        <v>6.39</v>
      </c>
    </row>
    <row r="266" spans="1:15" ht="18" customHeight="1" x14ac:dyDescent="0.2">
      <c r="A266" s="29">
        <f>A265+1</f>
        <v>264</v>
      </c>
      <c r="B266" s="28" t="s">
        <v>1090</v>
      </c>
      <c r="C266" s="13" t="s">
        <v>1090</v>
      </c>
      <c r="D266" s="13" t="str">
        <f>VLOOKUP(C266,TaxInfo!$A$2:$B$641,2,0)</f>
        <v xml:space="preserve">Premier Energy Resources Corporation </v>
      </c>
      <c r="E266" s="14" t="str">
        <f>VLOOKUP(C266,TaxInfo!$A$2:$C$641,3,0)</f>
        <v>006-976-322-000</v>
      </c>
      <c r="F266" s="14" t="s">
        <v>36</v>
      </c>
      <c r="G266" s="14" t="s">
        <v>37</v>
      </c>
      <c r="H266" s="14" t="s">
        <v>38</v>
      </c>
      <c r="I266" s="14" t="s">
        <v>38</v>
      </c>
      <c r="J266" s="14" t="s">
        <v>38</v>
      </c>
      <c r="K266" s="21">
        <v>0.74</v>
      </c>
      <c r="L266" s="23" t="s">
        <v>1546</v>
      </c>
      <c r="M266" s="15">
        <v>0.09</v>
      </c>
      <c r="N266" s="20">
        <v>-0.01</v>
      </c>
      <c r="O266" s="19">
        <f t="shared" si="18"/>
        <v>0.82</v>
      </c>
    </row>
    <row r="267" spans="1:15" ht="18" customHeight="1" x14ac:dyDescent="0.2">
      <c r="A267" s="29">
        <f>A266+1</f>
        <v>265</v>
      </c>
      <c r="B267" s="28" t="s">
        <v>1094</v>
      </c>
      <c r="C267" s="13" t="s">
        <v>1094</v>
      </c>
      <c r="D267" s="13" t="str">
        <f>VLOOKUP(C267,TaxInfo!$A$2:$B$641,2,0)</f>
        <v xml:space="preserve">Prime Meridian PowerGen Corporation </v>
      </c>
      <c r="E267" s="14" t="str">
        <f>VLOOKUP(C267,TaxInfo!$A$2:$C$641,3,0)</f>
        <v>008-101-224-000</v>
      </c>
      <c r="F267" s="14" t="s">
        <v>54</v>
      </c>
      <c r="G267" s="14" t="s">
        <v>37</v>
      </c>
      <c r="H267" s="14" t="s">
        <v>38</v>
      </c>
      <c r="I267" s="14" t="s">
        <v>38</v>
      </c>
      <c r="J267" s="14" t="s">
        <v>38</v>
      </c>
      <c r="K267" s="21">
        <v>0.33</v>
      </c>
      <c r="L267" s="23" t="s">
        <v>1546</v>
      </c>
      <c r="M267" s="15">
        <v>0.04</v>
      </c>
      <c r="N267" s="20">
        <v>-0.01</v>
      </c>
      <c r="O267" s="19">
        <f t="shared" si="18"/>
        <v>0.36</v>
      </c>
    </row>
    <row r="268" spans="1:15" ht="18" customHeight="1" x14ac:dyDescent="0.2">
      <c r="A268" s="29">
        <f t="shared" si="19"/>
        <v>266</v>
      </c>
      <c r="B268" s="28" t="s">
        <v>1094</v>
      </c>
      <c r="C268" s="13" t="s">
        <v>1098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36</v>
      </c>
      <c r="G268" s="14" t="s">
        <v>37</v>
      </c>
      <c r="H268" s="14" t="s">
        <v>38</v>
      </c>
      <c r="I268" s="14" t="s">
        <v>38</v>
      </c>
      <c r="J268" s="14" t="s">
        <v>38</v>
      </c>
      <c r="K268" s="21">
        <v>0.01</v>
      </c>
      <c r="L268" s="23" t="s">
        <v>1546</v>
      </c>
      <c r="M268" s="15" t="s">
        <v>39</v>
      </c>
      <c r="N268" s="20" t="s">
        <v>39</v>
      </c>
      <c r="O268" s="19">
        <f t="shared" si="18"/>
        <v>0.01</v>
      </c>
    </row>
    <row r="269" spans="1:15" ht="18" customHeight="1" x14ac:dyDescent="0.2">
      <c r="A269" s="29">
        <f>A268+1</f>
        <v>267</v>
      </c>
      <c r="B269" s="28" t="s">
        <v>1099</v>
      </c>
      <c r="C269" s="13" t="s">
        <v>1103</v>
      </c>
      <c r="D269" s="13" t="str">
        <f>VLOOKUP(C269,TaxInfo!$A$2:$B$641,2,0)</f>
        <v xml:space="preserve">Prism Energy, Inc. </v>
      </c>
      <c r="E269" s="14" t="str">
        <f>VLOOKUP(C269,TaxInfo!$A$2:$C$641,3,0)</f>
        <v>272-748-614-000</v>
      </c>
      <c r="F269" s="14" t="s">
        <v>36</v>
      </c>
      <c r="G269" s="14" t="s">
        <v>37</v>
      </c>
      <c r="H269" s="14" t="s">
        <v>38</v>
      </c>
      <c r="I269" s="14" t="s">
        <v>38</v>
      </c>
      <c r="J269" s="14" t="s">
        <v>38</v>
      </c>
      <c r="K269" s="21">
        <v>1.75</v>
      </c>
      <c r="L269" s="23" t="s">
        <v>1546</v>
      </c>
      <c r="M269" s="15">
        <v>0.21</v>
      </c>
      <c r="N269" s="20">
        <v>-0.04</v>
      </c>
      <c r="O269" s="19">
        <f t="shared" si="18"/>
        <v>1.92</v>
      </c>
    </row>
    <row r="270" spans="1:15" ht="18" customHeight="1" x14ac:dyDescent="0.2">
      <c r="A270" s="29">
        <f>A269+1</f>
        <v>268</v>
      </c>
      <c r="B270" s="28" t="s">
        <v>1104</v>
      </c>
      <c r="C270" s="13" t="s">
        <v>1104</v>
      </c>
      <c r="D270" s="13" t="str">
        <f>VLOOKUP(C270,TaxInfo!$A$2:$B$641,2,0)</f>
        <v xml:space="preserve">Quezon I Electric Cooperative, Inc. </v>
      </c>
      <c r="E270" s="14" t="str">
        <f>VLOOKUP(C270,TaxInfo!$A$2:$C$641,3,0)</f>
        <v>000-541-425-000</v>
      </c>
      <c r="F270" s="14" t="s">
        <v>36</v>
      </c>
      <c r="G270" s="14" t="s">
        <v>37</v>
      </c>
      <c r="H270" s="14" t="s">
        <v>38</v>
      </c>
      <c r="I270" s="14" t="s">
        <v>38</v>
      </c>
      <c r="J270" s="14" t="s">
        <v>38</v>
      </c>
      <c r="K270" s="21">
        <v>41.86</v>
      </c>
      <c r="L270" s="23" t="s">
        <v>1546</v>
      </c>
      <c r="M270" s="15">
        <v>5.0199999999999996</v>
      </c>
      <c r="N270" s="20">
        <v>-0.84</v>
      </c>
      <c r="O270" s="19">
        <f t="shared" si="18"/>
        <v>46.039999999999992</v>
      </c>
    </row>
    <row r="271" spans="1:15" ht="18" customHeight="1" x14ac:dyDescent="0.2">
      <c r="A271" s="29">
        <f>A270+1</f>
        <v>269</v>
      </c>
      <c r="B271" s="28" t="s">
        <v>1108</v>
      </c>
      <c r="C271" s="13" t="s">
        <v>1108</v>
      </c>
      <c r="D271" s="13" t="str">
        <f>VLOOKUP(C271,TaxInfo!$A$2:$B$641,2,0)</f>
        <v xml:space="preserve">Quezon II Electric Cooperative, Inc. </v>
      </c>
      <c r="E271" s="14" t="str">
        <f>VLOOKUP(C271,TaxInfo!$A$2:$C$641,3,0)</f>
        <v>000-635-463-000</v>
      </c>
      <c r="F271" s="14" t="s">
        <v>36</v>
      </c>
      <c r="G271" s="14" t="s">
        <v>37</v>
      </c>
      <c r="H271" s="14" t="s">
        <v>38</v>
      </c>
      <c r="I271" s="14" t="s">
        <v>38</v>
      </c>
      <c r="J271" s="14" t="s">
        <v>38</v>
      </c>
      <c r="K271" s="21">
        <v>4.57</v>
      </c>
      <c r="L271" s="23" t="s">
        <v>1546</v>
      </c>
      <c r="M271" s="15">
        <v>0.55000000000000004</v>
      </c>
      <c r="N271" s="20">
        <v>-0.09</v>
      </c>
      <c r="O271" s="19">
        <f t="shared" si="18"/>
        <v>5.03</v>
      </c>
    </row>
    <row r="272" spans="1:15" ht="18" customHeight="1" x14ac:dyDescent="0.2">
      <c r="A272" s="29">
        <f>A271+1</f>
        <v>270</v>
      </c>
      <c r="B272" s="28" t="s">
        <v>1112</v>
      </c>
      <c r="C272" s="13" t="s">
        <v>1112</v>
      </c>
      <c r="D272" s="13" t="str">
        <f>VLOOKUP(C272,TaxInfo!$A$2:$B$641,2,0)</f>
        <v>Quezon Power (Philippines) Limited Company</v>
      </c>
      <c r="E272" s="14" t="str">
        <f>VLOOKUP(C272,TaxInfo!$A$2:$C$641,3,0)</f>
        <v>005 - 025-704-000</v>
      </c>
      <c r="F272" s="14" t="s">
        <v>54</v>
      </c>
      <c r="G272" s="14" t="s">
        <v>37</v>
      </c>
      <c r="H272" s="14" t="s">
        <v>38</v>
      </c>
      <c r="I272" s="14" t="s">
        <v>38</v>
      </c>
      <c r="J272" s="14" t="s">
        <v>38</v>
      </c>
      <c r="K272" s="21">
        <v>19.61</v>
      </c>
      <c r="L272" s="23" t="s">
        <v>1546</v>
      </c>
      <c r="M272" s="15">
        <v>2.35</v>
      </c>
      <c r="N272" s="20">
        <v>-0.39</v>
      </c>
      <c r="O272" s="19">
        <f t="shared" si="18"/>
        <v>21.57</v>
      </c>
    </row>
    <row r="273" spans="1:15" ht="18" customHeight="1" x14ac:dyDescent="0.2">
      <c r="A273" s="29">
        <f t="shared" si="19"/>
        <v>271</v>
      </c>
      <c r="B273" s="28" t="s">
        <v>1112</v>
      </c>
      <c r="C273" s="13" t="s">
        <v>1116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36</v>
      </c>
      <c r="G273" s="14" t="s">
        <v>37</v>
      </c>
      <c r="H273" s="14" t="s">
        <v>38</v>
      </c>
      <c r="I273" s="14" t="s">
        <v>38</v>
      </c>
      <c r="J273" s="14" t="s">
        <v>38</v>
      </c>
      <c r="K273" s="21">
        <v>23.47</v>
      </c>
      <c r="L273" s="23" t="s">
        <v>1546</v>
      </c>
      <c r="M273" s="15">
        <v>2.82</v>
      </c>
      <c r="N273" s="20">
        <v>-0.47</v>
      </c>
      <c r="O273" s="19">
        <f t="shared" si="18"/>
        <v>25.82</v>
      </c>
    </row>
    <row r="274" spans="1:15" ht="18" customHeight="1" x14ac:dyDescent="0.2">
      <c r="A274" s="29">
        <f>A273+1</f>
        <v>272</v>
      </c>
      <c r="B274" s="28" t="s">
        <v>1131</v>
      </c>
      <c r="C274" s="13" t="s">
        <v>1131</v>
      </c>
      <c r="D274" s="13" t="str">
        <f>VLOOKUP(C274,TaxInfo!$A$2:$B$641,2,0)</f>
        <v xml:space="preserve">Samar I Electric Cooperative, Inc. </v>
      </c>
      <c r="E274" s="14" t="str">
        <f>VLOOKUP(C274,TaxInfo!$A$2:$C$641,3,0)</f>
        <v>000-563-573-000</v>
      </c>
      <c r="F274" s="14" t="s">
        <v>36</v>
      </c>
      <c r="G274" s="14" t="s">
        <v>37</v>
      </c>
      <c r="H274" s="14" t="s">
        <v>38</v>
      </c>
      <c r="I274" s="14" t="s">
        <v>38</v>
      </c>
      <c r="J274" s="14" t="s">
        <v>38</v>
      </c>
      <c r="K274" s="21">
        <v>13.11</v>
      </c>
      <c r="L274" s="23" t="s">
        <v>1546</v>
      </c>
      <c r="M274" s="15">
        <v>1.57</v>
      </c>
      <c r="N274" s="20">
        <v>-0.26</v>
      </c>
      <c r="O274" s="19">
        <f t="shared" si="18"/>
        <v>14.42</v>
      </c>
    </row>
    <row r="275" spans="1:15" ht="18" customHeight="1" x14ac:dyDescent="0.2">
      <c r="A275" s="29">
        <f>A274+1</f>
        <v>273</v>
      </c>
      <c r="B275" s="28" t="s">
        <v>1135</v>
      </c>
      <c r="C275" s="13" t="s">
        <v>1135</v>
      </c>
      <c r="D275" s="13" t="str">
        <f>VLOOKUP(C275,TaxInfo!$A$2:$B$641,2,0)</f>
        <v xml:space="preserve">Samar II Electric Cooperative, Inc. </v>
      </c>
      <c r="E275" s="14" t="str">
        <f>VLOOKUP(C275,TaxInfo!$A$2:$C$641,3,0)</f>
        <v>000-563-581-000</v>
      </c>
      <c r="F275" s="14" t="s">
        <v>36</v>
      </c>
      <c r="G275" s="14" t="s">
        <v>37</v>
      </c>
      <c r="H275" s="14" t="s">
        <v>38</v>
      </c>
      <c r="I275" s="14" t="s">
        <v>38</v>
      </c>
      <c r="J275" s="14" t="s">
        <v>38</v>
      </c>
      <c r="K275" s="21">
        <v>4.3899999999999997</v>
      </c>
      <c r="L275" s="23" t="s">
        <v>1546</v>
      </c>
      <c r="M275" s="15">
        <v>0.53</v>
      </c>
      <c r="N275" s="20">
        <v>-0.09</v>
      </c>
      <c r="O275" s="19">
        <f t="shared" si="18"/>
        <v>4.83</v>
      </c>
    </row>
    <row r="276" spans="1:15" ht="18" customHeight="1" x14ac:dyDescent="0.2">
      <c r="A276" s="29">
        <f>A275+1</f>
        <v>274</v>
      </c>
      <c r="B276" s="28" t="s">
        <v>1141</v>
      </c>
      <c r="C276" s="13" t="s">
        <v>1141</v>
      </c>
      <c r="D276" s="13" t="str">
        <f>VLOOKUP(C276,TaxInfo!$A$2:$B$641,2,0)</f>
        <v xml:space="preserve">San Buenaventura Power Ltd. Co. </v>
      </c>
      <c r="E276" s="14" t="str">
        <f>VLOOKUP(C276,TaxInfo!$A$2:$C$641,3,0)</f>
        <v>008-647-944-000</v>
      </c>
      <c r="F276" s="14" t="s">
        <v>54</v>
      </c>
      <c r="G276" s="14" t="s">
        <v>37</v>
      </c>
      <c r="H276" s="14" t="s">
        <v>38</v>
      </c>
      <c r="I276" s="14" t="s">
        <v>38</v>
      </c>
      <c r="J276" s="14" t="s">
        <v>38</v>
      </c>
      <c r="K276" s="21">
        <v>0.3</v>
      </c>
      <c r="L276" s="23" t="s">
        <v>1546</v>
      </c>
      <c r="M276" s="15">
        <v>0.04</v>
      </c>
      <c r="N276" s="20">
        <v>-0.01</v>
      </c>
      <c r="O276" s="19">
        <f t="shared" si="18"/>
        <v>0.32999999999999996</v>
      </c>
    </row>
    <row r="277" spans="1:15" ht="18" customHeight="1" x14ac:dyDescent="0.2">
      <c r="A277" s="29">
        <f t="shared" si="19"/>
        <v>275</v>
      </c>
      <c r="B277" s="28" t="s">
        <v>1141</v>
      </c>
      <c r="C277" s="13" t="s">
        <v>1139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36</v>
      </c>
      <c r="G277" s="14" t="s">
        <v>37</v>
      </c>
      <c r="H277" s="14" t="s">
        <v>38</v>
      </c>
      <c r="I277" s="14" t="s">
        <v>38</v>
      </c>
      <c r="J277" s="14" t="s">
        <v>38</v>
      </c>
      <c r="K277" s="21">
        <v>0.3</v>
      </c>
      <c r="L277" s="23" t="s">
        <v>1546</v>
      </c>
      <c r="M277" s="15">
        <v>0.04</v>
      </c>
      <c r="N277" s="20">
        <v>-0.01</v>
      </c>
      <c r="O277" s="19">
        <f t="shared" si="18"/>
        <v>0.32999999999999996</v>
      </c>
    </row>
    <row r="278" spans="1:15" ht="18" customHeight="1" x14ac:dyDescent="0.2">
      <c r="A278" s="29">
        <f>A277+1</f>
        <v>276</v>
      </c>
      <c r="B278" s="28" t="s">
        <v>1146</v>
      </c>
      <c r="C278" s="13" t="s">
        <v>1146</v>
      </c>
      <c r="D278" s="13" t="str">
        <f>VLOOKUP(C278,TaxInfo!$A$2:$B$641,2,0)</f>
        <v>San Carlos Bioenergy, Inc.</v>
      </c>
      <c r="E278" s="14" t="str">
        <f>VLOOKUP(C278,TaxInfo!$A$2:$C$641,3,0)</f>
        <v>238-494-525-000</v>
      </c>
      <c r="F278" s="14" t="s">
        <v>54</v>
      </c>
      <c r="G278" s="14" t="s">
        <v>37</v>
      </c>
      <c r="H278" s="14" t="s">
        <v>38</v>
      </c>
      <c r="I278" s="14" t="s">
        <v>37</v>
      </c>
      <c r="J278" s="14" t="s">
        <v>37</v>
      </c>
      <c r="K278" s="21" t="s">
        <v>39</v>
      </c>
      <c r="L278" s="23">
        <v>0.02</v>
      </c>
      <c r="M278" s="15" t="s">
        <v>39</v>
      </c>
      <c r="N278" s="20" t="s">
        <v>39</v>
      </c>
      <c r="O278" s="19">
        <f t="shared" si="18"/>
        <v>0.02</v>
      </c>
    </row>
    <row r="279" spans="1:15" ht="18" customHeight="1" x14ac:dyDescent="0.2">
      <c r="A279" s="29">
        <f t="shared" si="19"/>
        <v>277</v>
      </c>
      <c r="B279" s="28" t="s">
        <v>1146</v>
      </c>
      <c r="C279" s="13" t="s">
        <v>1144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36</v>
      </c>
      <c r="G279" s="14" t="s">
        <v>37</v>
      </c>
      <c r="H279" s="14" t="s">
        <v>38</v>
      </c>
      <c r="I279" s="14" t="s">
        <v>37</v>
      </c>
      <c r="J279" s="14" t="s">
        <v>37</v>
      </c>
      <c r="K279" s="21" t="s">
        <v>39</v>
      </c>
      <c r="L279" s="23">
        <v>0.44</v>
      </c>
      <c r="M279" s="15" t="s">
        <v>39</v>
      </c>
      <c r="N279" s="20">
        <v>-0.01</v>
      </c>
      <c r="O279" s="19">
        <f t="shared" si="18"/>
        <v>0.43</v>
      </c>
    </row>
    <row r="280" spans="1:15" ht="18" customHeight="1" x14ac:dyDescent="0.2">
      <c r="A280" s="29">
        <f>A279+1</f>
        <v>278</v>
      </c>
      <c r="B280" s="28" t="s">
        <v>1151</v>
      </c>
      <c r="C280" s="13" t="s">
        <v>1151</v>
      </c>
      <c r="D280" s="13" t="str">
        <f>VLOOKUP(C280,TaxInfo!$A$2:$B$641,2,0)</f>
        <v xml:space="preserve">San Carlos Biopower Inc. </v>
      </c>
      <c r="E280" s="14" t="str">
        <f>VLOOKUP(C280,TaxInfo!$A$2:$C$641,3,0)</f>
        <v>007-339-955-000</v>
      </c>
      <c r="F280" s="14" t="s">
        <v>54</v>
      </c>
      <c r="G280" s="14" t="s">
        <v>37</v>
      </c>
      <c r="H280" s="14" t="s">
        <v>38</v>
      </c>
      <c r="I280" s="14" t="s">
        <v>37</v>
      </c>
      <c r="J280" s="14" t="s">
        <v>37</v>
      </c>
      <c r="K280" s="21" t="s">
        <v>39</v>
      </c>
      <c r="L280" s="23">
        <v>0.05</v>
      </c>
      <c r="M280" s="15" t="s">
        <v>39</v>
      </c>
      <c r="N280" s="20" t="s">
        <v>39</v>
      </c>
      <c r="O280" s="19">
        <f t="shared" si="18"/>
        <v>0.05</v>
      </c>
    </row>
    <row r="281" spans="1:15" ht="18" customHeight="1" x14ac:dyDescent="0.2">
      <c r="A281" s="29">
        <f t="shared" si="19"/>
        <v>279</v>
      </c>
      <c r="B281" s="28" t="s">
        <v>1151</v>
      </c>
      <c r="C281" s="13" t="s">
        <v>1149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36</v>
      </c>
      <c r="G281" s="14" t="s">
        <v>37</v>
      </c>
      <c r="H281" s="14" t="s">
        <v>38</v>
      </c>
      <c r="I281" s="14" t="s">
        <v>37</v>
      </c>
      <c r="J281" s="14" t="s">
        <v>37</v>
      </c>
      <c r="K281" s="21" t="s">
        <v>39</v>
      </c>
      <c r="L281" s="23">
        <v>2.42</v>
      </c>
      <c r="M281" s="15" t="s">
        <v>39</v>
      </c>
      <c r="N281" s="20">
        <v>-0.05</v>
      </c>
      <c r="O281" s="19">
        <f t="shared" si="18"/>
        <v>2.37</v>
      </c>
    </row>
    <row r="282" spans="1:15" ht="18" customHeight="1" x14ac:dyDescent="0.2">
      <c r="A282" s="29">
        <f>A281+1</f>
        <v>280</v>
      </c>
      <c r="B282" s="28" t="s">
        <v>1156</v>
      </c>
      <c r="C282" s="13" t="s">
        <v>1156</v>
      </c>
      <c r="D282" s="13" t="str">
        <f>VLOOKUP(C282,TaxInfo!$A$2:$B$641,2,0)</f>
        <v xml:space="preserve">San Carlos Solar Energy Inc. </v>
      </c>
      <c r="E282" s="14" t="str">
        <f>VLOOKUP(C282,TaxInfo!$A$2:$C$641,3,0)</f>
        <v>008-514-713-000</v>
      </c>
      <c r="F282" s="14" t="s">
        <v>54</v>
      </c>
      <c r="G282" s="14" t="s">
        <v>37</v>
      </c>
      <c r="H282" s="14" t="s">
        <v>37</v>
      </c>
      <c r="I282" s="14" t="s">
        <v>37</v>
      </c>
      <c r="J282" s="14" t="s">
        <v>37</v>
      </c>
      <c r="K282" s="21" t="s">
        <v>39</v>
      </c>
      <c r="L282" s="23">
        <v>0.25</v>
      </c>
      <c r="M282" s="15" t="s">
        <v>39</v>
      </c>
      <c r="N282" s="20" t="s">
        <v>39</v>
      </c>
      <c r="O282" s="19">
        <f t="shared" si="18"/>
        <v>0.25</v>
      </c>
    </row>
    <row r="283" spans="1:15" ht="18" customHeight="1" x14ac:dyDescent="0.2">
      <c r="A283" s="29">
        <f t="shared" si="19"/>
        <v>281</v>
      </c>
      <c r="B283" s="28" t="s">
        <v>1156</v>
      </c>
      <c r="C283" s="13" t="s">
        <v>1160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21" t="s">
        <v>39</v>
      </c>
      <c r="L283" s="23">
        <v>0.28000000000000003</v>
      </c>
      <c r="M283" s="15" t="s">
        <v>39</v>
      </c>
      <c r="N283" s="20">
        <v>-0.01</v>
      </c>
      <c r="O283" s="19">
        <f t="shared" si="18"/>
        <v>0.27</v>
      </c>
    </row>
    <row r="284" spans="1:15" ht="18" customHeight="1" x14ac:dyDescent="0.2">
      <c r="A284" s="29">
        <f t="shared" si="19"/>
        <v>282</v>
      </c>
      <c r="B284" s="28" t="s">
        <v>1156</v>
      </c>
      <c r="C284" s="13" t="s">
        <v>1154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36</v>
      </c>
      <c r="G284" s="14" t="s">
        <v>37</v>
      </c>
      <c r="H284" s="14" t="s">
        <v>37</v>
      </c>
      <c r="I284" s="14" t="s">
        <v>37</v>
      </c>
      <c r="J284" s="14" t="s">
        <v>37</v>
      </c>
      <c r="K284" s="21" t="s">
        <v>39</v>
      </c>
      <c r="L284" s="23">
        <v>0.15</v>
      </c>
      <c r="M284" s="15" t="s">
        <v>39</v>
      </c>
      <c r="N284" s="20" t="s">
        <v>39</v>
      </c>
      <c r="O284" s="19">
        <f t="shared" si="18"/>
        <v>0.15</v>
      </c>
    </row>
    <row r="285" spans="1:15" ht="18" customHeight="1" x14ac:dyDescent="0.2">
      <c r="A285" s="29">
        <f t="shared" si="19"/>
        <v>283</v>
      </c>
      <c r="B285" s="28" t="s">
        <v>1156</v>
      </c>
      <c r="C285" s="13" t="s">
        <v>1159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36</v>
      </c>
      <c r="G285" s="14" t="s">
        <v>37</v>
      </c>
      <c r="H285" s="14" t="s">
        <v>37</v>
      </c>
      <c r="I285" s="14" t="s">
        <v>37</v>
      </c>
      <c r="J285" s="14" t="s">
        <v>37</v>
      </c>
      <c r="K285" s="21" t="s">
        <v>39</v>
      </c>
      <c r="L285" s="23">
        <v>0.15</v>
      </c>
      <c r="M285" s="15" t="s">
        <v>39</v>
      </c>
      <c r="N285" s="20" t="s">
        <v>39</v>
      </c>
      <c r="O285" s="19">
        <f t="shared" si="18"/>
        <v>0.15</v>
      </c>
    </row>
    <row r="286" spans="1:15" ht="18" customHeight="1" x14ac:dyDescent="0.2">
      <c r="A286" s="29">
        <f>A285+1</f>
        <v>284</v>
      </c>
      <c r="B286" s="28" t="s">
        <v>1163</v>
      </c>
      <c r="C286" s="13" t="s">
        <v>1163</v>
      </c>
      <c r="D286" s="13" t="str">
        <f>VLOOKUP(C286,TaxInfo!$A$2:$B$641,2,0)</f>
        <v xml:space="preserve">San Carlos Sun Power Inc. </v>
      </c>
      <c r="E286" s="14" t="str">
        <f>VLOOKUP(C286,TaxInfo!$A$2:$C$641,3,0)</f>
        <v>008-828-101-000</v>
      </c>
      <c r="F286" s="14" t="s">
        <v>54</v>
      </c>
      <c r="G286" s="14" t="s">
        <v>37</v>
      </c>
      <c r="H286" s="14" t="s">
        <v>37</v>
      </c>
      <c r="I286" s="14" t="s">
        <v>37</v>
      </c>
      <c r="J286" s="14" t="s">
        <v>37</v>
      </c>
      <c r="K286" s="21" t="s">
        <v>39</v>
      </c>
      <c r="L286" s="23">
        <v>0.33</v>
      </c>
      <c r="M286" s="15" t="s">
        <v>39</v>
      </c>
      <c r="N286" s="20">
        <v>-0.01</v>
      </c>
      <c r="O286" s="19">
        <f t="shared" si="18"/>
        <v>0.32</v>
      </c>
    </row>
    <row r="287" spans="1:15" ht="18" customHeight="1" x14ac:dyDescent="0.2">
      <c r="A287" s="29">
        <f t="shared" si="19"/>
        <v>285</v>
      </c>
      <c r="B287" s="28" t="s">
        <v>1163</v>
      </c>
      <c r="C287" s="13" t="s">
        <v>1161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36</v>
      </c>
      <c r="G287" s="14" t="s">
        <v>37</v>
      </c>
      <c r="H287" s="14" t="s">
        <v>37</v>
      </c>
      <c r="I287" s="14" t="s">
        <v>37</v>
      </c>
      <c r="J287" s="14" t="s">
        <v>37</v>
      </c>
      <c r="K287" s="21" t="s">
        <v>39</v>
      </c>
      <c r="L287" s="23">
        <v>0.2</v>
      </c>
      <c r="M287" s="15" t="s">
        <v>39</v>
      </c>
      <c r="N287" s="20" t="s">
        <v>39</v>
      </c>
      <c r="O287" s="19">
        <f t="shared" si="18"/>
        <v>0.2</v>
      </c>
    </row>
    <row r="288" spans="1:15" ht="18" customHeight="1" x14ac:dyDescent="0.2">
      <c r="A288" s="29">
        <f>A287+1</f>
        <v>286</v>
      </c>
      <c r="B288" s="28" t="s">
        <v>1166</v>
      </c>
      <c r="C288" s="13" t="s">
        <v>1166</v>
      </c>
      <c r="D288" s="13" t="str">
        <f>VLOOKUP(C288,TaxInfo!$A$2:$B$641,2,0)</f>
        <v xml:space="preserve">San Fernando Electric Light &amp; Power Co., Inc. </v>
      </c>
      <c r="E288" s="14" t="str">
        <f>VLOOKUP(C288,TaxInfo!$A$2:$C$641,3,0)</f>
        <v>000-877-891-000</v>
      </c>
      <c r="F288" s="14" t="s">
        <v>36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5.35</v>
      </c>
      <c r="L288" s="23" t="s">
        <v>1546</v>
      </c>
      <c r="M288" s="15">
        <v>0.64</v>
      </c>
      <c r="N288" s="20">
        <v>-0.11</v>
      </c>
      <c r="O288" s="19">
        <f t="shared" si="18"/>
        <v>5.879999999999999</v>
      </c>
    </row>
    <row r="289" spans="1:15" ht="18" customHeight="1" x14ac:dyDescent="0.2">
      <c r="A289" s="29">
        <f>A288+1</f>
        <v>287</v>
      </c>
      <c r="B289" s="28" t="s">
        <v>1170</v>
      </c>
      <c r="C289" s="13" t="s">
        <v>1174</v>
      </c>
      <c r="D289" s="13" t="str">
        <f>VLOOKUP(C289,TaxInfo!$A$2:$B$641,2,0)</f>
        <v xml:space="preserve">San Jose City I Power Corporation </v>
      </c>
      <c r="E289" s="14" t="str">
        <f>VLOOKUP(C289,TaxInfo!$A$2:$C$641,3,0)</f>
        <v>006-530-554-000</v>
      </c>
      <c r="F289" s="14" t="s">
        <v>54</v>
      </c>
      <c r="G289" s="14" t="s">
        <v>37</v>
      </c>
      <c r="H289" s="14" t="s">
        <v>37</v>
      </c>
      <c r="I289" s="14" t="s">
        <v>37</v>
      </c>
      <c r="J289" s="14" t="s">
        <v>37</v>
      </c>
      <c r="K289" s="21" t="s">
        <v>39</v>
      </c>
      <c r="L289" s="23">
        <v>0.01</v>
      </c>
      <c r="M289" s="15" t="s">
        <v>39</v>
      </c>
      <c r="N289" s="20" t="s">
        <v>39</v>
      </c>
      <c r="O289" s="19">
        <f t="shared" si="18"/>
        <v>0.01</v>
      </c>
    </row>
    <row r="290" spans="1:15" ht="18" customHeight="1" x14ac:dyDescent="0.2">
      <c r="A290" s="29">
        <f t="shared" si="19"/>
        <v>288</v>
      </c>
      <c r="B290" s="28" t="s">
        <v>1170</v>
      </c>
      <c r="C290" s="13" t="s">
        <v>1177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36</v>
      </c>
      <c r="G290" s="14" t="s">
        <v>37</v>
      </c>
      <c r="H290" s="14" t="s">
        <v>37</v>
      </c>
      <c r="I290" s="14" t="s">
        <v>37</v>
      </c>
      <c r="J290" s="14" t="s">
        <v>37</v>
      </c>
      <c r="K290" s="21" t="s">
        <v>39</v>
      </c>
      <c r="L290" s="23">
        <v>0.02</v>
      </c>
      <c r="M290" s="15" t="s">
        <v>39</v>
      </c>
      <c r="N290" s="20" t="s">
        <v>39</v>
      </c>
      <c r="O290" s="19">
        <f t="shared" si="18"/>
        <v>0.02</v>
      </c>
    </row>
    <row r="291" spans="1:15" ht="18" customHeight="1" x14ac:dyDescent="0.2">
      <c r="A291" s="29">
        <f t="shared" si="19"/>
        <v>289</v>
      </c>
      <c r="B291" s="28" t="s">
        <v>1170</v>
      </c>
      <c r="C291" s="13" t="s">
        <v>1175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36</v>
      </c>
      <c r="G291" s="14" t="s">
        <v>37</v>
      </c>
      <c r="H291" s="14" t="s">
        <v>37</v>
      </c>
      <c r="I291" s="14" t="s">
        <v>37</v>
      </c>
      <c r="J291" s="14" t="s">
        <v>37</v>
      </c>
      <c r="K291" s="21" t="s">
        <v>39</v>
      </c>
      <c r="L291" s="23">
        <v>0.21</v>
      </c>
      <c r="M291" s="15" t="s">
        <v>39</v>
      </c>
      <c r="N291" s="20" t="s">
        <v>39</v>
      </c>
      <c r="O291" s="19">
        <f t="shared" si="18"/>
        <v>0.21</v>
      </c>
    </row>
    <row r="292" spans="1:15" ht="18" customHeight="1" x14ac:dyDescent="0.2">
      <c r="A292" s="29">
        <f>A291+1</f>
        <v>290</v>
      </c>
      <c r="B292" s="28" t="s">
        <v>1180</v>
      </c>
      <c r="C292" s="13" t="s">
        <v>1194</v>
      </c>
      <c r="D292" s="13" t="str">
        <f>VLOOKUP(C292,TaxInfo!$A$2:$B$641,2,0)</f>
        <v xml:space="preserve">San Miguel Energy Corporation </v>
      </c>
      <c r="E292" s="14" t="str">
        <f>VLOOKUP(C292,TaxInfo!$A$2:$C$641,3,0)</f>
        <v>225-353-447-000</v>
      </c>
      <c r="F292" s="14" t="s">
        <v>36</v>
      </c>
      <c r="G292" s="14" t="s">
        <v>37</v>
      </c>
      <c r="H292" s="14" t="s">
        <v>38</v>
      </c>
      <c r="I292" s="14" t="s">
        <v>38</v>
      </c>
      <c r="J292" s="14" t="s">
        <v>38</v>
      </c>
      <c r="K292" s="21">
        <v>0.03</v>
      </c>
      <c r="L292" s="23" t="s">
        <v>1546</v>
      </c>
      <c r="M292" s="15" t="s">
        <v>39</v>
      </c>
      <c r="N292" s="20" t="s">
        <v>39</v>
      </c>
      <c r="O292" s="19">
        <f t="shared" si="18"/>
        <v>0.03</v>
      </c>
    </row>
    <row r="293" spans="1:15" ht="18" customHeight="1" x14ac:dyDescent="0.2">
      <c r="A293" s="29">
        <f t="shared" ref="A293:A330" si="20">A292+1</f>
        <v>291</v>
      </c>
      <c r="B293" s="28" t="s">
        <v>1180</v>
      </c>
      <c r="C293" s="13" t="s">
        <v>1192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36</v>
      </c>
      <c r="G293" s="14" t="s">
        <v>37</v>
      </c>
      <c r="H293" s="14" t="s">
        <v>38</v>
      </c>
      <c r="I293" s="14" t="s">
        <v>38</v>
      </c>
      <c r="J293" s="14" t="s">
        <v>38</v>
      </c>
      <c r="K293" s="21">
        <v>37.5</v>
      </c>
      <c r="L293" s="23" t="s">
        <v>1546</v>
      </c>
      <c r="M293" s="15">
        <v>4.5</v>
      </c>
      <c r="N293" s="20">
        <v>-0.75</v>
      </c>
      <c r="O293" s="19">
        <f t="shared" si="18"/>
        <v>41.25</v>
      </c>
    </row>
    <row r="294" spans="1:15" ht="18" customHeight="1" x14ac:dyDescent="0.2">
      <c r="A294" s="29">
        <f t="shared" si="20"/>
        <v>292</v>
      </c>
      <c r="B294" s="28" t="s">
        <v>1180</v>
      </c>
      <c r="C294" s="13" t="s">
        <v>1178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36</v>
      </c>
      <c r="G294" s="14" t="s">
        <v>37</v>
      </c>
      <c r="H294" s="14" t="s">
        <v>38</v>
      </c>
      <c r="I294" s="14" t="s">
        <v>38</v>
      </c>
      <c r="J294" s="14" t="s">
        <v>38</v>
      </c>
      <c r="K294" s="21">
        <v>0.21</v>
      </c>
      <c r="L294" s="23" t="s">
        <v>1546</v>
      </c>
      <c r="M294" s="15">
        <v>0.03</v>
      </c>
      <c r="N294" s="20" t="s">
        <v>39</v>
      </c>
      <c r="O294" s="19">
        <f t="shared" si="18"/>
        <v>0.24</v>
      </c>
    </row>
    <row r="295" spans="1:15" ht="18" customHeight="1" x14ac:dyDescent="0.2">
      <c r="A295" s="29">
        <f t="shared" si="20"/>
        <v>293</v>
      </c>
      <c r="B295" s="28" t="s">
        <v>1180</v>
      </c>
      <c r="C295" s="13" t="s">
        <v>1196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36</v>
      </c>
      <c r="G295" s="14" t="s">
        <v>37</v>
      </c>
      <c r="H295" s="14" t="s">
        <v>38</v>
      </c>
      <c r="I295" s="14" t="s">
        <v>38</v>
      </c>
      <c r="J295" s="14" t="s">
        <v>38</v>
      </c>
      <c r="K295" s="21">
        <v>7.0000000000000007E-2</v>
      </c>
      <c r="L295" s="23" t="s">
        <v>1546</v>
      </c>
      <c r="M295" s="15">
        <v>0.01</v>
      </c>
      <c r="N295" s="20" t="s">
        <v>39</v>
      </c>
      <c r="O295" s="19">
        <f t="shared" si="18"/>
        <v>0.08</v>
      </c>
    </row>
    <row r="296" spans="1:15" ht="18" customHeight="1" x14ac:dyDescent="0.2">
      <c r="A296" s="29">
        <f t="shared" si="20"/>
        <v>294</v>
      </c>
      <c r="B296" s="28" t="s">
        <v>1180</v>
      </c>
      <c r="C296" s="13" t="s">
        <v>1195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36</v>
      </c>
      <c r="G296" s="14" t="s">
        <v>37</v>
      </c>
      <c r="H296" s="14" t="s">
        <v>38</v>
      </c>
      <c r="I296" s="14" t="s">
        <v>38</v>
      </c>
      <c r="J296" s="14" t="s">
        <v>38</v>
      </c>
      <c r="K296" s="21">
        <v>0.27</v>
      </c>
      <c r="L296" s="23" t="s">
        <v>1546</v>
      </c>
      <c r="M296" s="15">
        <v>0.03</v>
      </c>
      <c r="N296" s="20">
        <v>-0.01</v>
      </c>
      <c r="O296" s="19">
        <f t="shared" si="18"/>
        <v>0.29000000000000004</v>
      </c>
    </row>
    <row r="297" spans="1:15" ht="18" customHeight="1" x14ac:dyDescent="0.2">
      <c r="A297" s="29">
        <f t="shared" si="20"/>
        <v>295</v>
      </c>
      <c r="B297" s="28" t="s">
        <v>1180</v>
      </c>
      <c r="C297" s="13" t="s">
        <v>1200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36</v>
      </c>
      <c r="G297" s="14" t="s">
        <v>37</v>
      </c>
      <c r="H297" s="14" t="s">
        <v>38</v>
      </c>
      <c r="I297" s="14" t="s">
        <v>38</v>
      </c>
      <c r="J297" s="14" t="s">
        <v>38</v>
      </c>
      <c r="K297" s="21">
        <v>18.98</v>
      </c>
      <c r="L297" s="23" t="s">
        <v>1546</v>
      </c>
      <c r="M297" s="15">
        <v>2.2799999999999998</v>
      </c>
      <c r="N297" s="20">
        <v>-0.38</v>
      </c>
      <c r="O297" s="19">
        <f t="shared" si="18"/>
        <v>20.880000000000003</v>
      </c>
    </row>
    <row r="298" spans="1:15" ht="18" customHeight="1" x14ac:dyDescent="0.2">
      <c r="A298" s="29">
        <f t="shared" si="20"/>
        <v>296</v>
      </c>
      <c r="B298" s="28" t="s">
        <v>1180</v>
      </c>
      <c r="C298" s="13" t="s">
        <v>1197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36</v>
      </c>
      <c r="G298" s="14" t="s">
        <v>37</v>
      </c>
      <c r="H298" s="14" t="s">
        <v>38</v>
      </c>
      <c r="I298" s="14" t="s">
        <v>38</v>
      </c>
      <c r="J298" s="14" t="s">
        <v>38</v>
      </c>
      <c r="K298" s="21">
        <v>0.34</v>
      </c>
      <c r="L298" s="23" t="s">
        <v>1546</v>
      </c>
      <c r="M298" s="15">
        <v>0.04</v>
      </c>
      <c r="N298" s="20">
        <v>-0.01</v>
      </c>
      <c r="O298" s="19">
        <f t="shared" si="18"/>
        <v>0.37</v>
      </c>
    </row>
    <row r="299" spans="1:15" ht="18" customHeight="1" x14ac:dyDescent="0.2">
      <c r="A299" s="29">
        <f t="shared" si="20"/>
        <v>297</v>
      </c>
      <c r="B299" s="28" t="s">
        <v>1180</v>
      </c>
      <c r="C299" s="13" t="s">
        <v>1198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36</v>
      </c>
      <c r="G299" s="14" t="s">
        <v>37</v>
      </c>
      <c r="H299" s="14" t="s">
        <v>38</v>
      </c>
      <c r="I299" s="14" t="s">
        <v>38</v>
      </c>
      <c r="J299" s="14" t="s">
        <v>38</v>
      </c>
      <c r="K299" s="21">
        <v>0.26</v>
      </c>
      <c r="L299" s="23" t="s">
        <v>1546</v>
      </c>
      <c r="M299" s="15">
        <v>0.03</v>
      </c>
      <c r="N299" s="20">
        <v>-0.01</v>
      </c>
      <c r="O299" s="19">
        <f t="shared" si="18"/>
        <v>0.28000000000000003</v>
      </c>
    </row>
    <row r="300" spans="1:15" ht="18" customHeight="1" x14ac:dyDescent="0.2">
      <c r="A300" s="29">
        <f t="shared" si="20"/>
        <v>298</v>
      </c>
      <c r="B300" s="28" t="s">
        <v>1180</v>
      </c>
      <c r="C300" s="13" t="s">
        <v>1180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54</v>
      </c>
      <c r="G300" s="14" t="s">
        <v>37</v>
      </c>
      <c r="H300" s="14" t="s">
        <v>38</v>
      </c>
      <c r="I300" s="14" t="s">
        <v>38</v>
      </c>
      <c r="J300" s="14" t="s">
        <v>38</v>
      </c>
      <c r="K300" s="21">
        <v>75.31</v>
      </c>
      <c r="L300" s="23" t="s">
        <v>1546</v>
      </c>
      <c r="M300" s="15">
        <v>9.0399999999999991</v>
      </c>
      <c r="N300" s="20">
        <v>-1.51</v>
      </c>
      <c r="O300" s="19">
        <f t="shared" si="18"/>
        <v>82.839999999999989</v>
      </c>
    </row>
    <row r="301" spans="1:15" ht="18" customHeight="1" x14ac:dyDescent="0.2">
      <c r="A301" s="29">
        <f t="shared" si="20"/>
        <v>299</v>
      </c>
      <c r="B301" s="28" t="s">
        <v>1180</v>
      </c>
      <c r="C301" s="13" t="s">
        <v>1201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36</v>
      </c>
      <c r="G301" s="14" t="s">
        <v>37</v>
      </c>
      <c r="H301" s="14" t="s">
        <v>38</v>
      </c>
      <c r="I301" s="14" t="s">
        <v>38</v>
      </c>
      <c r="J301" s="14" t="s">
        <v>38</v>
      </c>
      <c r="K301" s="21">
        <v>33.28</v>
      </c>
      <c r="L301" s="23" t="s">
        <v>1546</v>
      </c>
      <c r="M301" s="15">
        <v>3.99</v>
      </c>
      <c r="N301" s="20">
        <v>-0.67</v>
      </c>
      <c r="O301" s="19">
        <f t="shared" si="18"/>
        <v>36.6</v>
      </c>
    </row>
    <row r="302" spans="1:15" ht="18" customHeight="1" x14ac:dyDescent="0.2">
      <c r="A302" s="29">
        <f t="shared" si="20"/>
        <v>300</v>
      </c>
      <c r="B302" s="28" t="s">
        <v>1180</v>
      </c>
      <c r="C302" s="13" t="s">
        <v>1188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36</v>
      </c>
      <c r="G302" s="14" t="s">
        <v>37</v>
      </c>
      <c r="H302" s="14" t="s">
        <v>38</v>
      </c>
      <c r="I302" s="14" t="s">
        <v>38</v>
      </c>
      <c r="J302" s="14" t="s">
        <v>38</v>
      </c>
      <c r="K302" s="21">
        <v>0.41</v>
      </c>
      <c r="L302" s="23" t="s">
        <v>1546</v>
      </c>
      <c r="M302" s="15">
        <v>0.05</v>
      </c>
      <c r="N302" s="20">
        <v>-0.01</v>
      </c>
      <c r="O302" s="19">
        <f t="shared" si="18"/>
        <v>0.44999999999999996</v>
      </c>
    </row>
    <row r="303" spans="1:15" ht="18" customHeight="1" x14ac:dyDescent="0.2">
      <c r="A303" s="29">
        <f t="shared" si="20"/>
        <v>301</v>
      </c>
      <c r="B303" s="28" t="s">
        <v>1180</v>
      </c>
      <c r="C303" s="13" t="s">
        <v>1190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36</v>
      </c>
      <c r="G303" s="14" t="s">
        <v>37</v>
      </c>
      <c r="H303" s="14" t="s">
        <v>38</v>
      </c>
      <c r="I303" s="14" t="s">
        <v>38</v>
      </c>
      <c r="J303" s="14" t="s">
        <v>38</v>
      </c>
      <c r="K303" s="21">
        <v>1.71</v>
      </c>
      <c r="L303" s="23" t="s">
        <v>1546</v>
      </c>
      <c r="M303" s="15">
        <v>0.21</v>
      </c>
      <c r="N303" s="20">
        <v>-0.03</v>
      </c>
      <c r="O303" s="19">
        <f t="shared" si="18"/>
        <v>1.89</v>
      </c>
    </row>
    <row r="304" spans="1:15" ht="18" customHeight="1" x14ac:dyDescent="0.2">
      <c r="A304" s="29">
        <f>A303+1</f>
        <v>302</v>
      </c>
      <c r="B304" s="28" t="s">
        <v>1202</v>
      </c>
      <c r="C304" s="13" t="s">
        <v>1202</v>
      </c>
      <c r="D304" s="13" t="str">
        <f>VLOOKUP(C304,TaxInfo!$A$2:$B$641,2,0)</f>
        <v>SC Global Coco Products</v>
      </c>
      <c r="E304" s="14" t="str">
        <f>VLOOKUP(C304,TaxInfo!$A$2:$C$641,3,0)</f>
        <v>005-761-999-000</v>
      </c>
      <c r="F304" s="14" t="s">
        <v>36</v>
      </c>
      <c r="G304" s="14" t="s">
        <v>37</v>
      </c>
      <c r="H304" s="14" t="s">
        <v>38</v>
      </c>
      <c r="I304" s="14" t="s">
        <v>38</v>
      </c>
      <c r="J304" s="14" t="s">
        <v>37</v>
      </c>
      <c r="K304" s="21" t="s">
        <v>39</v>
      </c>
      <c r="L304" s="23">
        <v>0.21</v>
      </c>
      <c r="M304" s="15" t="s">
        <v>39</v>
      </c>
      <c r="N304" s="20" t="s">
        <v>39</v>
      </c>
      <c r="O304" s="19">
        <f t="shared" si="18"/>
        <v>0.21</v>
      </c>
    </row>
    <row r="305" spans="1:15" ht="18" customHeight="1" x14ac:dyDescent="0.2">
      <c r="A305" s="29">
        <f>A304+1</f>
        <v>303</v>
      </c>
      <c r="B305" s="28" t="s">
        <v>1208</v>
      </c>
      <c r="C305" s="13" t="s">
        <v>1208</v>
      </c>
      <c r="D305" s="13" t="str">
        <f>VLOOKUP(C305,TaxInfo!$A$2:$B$641,2,0)</f>
        <v xml:space="preserve">SEM-Calaca Power Corporation </v>
      </c>
      <c r="E305" s="14" t="str">
        <f>VLOOKUP(C305,TaxInfo!$A$2:$C$641,3,0)</f>
        <v>007-483-945-000</v>
      </c>
      <c r="F305" s="14" t="s">
        <v>54</v>
      </c>
      <c r="G305" s="14" t="s">
        <v>37</v>
      </c>
      <c r="H305" s="14" t="s">
        <v>38</v>
      </c>
      <c r="I305" s="14" t="s">
        <v>38</v>
      </c>
      <c r="J305" s="14" t="s">
        <v>38</v>
      </c>
      <c r="K305" s="21">
        <v>1.78</v>
      </c>
      <c r="L305" s="23" t="s">
        <v>1546</v>
      </c>
      <c r="M305" s="15">
        <v>0.21</v>
      </c>
      <c r="N305" s="20">
        <v>-0.04</v>
      </c>
      <c r="O305" s="19">
        <f t="shared" si="18"/>
        <v>1.95</v>
      </c>
    </row>
    <row r="306" spans="1:15" ht="18" customHeight="1" x14ac:dyDescent="0.2">
      <c r="A306" s="29">
        <f t="shared" si="20"/>
        <v>304</v>
      </c>
      <c r="B306" s="28" t="s">
        <v>1208</v>
      </c>
      <c r="C306" s="13" t="s">
        <v>1206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36</v>
      </c>
      <c r="G306" s="14" t="s">
        <v>37</v>
      </c>
      <c r="H306" s="14" t="s">
        <v>38</v>
      </c>
      <c r="I306" s="14" t="s">
        <v>38</v>
      </c>
      <c r="J306" s="14" t="s">
        <v>38</v>
      </c>
      <c r="K306" s="21">
        <v>0.02</v>
      </c>
      <c r="L306" s="23" t="s">
        <v>1546</v>
      </c>
      <c r="M306" s="15" t="s">
        <v>39</v>
      </c>
      <c r="N306" s="20" t="s">
        <v>39</v>
      </c>
      <c r="O306" s="19">
        <f t="shared" si="18"/>
        <v>0.02</v>
      </c>
    </row>
    <row r="307" spans="1:15" ht="18" customHeight="1" x14ac:dyDescent="0.2">
      <c r="A307" s="29">
        <f>A306+1</f>
        <v>305</v>
      </c>
      <c r="B307" s="28" t="s">
        <v>1213</v>
      </c>
      <c r="C307" s="13" t="s">
        <v>1213</v>
      </c>
      <c r="D307" s="13" t="str">
        <f>VLOOKUP(C307,TaxInfo!$A$2:$B$641,2,0)</f>
        <v xml:space="preserve">SEM-CALACA RES CORPORATION </v>
      </c>
      <c r="E307" s="14" t="str">
        <f>VLOOKUP(C307,TaxInfo!$A$2:$C$641,3,0)</f>
        <v>007-357-576-000</v>
      </c>
      <c r="F307" s="14" t="s">
        <v>36</v>
      </c>
      <c r="G307" s="14" t="s">
        <v>37</v>
      </c>
      <c r="H307" s="14" t="s">
        <v>38</v>
      </c>
      <c r="I307" s="14" t="s">
        <v>38</v>
      </c>
      <c r="J307" s="14" t="s">
        <v>38</v>
      </c>
      <c r="K307" s="21">
        <v>0.4</v>
      </c>
      <c r="L307" s="23" t="s">
        <v>1546</v>
      </c>
      <c r="M307" s="15">
        <v>0.05</v>
      </c>
      <c r="N307" s="20">
        <v>-0.01</v>
      </c>
      <c r="O307" s="19">
        <f t="shared" si="18"/>
        <v>0.44</v>
      </c>
    </row>
    <row r="308" spans="1:15" ht="18" customHeight="1" x14ac:dyDescent="0.2">
      <c r="A308" s="29">
        <f>A307+1</f>
        <v>306</v>
      </c>
      <c r="B308" s="28" t="s">
        <v>1219</v>
      </c>
      <c r="C308" s="13" t="s">
        <v>1219</v>
      </c>
      <c r="D308" s="13" t="str">
        <f>VLOOKUP(C308,TaxInfo!$A$2:$B$641,2,0)</f>
        <v>Shell Energy Philippines, Inc.</v>
      </c>
      <c r="E308" s="14" t="str">
        <f>VLOOKUP(C308,TaxInfo!$A$2:$C$641,3,0)</f>
        <v>006-733-227-000</v>
      </c>
      <c r="F308" s="14" t="s">
        <v>36</v>
      </c>
      <c r="G308" s="14" t="s">
        <v>37</v>
      </c>
      <c r="H308" s="14" t="s">
        <v>38</v>
      </c>
      <c r="I308" s="14" t="s">
        <v>38</v>
      </c>
      <c r="J308" s="14" t="s">
        <v>38</v>
      </c>
      <c r="K308" s="21">
        <v>0.02</v>
      </c>
      <c r="L308" s="23" t="s">
        <v>1546</v>
      </c>
      <c r="M308" s="15" t="s">
        <v>39</v>
      </c>
      <c r="N308" s="20" t="s">
        <v>39</v>
      </c>
      <c r="O308" s="19">
        <f t="shared" si="18"/>
        <v>0.02</v>
      </c>
    </row>
    <row r="309" spans="1:15" ht="18" customHeight="1" x14ac:dyDescent="0.2">
      <c r="A309" s="29">
        <f t="shared" si="20"/>
        <v>307</v>
      </c>
      <c r="B309" s="28" t="s">
        <v>1219</v>
      </c>
      <c r="C309" s="13" t="s">
        <v>1222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36</v>
      </c>
      <c r="G309" s="14" t="s">
        <v>37</v>
      </c>
      <c r="H309" s="14" t="s">
        <v>38</v>
      </c>
      <c r="I309" s="14" t="s">
        <v>38</v>
      </c>
      <c r="J309" s="14" t="s">
        <v>38</v>
      </c>
      <c r="K309" s="21">
        <v>0.04</v>
      </c>
      <c r="L309" s="23" t="s">
        <v>1546</v>
      </c>
      <c r="M309" s="15" t="s">
        <v>39</v>
      </c>
      <c r="N309" s="20" t="s">
        <v>39</v>
      </c>
      <c r="O309" s="19">
        <f t="shared" si="18"/>
        <v>0.04</v>
      </c>
    </row>
    <row r="310" spans="1:15" ht="18" customHeight="1" x14ac:dyDescent="0.2">
      <c r="A310" s="29">
        <f>A309+1</f>
        <v>308</v>
      </c>
      <c r="B310" s="28" t="s">
        <v>1223</v>
      </c>
      <c r="C310" s="13" t="s">
        <v>1223</v>
      </c>
      <c r="D310" s="13" t="str">
        <f>VLOOKUP(C310,TaxInfo!$A$2:$B$641,2,0)</f>
        <v xml:space="preserve">Silay Solar Power, Inc. </v>
      </c>
      <c r="E310" s="14" t="str">
        <f>VLOOKUP(C310,TaxInfo!$A$2:$C$641,3,0)</f>
        <v>009-103-282-000</v>
      </c>
      <c r="F310" s="14" t="s">
        <v>54</v>
      </c>
      <c r="G310" s="14" t="s">
        <v>38</v>
      </c>
      <c r="H310" s="14" t="s">
        <v>37</v>
      </c>
      <c r="I310" s="14" t="s">
        <v>37</v>
      </c>
      <c r="J310" s="14" t="s">
        <v>37</v>
      </c>
      <c r="K310" s="21" t="s">
        <v>39</v>
      </c>
      <c r="L310" s="23">
        <v>0.4</v>
      </c>
      <c r="M310" s="15" t="s">
        <v>39</v>
      </c>
      <c r="N310" s="20" t="s">
        <v>39</v>
      </c>
      <c r="O310" s="19">
        <f t="shared" si="18"/>
        <v>0.4</v>
      </c>
    </row>
    <row r="311" spans="1:15" ht="18" customHeight="1" x14ac:dyDescent="0.2">
      <c r="A311" s="29">
        <f t="shared" si="20"/>
        <v>309</v>
      </c>
      <c r="B311" s="28" t="s">
        <v>1223</v>
      </c>
      <c r="C311" s="13" t="s">
        <v>1227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36</v>
      </c>
      <c r="G311" s="14" t="s">
        <v>38</v>
      </c>
      <c r="H311" s="14" t="s">
        <v>37</v>
      </c>
      <c r="I311" s="14" t="s">
        <v>37</v>
      </c>
      <c r="J311" s="14" t="s">
        <v>37</v>
      </c>
      <c r="K311" s="21" t="s">
        <v>39</v>
      </c>
      <c r="L311" s="23">
        <v>0.14000000000000001</v>
      </c>
      <c r="M311" s="15" t="s">
        <v>39</v>
      </c>
      <c r="N311" s="20" t="s">
        <v>39</v>
      </c>
      <c r="O311" s="19">
        <f t="shared" si="18"/>
        <v>0.14000000000000001</v>
      </c>
    </row>
    <row r="312" spans="1:15" ht="18" customHeight="1" x14ac:dyDescent="0.2">
      <c r="A312" s="29">
        <f>A311+1</f>
        <v>310</v>
      </c>
      <c r="B312" s="28" t="s">
        <v>1229</v>
      </c>
      <c r="C312" s="13" t="s">
        <v>1229</v>
      </c>
      <c r="D312" s="13" t="str">
        <f>VLOOKUP(C312,TaxInfo!$A$2:$B$641,2,0)</f>
        <v xml:space="preserve">SMC Consolidated Power Corporation </v>
      </c>
      <c r="E312" s="14" t="str">
        <f>VLOOKUP(C312,TaxInfo!$A$2:$C$641,3,0)</f>
        <v>008-107-131-000</v>
      </c>
      <c r="F312" s="14" t="s">
        <v>36</v>
      </c>
      <c r="G312" s="14" t="s">
        <v>37</v>
      </c>
      <c r="H312" s="14" t="s">
        <v>37</v>
      </c>
      <c r="I312" s="14" t="s">
        <v>38</v>
      </c>
      <c r="J312" s="14" t="s">
        <v>38</v>
      </c>
      <c r="K312" s="21">
        <v>43.77</v>
      </c>
      <c r="L312" s="23" t="s">
        <v>1546</v>
      </c>
      <c r="M312" s="15">
        <v>5.25</v>
      </c>
      <c r="N312" s="20">
        <v>-0.88</v>
      </c>
      <c r="O312" s="19">
        <f t="shared" si="18"/>
        <v>48.14</v>
      </c>
    </row>
    <row r="313" spans="1:15" ht="18" customHeight="1" x14ac:dyDescent="0.2">
      <c r="A313" s="29">
        <f t="shared" si="20"/>
        <v>311</v>
      </c>
      <c r="B313" s="28" t="s">
        <v>1229</v>
      </c>
      <c r="C313" s="13" t="s">
        <v>1233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36</v>
      </c>
      <c r="G313" s="14" t="s">
        <v>37</v>
      </c>
      <c r="H313" s="14" t="s">
        <v>37</v>
      </c>
      <c r="I313" s="14" t="s">
        <v>38</v>
      </c>
      <c r="J313" s="14" t="s">
        <v>38</v>
      </c>
      <c r="K313" s="21">
        <v>4.1900000000000004</v>
      </c>
      <c r="L313" s="23" t="s">
        <v>1546</v>
      </c>
      <c r="M313" s="15">
        <v>0.5</v>
      </c>
      <c r="N313" s="20">
        <v>-0.08</v>
      </c>
      <c r="O313" s="19">
        <f t="shared" si="18"/>
        <v>4.6100000000000003</v>
      </c>
    </row>
    <row r="314" spans="1:15" ht="18" customHeight="1" x14ac:dyDescent="0.2">
      <c r="A314" s="29">
        <f t="shared" si="20"/>
        <v>312</v>
      </c>
      <c r="B314" s="28" t="s">
        <v>1234</v>
      </c>
      <c r="C314" s="13" t="s">
        <v>1234</v>
      </c>
      <c r="D314" s="13" t="str">
        <f>VLOOKUP(C314,TaxInfo!$A$2:$B$641,2,0)</f>
        <v xml:space="preserve">SMC Consolidated Power Corporation  </v>
      </c>
      <c r="E314" s="14" t="str">
        <f>VLOOKUP(C314,TaxInfo!$A$2:$C$641,3,0)</f>
        <v>008-107-131-000</v>
      </c>
      <c r="F314" s="14" t="s">
        <v>54</v>
      </c>
      <c r="G314" s="14" t="s">
        <v>37</v>
      </c>
      <c r="H314" s="14" t="s">
        <v>37</v>
      </c>
      <c r="I314" s="14" t="s">
        <v>38</v>
      </c>
      <c r="J314" s="14" t="s">
        <v>38</v>
      </c>
      <c r="K314" s="21">
        <v>53.76</v>
      </c>
      <c r="L314" s="23" t="s">
        <v>1546</v>
      </c>
      <c r="M314" s="15">
        <v>6.45</v>
      </c>
      <c r="N314" s="20">
        <v>-1.08</v>
      </c>
      <c r="O314" s="19">
        <f t="shared" si="18"/>
        <v>59.13</v>
      </c>
    </row>
    <row r="315" spans="1:15" ht="18" customHeight="1" x14ac:dyDescent="0.2">
      <c r="A315" s="29">
        <f t="shared" si="20"/>
        <v>313</v>
      </c>
      <c r="B315" s="28" t="s">
        <v>1234</v>
      </c>
      <c r="C315" s="13" t="s">
        <v>1237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36</v>
      </c>
      <c r="G315" s="14" t="s">
        <v>37</v>
      </c>
      <c r="H315" s="14" t="s">
        <v>37</v>
      </c>
      <c r="I315" s="14" t="s">
        <v>38</v>
      </c>
      <c r="J315" s="14" t="s">
        <v>38</v>
      </c>
      <c r="K315" s="21">
        <v>0.93</v>
      </c>
      <c r="L315" s="23" t="s">
        <v>1546</v>
      </c>
      <c r="M315" s="15">
        <v>0.11</v>
      </c>
      <c r="N315" s="20">
        <v>-0.02</v>
      </c>
      <c r="O315" s="19">
        <f t="shared" si="18"/>
        <v>1.02</v>
      </c>
    </row>
    <row r="316" spans="1:15" ht="18" customHeight="1" x14ac:dyDescent="0.2">
      <c r="A316" s="29">
        <f>A315+1</f>
        <v>314</v>
      </c>
      <c r="B316" s="28" t="s">
        <v>1238</v>
      </c>
      <c r="C316" s="13" t="s">
        <v>1238</v>
      </c>
      <c r="D316" s="13" t="str">
        <f>VLOOKUP(C316,TaxInfo!$A$2:$B$641,2,0)</f>
        <v xml:space="preserve">SMCGP Philippines Energy Storage Co. Ltd. </v>
      </c>
      <c r="E316" s="14" t="str">
        <f>VLOOKUP(C316,TaxInfo!$A$2:$C$641,3,0)</f>
        <v>009-064-992-000</v>
      </c>
      <c r="F316" s="14" t="s">
        <v>54</v>
      </c>
      <c r="G316" s="14" t="s">
        <v>37</v>
      </c>
      <c r="H316" s="14" t="s">
        <v>38</v>
      </c>
      <c r="I316" s="14" t="s">
        <v>38</v>
      </c>
      <c r="J316" s="14" t="s">
        <v>38</v>
      </c>
      <c r="K316" s="21">
        <v>0.06</v>
      </c>
      <c r="L316" s="23" t="s">
        <v>1546</v>
      </c>
      <c r="M316" s="15">
        <v>0.01</v>
      </c>
      <c r="N316" s="20" t="s">
        <v>39</v>
      </c>
      <c r="O316" s="19">
        <f t="shared" si="18"/>
        <v>6.9999999999999993E-2</v>
      </c>
    </row>
    <row r="317" spans="1:15" ht="18" customHeight="1" x14ac:dyDescent="0.2">
      <c r="A317" s="29">
        <f t="shared" si="20"/>
        <v>315</v>
      </c>
      <c r="B317" s="28" t="s">
        <v>1238</v>
      </c>
      <c r="C317" s="13" t="s">
        <v>1242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36</v>
      </c>
      <c r="G317" s="14" t="s">
        <v>37</v>
      </c>
      <c r="H317" s="14" t="s">
        <v>38</v>
      </c>
      <c r="I317" s="14" t="s">
        <v>38</v>
      </c>
      <c r="J317" s="14" t="s">
        <v>38</v>
      </c>
      <c r="K317" s="21">
        <v>10.44</v>
      </c>
      <c r="L317" s="23" t="s">
        <v>1546</v>
      </c>
      <c r="M317" s="15">
        <v>1.25</v>
      </c>
      <c r="N317" s="20">
        <v>-0.21</v>
      </c>
      <c r="O317" s="19">
        <f t="shared" si="18"/>
        <v>11.479999999999999</v>
      </c>
    </row>
    <row r="318" spans="1:15" ht="18" customHeight="1" x14ac:dyDescent="0.2">
      <c r="A318" s="29">
        <f>A317+1</f>
        <v>316</v>
      </c>
      <c r="B318" s="28" t="s">
        <v>1248</v>
      </c>
      <c r="C318" s="13" t="s">
        <v>1252</v>
      </c>
      <c r="D318" s="13" t="str">
        <f>VLOOKUP(C318,TaxInfo!$A$2:$B$641,2,0)</f>
        <v xml:space="preserve">SN Aboitiz Power - Benguet, Inc. </v>
      </c>
      <c r="E318" s="14" t="str">
        <f>VLOOKUP(C318,TaxInfo!$A$2:$C$641,3,0)</f>
        <v>006-659-491-000</v>
      </c>
      <c r="F318" s="14" t="s">
        <v>36</v>
      </c>
      <c r="G318" s="14" t="s">
        <v>37</v>
      </c>
      <c r="H318" s="14" t="s">
        <v>38</v>
      </c>
      <c r="I318" s="14" t="s">
        <v>37</v>
      </c>
      <c r="J318" s="14" t="s">
        <v>37</v>
      </c>
      <c r="K318" s="21" t="s">
        <v>39</v>
      </c>
      <c r="L318" s="23">
        <v>1.1100000000000001</v>
      </c>
      <c r="M318" s="15" t="s">
        <v>39</v>
      </c>
      <c r="N318" s="20">
        <v>-0.02</v>
      </c>
      <c r="O318" s="19">
        <f t="shared" si="18"/>
        <v>1.0900000000000001</v>
      </c>
    </row>
    <row r="319" spans="1:15" ht="18" customHeight="1" x14ac:dyDescent="0.2">
      <c r="A319" s="29">
        <f t="shared" si="20"/>
        <v>317</v>
      </c>
      <c r="B319" s="28" t="s">
        <v>1248</v>
      </c>
      <c r="C319" s="13" t="s">
        <v>1248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54</v>
      </c>
      <c r="G319" s="14" t="s">
        <v>37</v>
      </c>
      <c r="H319" s="14" t="s">
        <v>38</v>
      </c>
      <c r="I319" s="14" t="s">
        <v>37</v>
      </c>
      <c r="J319" s="14" t="s">
        <v>37</v>
      </c>
      <c r="K319" s="21" t="s">
        <v>39</v>
      </c>
      <c r="L319" s="23">
        <v>266.43</v>
      </c>
      <c r="M319" s="15" t="s">
        <v>39</v>
      </c>
      <c r="N319" s="20">
        <v>-5.33</v>
      </c>
      <c r="O319" s="19">
        <f t="shared" si="18"/>
        <v>261.10000000000002</v>
      </c>
    </row>
    <row r="320" spans="1:15" ht="18" customHeight="1" x14ac:dyDescent="0.2">
      <c r="A320" s="29">
        <f>A319+1</f>
        <v>318</v>
      </c>
      <c r="B320" s="28" t="s">
        <v>1255</v>
      </c>
      <c r="C320" s="13" t="s">
        <v>1263</v>
      </c>
      <c r="D320" s="13" t="str">
        <f>VLOOKUP(C320,TaxInfo!$A$2:$B$641,2,0)</f>
        <v xml:space="preserve">SN Aboitiz Power - Magat, Inc. </v>
      </c>
      <c r="E320" s="14" t="str">
        <f>VLOOKUP(C320,TaxInfo!$A$2:$C$641,3,0)</f>
        <v>242-224-593-000</v>
      </c>
      <c r="F320" s="14" t="s">
        <v>36</v>
      </c>
      <c r="G320" s="14" t="s">
        <v>37</v>
      </c>
      <c r="H320" s="14" t="s">
        <v>38</v>
      </c>
      <c r="I320" s="14" t="s">
        <v>38</v>
      </c>
      <c r="J320" s="14" t="s">
        <v>38</v>
      </c>
      <c r="K320" s="21">
        <v>17.05</v>
      </c>
      <c r="L320" s="23" t="s">
        <v>1546</v>
      </c>
      <c r="M320" s="15">
        <v>2.0499999999999998</v>
      </c>
      <c r="N320" s="20">
        <v>-0.34</v>
      </c>
      <c r="O320" s="19">
        <f t="shared" si="18"/>
        <v>18.760000000000002</v>
      </c>
    </row>
    <row r="321" spans="1:15" ht="18" customHeight="1" x14ac:dyDescent="0.2">
      <c r="A321" s="29">
        <f t="shared" si="20"/>
        <v>319</v>
      </c>
      <c r="B321" s="28" t="s">
        <v>1255</v>
      </c>
      <c r="C321" s="13" t="s">
        <v>1261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36</v>
      </c>
      <c r="G321" s="14" t="s">
        <v>37</v>
      </c>
      <c r="H321" s="14" t="s">
        <v>38</v>
      </c>
      <c r="I321" s="14" t="s">
        <v>38</v>
      </c>
      <c r="J321" s="14" t="s">
        <v>38</v>
      </c>
      <c r="K321" s="21">
        <v>0.15</v>
      </c>
      <c r="L321" s="23" t="s">
        <v>1546</v>
      </c>
      <c r="M321" s="15">
        <v>0.02</v>
      </c>
      <c r="N321" s="20" t="s">
        <v>39</v>
      </c>
      <c r="O321" s="19">
        <f t="shared" si="18"/>
        <v>0.16999999999999998</v>
      </c>
    </row>
    <row r="322" spans="1:15" ht="18" customHeight="1" x14ac:dyDescent="0.2">
      <c r="A322" s="29">
        <f t="shared" si="20"/>
        <v>320</v>
      </c>
      <c r="B322" s="28" t="s">
        <v>1255</v>
      </c>
      <c r="C322" s="13" t="s">
        <v>1259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36</v>
      </c>
      <c r="G322" s="14" t="s">
        <v>37</v>
      </c>
      <c r="H322" s="14" t="s">
        <v>38</v>
      </c>
      <c r="I322" s="14" t="s">
        <v>38</v>
      </c>
      <c r="J322" s="14" t="s">
        <v>38</v>
      </c>
      <c r="K322" s="21">
        <v>7.0000000000000007E-2</v>
      </c>
      <c r="L322" s="23" t="s">
        <v>1546</v>
      </c>
      <c r="M322" s="15">
        <v>0.01</v>
      </c>
      <c r="N322" s="20" t="s">
        <v>39</v>
      </c>
      <c r="O322" s="19">
        <f t="shared" si="18"/>
        <v>0.08</v>
      </c>
    </row>
    <row r="323" spans="1:15" ht="18" customHeight="1" x14ac:dyDescent="0.2">
      <c r="A323" s="29">
        <f t="shared" si="20"/>
        <v>321</v>
      </c>
      <c r="B323" s="28" t="s">
        <v>1255</v>
      </c>
      <c r="C323" s="13" t="s">
        <v>1260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36</v>
      </c>
      <c r="G323" s="14" t="s">
        <v>37</v>
      </c>
      <c r="H323" s="14" t="s">
        <v>38</v>
      </c>
      <c r="I323" s="14" t="s">
        <v>37</v>
      </c>
      <c r="J323" s="14" t="s">
        <v>37</v>
      </c>
      <c r="K323" s="21" t="s">
        <v>39</v>
      </c>
      <c r="L323" s="23">
        <v>0.4</v>
      </c>
      <c r="M323" s="15" t="s">
        <v>39</v>
      </c>
      <c r="N323" s="20">
        <v>-0.01</v>
      </c>
      <c r="O323" s="19">
        <f t="shared" ref="O323:O386" si="21">SUM(K323:N323)</f>
        <v>0.39</v>
      </c>
    </row>
    <row r="324" spans="1:15" ht="18" customHeight="1" x14ac:dyDescent="0.2">
      <c r="A324" s="29">
        <f t="shared" si="20"/>
        <v>322</v>
      </c>
      <c r="B324" s="28" t="s">
        <v>1255</v>
      </c>
      <c r="C324" s="13" t="s">
        <v>1258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36</v>
      </c>
      <c r="G324" s="14" t="s">
        <v>37</v>
      </c>
      <c r="H324" s="14" t="s">
        <v>38</v>
      </c>
      <c r="I324" s="14" t="s">
        <v>37</v>
      </c>
      <c r="J324" s="14" t="s">
        <v>37</v>
      </c>
      <c r="K324" s="21" t="s">
        <v>39</v>
      </c>
      <c r="L324" s="23">
        <v>0.01</v>
      </c>
      <c r="M324" s="15" t="s">
        <v>39</v>
      </c>
      <c r="N324" s="20" t="s">
        <v>39</v>
      </c>
      <c r="O324" s="19">
        <f t="shared" si="21"/>
        <v>0.01</v>
      </c>
    </row>
    <row r="325" spans="1:15" ht="18" customHeight="1" x14ac:dyDescent="0.2">
      <c r="A325" s="29">
        <f t="shared" si="20"/>
        <v>323</v>
      </c>
      <c r="B325" s="28" t="s">
        <v>1255</v>
      </c>
      <c r="C325" s="13" t="s">
        <v>1262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36</v>
      </c>
      <c r="G325" s="14" t="s">
        <v>37</v>
      </c>
      <c r="H325" s="14" t="s">
        <v>38</v>
      </c>
      <c r="I325" s="14" t="s">
        <v>38</v>
      </c>
      <c r="J325" s="14" t="s">
        <v>38</v>
      </c>
      <c r="K325" s="21">
        <v>27.2</v>
      </c>
      <c r="L325" s="23" t="s">
        <v>1546</v>
      </c>
      <c r="M325" s="15">
        <v>3.26</v>
      </c>
      <c r="N325" s="20">
        <v>-0.54</v>
      </c>
      <c r="O325" s="19">
        <f t="shared" si="21"/>
        <v>29.92</v>
      </c>
    </row>
    <row r="326" spans="1:15" ht="18" customHeight="1" x14ac:dyDescent="0.2">
      <c r="A326" s="29">
        <f t="shared" si="20"/>
        <v>324</v>
      </c>
      <c r="B326" s="28" t="s">
        <v>1255</v>
      </c>
      <c r="C326" s="13" t="s">
        <v>1255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54</v>
      </c>
      <c r="G326" s="14" t="s">
        <v>37</v>
      </c>
      <c r="H326" s="14" t="s">
        <v>38</v>
      </c>
      <c r="I326" s="14" t="s">
        <v>37</v>
      </c>
      <c r="J326" s="14" t="s">
        <v>37</v>
      </c>
      <c r="K326" s="21" t="s">
        <v>39</v>
      </c>
      <c r="L326" s="23">
        <v>422.35</v>
      </c>
      <c r="M326" s="15" t="s">
        <v>39</v>
      </c>
      <c r="N326" s="20">
        <v>-8.4499999999999993</v>
      </c>
      <c r="O326" s="19">
        <f t="shared" si="21"/>
        <v>413.90000000000003</v>
      </c>
    </row>
    <row r="327" spans="1:15" ht="18" customHeight="1" x14ac:dyDescent="0.2">
      <c r="A327" s="29">
        <f t="shared" si="20"/>
        <v>325</v>
      </c>
      <c r="B327" s="28" t="s">
        <v>1265</v>
      </c>
      <c r="C327" s="13" t="s">
        <v>1265</v>
      </c>
      <c r="D327" s="13" t="str">
        <f>VLOOKUP(C327,TaxInfo!$A$2:$B$641,2,0)</f>
        <v xml:space="preserve">SN Aboitiz Power- Magat, Inc. </v>
      </c>
      <c r="E327" s="14" t="str">
        <f>VLOOKUP(C327,TaxInfo!$A$2:$C$641,3,0)</f>
        <v>242-224-593-000</v>
      </c>
      <c r="F327" s="14" t="s">
        <v>36</v>
      </c>
      <c r="G327" s="14" t="s">
        <v>37</v>
      </c>
      <c r="H327" s="14" t="s">
        <v>38</v>
      </c>
      <c r="I327" s="14" t="s">
        <v>38</v>
      </c>
      <c r="J327" s="14" t="s">
        <v>37</v>
      </c>
      <c r="K327" s="21" t="s">
        <v>39</v>
      </c>
      <c r="L327" s="23">
        <v>1.87</v>
      </c>
      <c r="M327" s="15" t="s">
        <v>39</v>
      </c>
      <c r="N327" s="20">
        <v>-0.04</v>
      </c>
      <c r="O327" s="19">
        <f t="shared" si="21"/>
        <v>1.83</v>
      </c>
    </row>
    <row r="328" spans="1:15" ht="18" customHeight="1" x14ac:dyDescent="0.2">
      <c r="A328" s="29">
        <f t="shared" si="20"/>
        <v>326</v>
      </c>
      <c r="B328" s="28" t="s">
        <v>1265</v>
      </c>
      <c r="C328" s="13" t="s">
        <v>1268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242-224-593-00000</v>
      </c>
      <c r="F328" s="14" t="s">
        <v>36</v>
      </c>
      <c r="G328" s="14" t="s">
        <v>37</v>
      </c>
      <c r="H328" s="14" t="s">
        <v>38</v>
      </c>
      <c r="I328" s="14" t="s">
        <v>38</v>
      </c>
      <c r="J328" s="14" t="s">
        <v>37</v>
      </c>
      <c r="K328" s="21" t="s">
        <v>39</v>
      </c>
      <c r="L328" s="23">
        <v>0.4</v>
      </c>
      <c r="M328" s="15" t="s">
        <v>39</v>
      </c>
      <c r="N328" s="20">
        <v>-0.01</v>
      </c>
      <c r="O328" s="19">
        <f t="shared" si="21"/>
        <v>0.39</v>
      </c>
    </row>
    <row r="329" spans="1:15" ht="18" customHeight="1" x14ac:dyDescent="0.2">
      <c r="A329" s="29">
        <f>A328+1</f>
        <v>327</v>
      </c>
      <c r="B329" s="28" t="s">
        <v>1273</v>
      </c>
      <c r="C329" s="13" t="s">
        <v>1273</v>
      </c>
      <c r="D329" s="13" t="str">
        <f>VLOOKUP(C329,TaxInfo!$A$2:$B$641,2,0)</f>
        <v xml:space="preserve">SN Aboitiz Power-RES, Inc. </v>
      </c>
      <c r="E329" s="14" t="str">
        <f>VLOOKUP(C329,TaxInfo!$A$2:$C$641,3,0)</f>
        <v>007-544-287-000</v>
      </c>
      <c r="F329" s="14" t="s">
        <v>36</v>
      </c>
      <c r="G329" s="14" t="s">
        <v>37</v>
      </c>
      <c r="H329" s="14" t="s">
        <v>38</v>
      </c>
      <c r="I329" s="14" t="s">
        <v>38</v>
      </c>
      <c r="J329" s="14" t="s">
        <v>38</v>
      </c>
      <c r="K329" s="21">
        <v>2.1800000000000002</v>
      </c>
      <c r="L329" s="23" t="s">
        <v>1546</v>
      </c>
      <c r="M329" s="15">
        <v>0.26</v>
      </c>
      <c r="N329" s="20">
        <v>-0.04</v>
      </c>
      <c r="O329" s="19">
        <f t="shared" si="21"/>
        <v>2.4000000000000004</v>
      </c>
    </row>
    <row r="330" spans="1:15" ht="18" customHeight="1" x14ac:dyDescent="0.2">
      <c r="A330" s="29">
        <f t="shared" si="20"/>
        <v>328</v>
      </c>
      <c r="B330" s="28" t="s">
        <v>1273</v>
      </c>
      <c r="C330" s="13" t="s">
        <v>1271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36</v>
      </c>
      <c r="G330" s="14" t="s">
        <v>37</v>
      </c>
      <c r="H330" s="14" t="s">
        <v>38</v>
      </c>
      <c r="I330" s="14" t="s">
        <v>38</v>
      </c>
      <c r="J330" s="14" t="s">
        <v>38</v>
      </c>
      <c r="K330" s="21">
        <v>0.15</v>
      </c>
      <c r="L330" s="23" t="s">
        <v>1546</v>
      </c>
      <c r="M330" s="15">
        <v>0.02</v>
      </c>
      <c r="N330" s="20" t="s">
        <v>39</v>
      </c>
      <c r="O330" s="19">
        <f t="shared" si="21"/>
        <v>0.16999999999999998</v>
      </c>
    </row>
    <row r="331" spans="1:15" ht="18" customHeight="1" x14ac:dyDescent="0.2">
      <c r="A331" s="29">
        <f>A330+1</f>
        <v>329</v>
      </c>
      <c r="B331" s="28" t="s">
        <v>1276</v>
      </c>
      <c r="C331" s="13" t="s">
        <v>1280</v>
      </c>
      <c r="D331" s="13" t="str">
        <f>VLOOKUP(C331,TaxInfo!$A$2:$B$641,2,0)</f>
        <v xml:space="preserve">Solar Philippines Calatagan Corporation </v>
      </c>
      <c r="E331" s="14" t="str">
        <f>VLOOKUP(C331,TaxInfo!$A$2:$C$641,3,0)</f>
        <v>009-058-825-000</v>
      </c>
      <c r="F331" s="14" t="s">
        <v>36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23">
        <v>0.22</v>
      </c>
      <c r="M331" s="15" t="s">
        <v>39</v>
      </c>
      <c r="N331" s="20" t="s">
        <v>39</v>
      </c>
      <c r="O331" s="19">
        <f t="shared" si="21"/>
        <v>0.22</v>
      </c>
    </row>
    <row r="332" spans="1:15" ht="18" customHeight="1" x14ac:dyDescent="0.2">
      <c r="A332" s="29">
        <f>A331+1</f>
        <v>330</v>
      </c>
      <c r="B332" s="28" t="s">
        <v>1285</v>
      </c>
      <c r="C332" s="13" t="s">
        <v>1285</v>
      </c>
      <c r="D332" s="13" t="str">
        <f>VLOOKUP(C332,TaxInfo!$A$2:$B$641,2,0)</f>
        <v>SOLAR PHILIPPINES RETAIL ELECTRICITY, INC.</v>
      </c>
      <c r="E332" s="14" t="str">
        <f>VLOOKUP(C332,TaxInfo!$A$2:$C$641,3,0)</f>
        <v>009-390-295-000</v>
      </c>
      <c r="F332" s="14" t="s">
        <v>36</v>
      </c>
      <c r="G332" s="14" t="s">
        <v>37</v>
      </c>
      <c r="H332" s="14" t="s">
        <v>38</v>
      </c>
      <c r="I332" s="14" t="s">
        <v>38</v>
      </c>
      <c r="J332" s="14" t="s">
        <v>38</v>
      </c>
      <c r="K332" s="21">
        <v>0.15</v>
      </c>
      <c r="L332" s="23" t="s">
        <v>1546</v>
      </c>
      <c r="M332" s="15">
        <v>0.02</v>
      </c>
      <c r="N332" s="20" t="s">
        <v>39</v>
      </c>
      <c r="O332" s="19">
        <f t="shared" si="21"/>
        <v>0.16999999999999998</v>
      </c>
    </row>
    <row r="333" spans="1:15" ht="18" customHeight="1" x14ac:dyDescent="0.2">
      <c r="A333" s="29">
        <f>A332+1</f>
        <v>331</v>
      </c>
      <c r="B333" s="28" t="s">
        <v>1291</v>
      </c>
      <c r="C333" s="13" t="s">
        <v>1291</v>
      </c>
      <c r="D333" s="13" t="str">
        <f>VLOOKUP(C333,TaxInfo!$A$2:$B$641,2,0)</f>
        <v>Solar Philippines Tarlac Corporation</v>
      </c>
      <c r="E333" s="14" t="str">
        <f>VLOOKUP(C333,TaxInfo!$A$2:$C$641,3,0)</f>
        <v>009-085-818-000</v>
      </c>
      <c r="F333" s="14" t="s">
        <v>54</v>
      </c>
      <c r="G333" s="14" t="s">
        <v>37</v>
      </c>
      <c r="H333" s="14" t="s">
        <v>38</v>
      </c>
      <c r="I333" s="14" t="s">
        <v>37</v>
      </c>
      <c r="J333" s="14" t="s">
        <v>37</v>
      </c>
      <c r="K333" s="21" t="s">
        <v>39</v>
      </c>
      <c r="L333" s="23">
        <v>1.04</v>
      </c>
      <c r="M333" s="15" t="s">
        <v>39</v>
      </c>
      <c r="N333" s="20">
        <v>-0.02</v>
      </c>
      <c r="O333" s="19">
        <f t="shared" si="21"/>
        <v>1.02</v>
      </c>
    </row>
    <row r="334" spans="1:15" ht="18" customHeight="1" x14ac:dyDescent="0.2">
      <c r="A334" s="29">
        <f t="shared" ref="A334:A355" si="22">A333+1</f>
        <v>332</v>
      </c>
      <c r="B334" s="28" t="s">
        <v>1291</v>
      </c>
      <c r="C334" s="13" t="s">
        <v>1289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36</v>
      </c>
      <c r="G334" s="14" t="s">
        <v>37</v>
      </c>
      <c r="H334" s="14" t="s">
        <v>38</v>
      </c>
      <c r="I334" s="14" t="s">
        <v>37</v>
      </c>
      <c r="J334" s="14" t="s">
        <v>37</v>
      </c>
      <c r="K334" s="21" t="s">
        <v>39</v>
      </c>
      <c r="L334" s="23">
        <v>0.36</v>
      </c>
      <c r="M334" s="15" t="s">
        <v>39</v>
      </c>
      <c r="N334" s="20">
        <v>-0.01</v>
      </c>
      <c r="O334" s="19">
        <f t="shared" si="21"/>
        <v>0.35</v>
      </c>
    </row>
    <row r="335" spans="1:15" ht="18" customHeight="1" x14ac:dyDescent="0.2">
      <c r="A335" s="29">
        <f>A334+1</f>
        <v>333</v>
      </c>
      <c r="B335" s="28" t="s">
        <v>1293</v>
      </c>
      <c r="C335" s="13" t="s">
        <v>1293</v>
      </c>
      <c r="D335" s="13" t="str">
        <f>VLOOKUP(C335,TaxInfo!$A$2:$B$641,2,0)</f>
        <v xml:space="preserve">SOLARACE1 Energy Corp. </v>
      </c>
      <c r="E335" s="14" t="str">
        <f>VLOOKUP(C335,TaxInfo!$A$2:$C$641,3,0)</f>
        <v>009-606-740-000</v>
      </c>
      <c r="F335" s="14" t="s">
        <v>54</v>
      </c>
      <c r="G335" s="14" t="s">
        <v>38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23">
        <v>0.01</v>
      </c>
      <c r="M335" s="15" t="s">
        <v>39</v>
      </c>
      <c r="N335" s="20" t="s">
        <v>39</v>
      </c>
      <c r="O335" s="19">
        <f t="shared" si="21"/>
        <v>0.01</v>
      </c>
    </row>
    <row r="336" spans="1:15" ht="18" customHeight="1" x14ac:dyDescent="0.2">
      <c r="A336" s="29">
        <f t="shared" si="22"/>
        <v>334</v>
      </c>
      <c r="B336" s="28" t="s">
        <v>1293</v>
      </c>
      <c r="C336" s="13" t="s">
        <v>1296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36</v>
      </c>
      <c r="G336" s="14" t="s">
        <v>37</v>
      </c>
      <c r="H336" s="14" t="s">
        <v>37</v>
      </c>
      <c r="I336" s="14" t="s">
        <v>37</v>
      </c>
      <c r="J336" s="14" t="s">
        <v>37</v>
      </c>
      <c r="K336" s="21" t="s">
        <v>39</v>
      </c>
      <c r="L336" s="23">
        <v>0.35</v>
      </c>
      <c r="M336" s="15" t="s">
        <v>39</v>
      </c>
      <c r="N336" s="20">
        <v>-0.01</v>
      </c>
      <c r="O336" s="19">
        <f t="shared" si="21"/>
        <v>0.33999999999999997</v>
      </c>
    </row>
    <row r="337" spans="1:15" ht="18" customHeight="1" x14ac:dyDescent="0.2">
      <c r="A337" s="29">
        <f>A336+1</f>
        <v>335</v>
      </c>
      <c r="B337" s="28" t="s">
        <v>1299</v>
      </c>
      <c r="C337" s="13" t="s">
        <v>1299</v>
      </c>
      <c r="D337" s="13" t="str">
        <f>VLOOKUP(C337,TaxInfo!$A$2:$B$641,2,0)</f>
        <v xml:space="preserve">Sorsogon I Electric Cooperative, Inc. </v>
      </c>
      <c r="E337" s="14" t="str">
        <f>VLOOKUP(C337,TaxInfo!$A$2:$C$641,3,0)</f>
        <v>000-819-757-000</v>
      </c>
      <c r="F337" s="14" t="s">
        <v>36</v>
      </c>
      <c r="G337" s="14" t="s">
        <v>37</v>
      </c>
      <c r="H337" s="14" t="s">
        <v>38</v>
      </c>
      <c r="I337" s="14" t="s">
        <v>38</v>
      </c>
      <c r="J337" s="14" t="s">
        <v>38</v>
      </c>
      <c r="K337" s="21">
        <v>16.010000000000002</v>
      </c>
      <c r="L337" s="23" t="s">
        <v>1546</v>
      </c>
      <c r="M337" s="15">
        <v>1.92</v>
      </c>
      <c r="N337" s="20">
        <v>-0.32</v>
      </c>
      <c r="O337" s="19">
        <f t="shared" si="21"/>
        <v>17.61</v>
      </c>
    </row>
    <row r="338" spans="1:15" ht="18" customHeight="1" x14ac:dyDescent="0.2">
      <c r="A338" s="29">
        <f>A337+1</f>
        <v>336</v>
      </c>
      <c r="B338" s="28" t="s">
        <v>1303</v>
      </c>
      <c r="C338" s="13" t="s">
        <v>1303</v>
      </c>
      <c r="D338" s="13" t="str">
        <f>VLOOKUP(C338,TaxInfo!$A$2:$B$641,2,0)</f>
        <v xml:space="preserve">Sorsogon II Electric Cooperative, Inc. </v>
      </c>
      <c r="E338" s="14" t="str">
        <f>VLOOKUP(C338,TaxInfo!$A$2:$C$641,3,0)</f>
        <v>000-819-769-000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24.95</v>
      </c>
      <c r="L338" s="23" t="s">
        <v>1546</v>
      </c>
      <c r="M338" s="15">
        <v>2.99</v>
      </c>
      <c r="N338" s="20">
        <v>-0.5</v>
      </c>
      <c r="O338" s="19">
        <f t="shared" si="21"/>
        <v>27.439999999999998</v>
      </c>
    </row>
    <row r="339" spans="1:15" ht="18" customHeight="1" x14ac:dyDescent="0.2">
      <c r="A339" s="29">
        <f>A338+1</f>
        <v>337</v>
      </c>
      <c r="B339" s="28" t="s">
        <v>1307</v>
      </c>
      <c r="C339" s="13" t="s">
        <v>1312</v>
      </c>
      <c r="D339" s="13" t="str">
        <f>VLOOKUP(C339,TaxInfo!$A$2:$B$641,2,0)</f>
        <v xml:space="preserve">South Luzon Thermal Energy Corporation </v>
      </c>
      <c r="E339" s="14" t="str">
        <f>VLOOKUP(C339,TaxInfo!$A$2:$C$641,3,0)</f>
        <v>008-095-005-000</v>
      </c>
      <c r="F339" s="14" t="s">
        <v>36</v>
      </c>
      <c r="G339" s="14" t="s">
        <v>37</v>
      </c>
      <c r="H339" s="14" t="s">
        <v>38</v>
      </c>
      <c r="I339" s="14" t="s">
        <v>38</v>
      </c>
      <c r="J339" s="14" t="s">
        <v>38</v>
      </c>
      <c r="K339" s="21">
        <v>4.5999999999999996</v>
      </c>
      <c r="L339" s="23" t="s">
        <v>1546</v>
      </c>
      <c r="M339" s="15">
        <v>0.55000000000000004</v>
      </c>
      <c r="N339" s="20">
        <v>-0.09</v>
      </c>
      <c r="O339" s="19">
        <f t="shared" si="21"/>
        <v>5.0599999999999996</v>
      </c>
    </row>
    <row r="340" spans="1:15" ht="18" customHeight="1" x14ac:dyDescent="0.2">
      <c r="A340" s="29">
        <f t="shared" si="22"/>
        <v>338</v>
      </c>
      <c r="B340" s="28" t="s">
        <v>1307</v>
      </c>
      <c r="C340" s="13" t="s">
        <v>1307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54</v>
      </c>
      <c r="G340" s="14" t="s">
        <v>37</v>
      </c>
      <c r="H340" s="14" t="s">
        <v>38</v>
      </c>
      <c r="I340" s="14" t="s">
        <v>38</v>
      </c>
      <c r="J340" s="14" t="s">
        <v>38</v>
      </c>
      <c r="K340" s="21">
        <v>820.88</v>
      </c>
      <c r="L340" s="23" t="s">
        <v>1546</v>
      </c>
      <c r="M340" s="15">
        <v>98.51</v>
      </c>
      <c r="N340" s="20">
        <v>-16.420000000000002</v>
      </c>
      <c r="O340" s="19">
        <f t="shared" si="21"/>
        <v>902.97</v>
      </c>
    </row>
    <row r="341" spans="1:15" ht="18" customHeight="1" x14ac:dyDescent="0.2">
      <c r="A341" s="29">
        <f t="shared" si="22"/>
        <v>339</v>
      </c>
      <c r="B341" s="28" t="s">
        <v>1307</v>
      </c>
      <c r="C341" s="13" t="s">
        <v>1311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7.15</v>
      </c>
      <c r="L341" s="23" t="s">
        <v>1546</v>
      </c>
      <c r="M341" s="15">
        <v>0.86</v>
      </c>
      <c r="N341" s="20">
        <v>-0.14000000000000001</v>
      </c>
      <c r="O341" s="19">
        <f t="shared" si="21"/>
        <v>7.87</v>
      </c>
    </row>
    <row r="342" spans="1:15" ht="18" customHeight="1" x14ac:dyDescent="0.2">
      <c r="A342" s="29">
        <f>A341+1</f>
        <v>340</v>
      </c>
      <c r="B342" s="28" t="s">
        <v>1315</v>
      </c>
      <c r="C342" s="13" t="s">
        <v>1313</v>
      </c>
      <c r="D342" s="13" t="str">
        <f>VLOOKUP(C342,TaxInfo!$A$2:$B$641,2,0)</f>
        <v xml:space="preserve">South Negros Biopower, Inc. </v>
      </c>
      <c r="E342" s="14" t="str">
        <f>VLOOKUP(C342,TaxInfo!$A$2:$C$641,3,0)</f>
        <v>008-348-719-000</v>
      </c>
      <c r="F342" s="14" t="s">
        <v>36</v>
      </c>
      <c r="G342" s="14" t="s">
        <v>37</v>
      </c>
      <c r="H342" s="14" t="s">
        <v>38</v>
      </c>
      <c r="I342" s="14" t="s">
        <v>37</v>
      </c>
      <c r="J342" s="14" t="s">
        <v>37</v>
      </c>
      <c r="K342" s="21" t="s">
        <v>39</v>
      </c>
      <c r="L342" s="23">
        <v>0.68</v>
      </c>
      <c r="M342" s="15" t="s">
        <v>39</v>
      </c>
      <c r="N342" s="20">
        <v>-0.01</v>
      </c>
      <c r="O342" s="19">
        <f t="shared" si="21"/>
        <v>0.67</v>
      </c>
    </row>
    <row r="343" spans="1:15" ht="18" customHeight="1" x14ac:dyDescent="0.2">
      <c r="A343" s="29">
        <f>A342+1</f>
        <v>341</v>
      </c>
      <c r="B343" s="28" t="s">
        <v>1318</v>
      </c>
      <c r="C343" s="13" t="s">
        <v>1318</v>
      </c>
      <c r="D343" s="13" t="str">
        <f>VLOOKUP(C343,TaxInfo!$A$2:$B$641,2,0)</f>
        <v xml:space="preserve">South Premiere Power Corporation </v>
      </c>
      <c r="E343" s="14" t="str">
        <f>VLOOKUP(C343,TaxInfo!$A$2:$C$641,3,0)</f>
        <v>227-308-464-000</v>
      </c>
      <c r="F343" s="14" t="s">
        <v>54</v>
      </c>
      <c r="G343" s="14" t="s">
        <v>37</v>
      </c>
      <c r="H343" s="14" t="s">
        <v>38</v>
      </c>
      <c r="I343" s="14" t="s">
        <v>38</v>
      </c>
      <c r="J343" s="14" t="s">
        <v>38</v>
      </c>
      <c r="K343" s="21">
        <v>501.59</v>
      </c>
      <c r="L343" s="23" t="s">
        <v>1546</v>
      </c>
      <c r="M343" s="15">
        <v>60.19</v>
      </c>
      <c r="N343" s="20">
        <v>-10.029999999999999</v>
      </c>
      <c r="O343" s="19">
        <f t="shared" si="21"/>
        <v>551.75</v>
      </c>
    </row>
    <row r="344" spans="1:15" ht="18" customHeight="1" x14ac:dyDescent="0.2">
      <c r="A344" s="29">
        <f t="shared" si="22"/>
        <v>342</v>
      </c>
      <c r="B344" s="28" t="s">
        <v>1318</v>
      </c>
      <c r="C344" s="13" t="s">
        <v>1322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3.03</v>
      </c>
      <c r="L344" s="23" t="s">
        <v>1546</v>
      </c>
      <c r="M344" s="15">
        <v>0.36</v>
      </c>
      <c r="N344" s="20">
        <v>-0.06</v>
      </c>
      <c r="O344" s="19">
        <f t="shared" si="21"/>
        <v>3.3299999999999996</v>
      </c>
    </row>
    <row r="345" spans="1:15" ht="18" customHeight="1" x14ac:dyDescent="0.2">
      <c r="A345" s="29">
        <f>A344+1</f>
        <v>343</v>
      </c>
      <c r="B345" s="28" t="s">
        <v>1323</v>
      </c>
      <c r="C345" s="13" t="s">
        <v>1323</v>
      </c>
      <c r="D345" s="13" t="str">
        <f>VLOOKUP(C345,TaxInfo!$A$2:$B$641,2,0)</f>
        <v>Southern Leyte Electric Cooperative, Inc.</v>
      </c>
      <c r="E345" s="14" t="str">
        <f>VLOOKUP(C345,TaxInfo!$A$2:$C$641,3,0)</f>
        <v>000-819-044-000</v>
      </c>
      <c r="F345" s="14" t="s">
        <v>36</v>
      </c>
      <c r="G345" s="14" t="s">
        <v>37</v>
      </c>
      <c r="H345" s="14" t="s">
        <v>38</v>
      </c>
      <c r="I345" s="14" t="s">
        <v>38</v>
      </c>
      <c r="J345" s="14" t="s">
        <v>38</v>
      </c>
      <c r="K345" s="21">
        <v>7.58</v>
      </c>
      <c r="L345" s="23" t="s">
        <v>1546</v>
      </c>
      <c r="M345" s="15">
        <v>0.91</v>
      </c>
      <c r="N345" s="20">
        <v>-0.15</v>
      </c>
      <c r="O345" s="19">
        <f t="shared" si="21"/>
        <v>8.34</v>
      </c>
    </row>
    <row r="346" spans="1:15" ht="18" customHeight="1" x14ac:dyDescent="0.2">
      <c r="A346" s="29">
        <f>A345+1</f>
        <v>344</v>
      </c>
      <c r="B346" s="28" t="s">
        <v>1327</v>
      </c>
      <c r="C346" s="13" t="s">
        <v>1327</v>
      </c>
      <c r="D346" s="13" t="str">
        <f>VLOOKUP(C346,TaxInfo!$A$2:$B$641,2,0)</f>
        <v xml:space="preserve">Southwest Luzon Power Generation Corporation </v>
      </c>
      <c r="E346" s="14" t="str">
        <f>VLOOKUP(C346,TaxInfo!$A$2:$C$641,3,0)</f>
        <v>008-115-664-000</v>
      </c>
      <c r="F346" s="14" t="s">
        <v>54</v>
      </c>
      <c r="G346" s="14" t="s">
        <v>37</v>
      </c>
      <c r="H346" s="14" t="s">
        <v>38</v>
      </c>
      <c r="I346" s="14" t="s">
        <v>38</v>
      </c>
      <c r="J346" s="14" t="s">
        <v>38</v>
      </c>
      <c r="K346" s="21">
        <v>0.09</v>
      </c>
      <c r="L346" s="23" t="s">
        <v>1546</v>
      </c>
      <c r="M346" s="15">
        <v>0.01</v>
      </c>
      <c r="N346" s="20" t="s">
        <v>39</v>
      </c>
      <c r="O346" s="19">
        <f t="shared" si="21"/>
        <v>9.9999999999999992E-2</v>
      </c>
    </row>
    <row r="347" spans="1:15" ht="18" customHeight="1" x14ac:dyDescent="0.2">
      <c r="A347" s="29">
        <f>A346+1</f>
        <v>345</v>
      </c>
      <c r="B347" s="28" t="s">
        <v>1342</v>
      </c>
      <c r="C347" s="13" t="s">
        <v>1342</v>
      </c>
      <c r="D347" s="13" t="str">
        <f>VLOOKUP(C347,TaxInfo!$A$2:$B$641,2,0)</f>
        <v xml:space="preserve">SPC Island Power Corporation </v>
      </c>
      <c r="E347" s="14" t="str">
        <f>VLOOKUP(C347,TaxInfo!$A$2:$C$641,3,0)</f>
        <v>218-474-921-000</v>
      </c>
      <c r="F347" s="14" t="s">
        <v>54</v>
      </c>
      <c r="G347" s="14" t="s">
        <v>37</v>
      </c>
      <c r="H347" s="14" t="s">
        <v>38</v>
      </c>
      <c r="I347" s="14" t="s">
        <v>38</v>
      </c>
      <c r="J347" s="14" t="s">
        <v>38</v>
      </c>
      <c r="K347" s="21">
        <v>0.4</v>
      </c>
      <c r="L347" s="23" t="s">
        <v>1546</v>
      </c>
      <c r="M347" s="15">
        <v>0.05</v>
      </c>
      <c r="N347" s="20">
        <v>-0.01</v>
      </c>
      <c r="O347" s="19">
        <f t="shared" si="21"/>
        <v>0.44</v>
      </c>
    </row>
    <row r="348" spans="1:15" ht="18" customHeight="1" x14ac:dyDescent="0.2">
      <c r="A348" s="29">
        <f t="shared" si="22"/>
        <v>346</v>
      </c>
      <c r="B348" s="28" t="s">
        <v>1342</v>
      </c>
      <c r="C348" s="13" t="s">
        <v>1346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36</v>
      </c>
      <c r="G348" s="14" t="s">
        <v>37</v>
      </c>
      <c r="H348" s="14" t="s">
        <v>38</v>
      </c>
      <c r="I348" s="14" t="s">
        <v>38</v>
      </c>
      <c r="J348" s="14" t="s">
        <v>38</v>
      </c>
      <c r="K348" s="21">
        <v>1.2</v>
      </c>
      <c r="L348" s="23" t="s">
        <v>1546</v>
      </c>
      <c r="M348" s="15">
        <v>0.14000000000000001</v>
      </c>
      <c r="N348" s="20">
        <v>-0.02</v>
      </c>
      <c r="O348" s="19">
        <f t="shared" si="21"/>
        <v>1.3199999999999998</v>
      </c>
    </row>
    <row r="349" spans="1:15" ht="18" customHeight="1" x14ac:dyDescent="0.2">
      <c r="A349" s="29">
        <f t="shared" ref="A349:A354" si="23">A348+1</f>
        <v>347</v>
      </c>
      <c r="B349" s="28" t="s">
        <v>1347</v>
      </c>
      <c r="C349" s="13" t="s">
        <v>1351</v>
      </c>
      <c r="D349" s="13" t="str">
        <f>VLOOKUP(C349,TaxInfo!$A$2:$B$641,2,0)</f>
        <v xml:space="preserve">SPC Power Corporation </v>
      </c>
      <c r="E349" s="14" t="str">
        <f>VLOOKUP(C349,TaxInfo!$A$2:$C$641,3,0)</f>
        <v>003-868-048-000</v>
      </c>
      <c r="F349" s="14" t="s">
        <v>36</v>
      </c>
      <c r="G349" s="14" t="s">
        <v>37</v>
      </c>
      <c r="H349" s="14" t="s">
        <v>38</v>
      </c>
      <c r="I349" s="14" t="s">
        <v>38</v>
      </c>
      <c r="J349" s="14" t="s">
        <v>38</v>
      </c>
      <c r="K349" s="21">
        <v>0.43</v>
      </c>
      <c r="L349" s="23" t="s">
        <v>1546</v>
      </c>
      <c r="M349" s="15">
        <v>0.05</v>
      </c>
      <c r="N349" s="20">
        <v>-0.01</v>
      </c>
      <c r="O349" s="19">
        <f t="shared" si="21"/>
        <v>0.47</v>
      </c>
    </row>
    <row r="350" spans="1:15" ht="18" customHeight="1" x14ac:dyDescent="0.2">
      <c r="A350" s="29">
        <f t="shared" si="23"/>
        <v>348</v>
      </c>
      <c r="B350" s="28" t="s">
        <v>1352</v>
      </c>
      <c r="C350" s="13" t="s">
        <v>1352</v>
      </c>
      <c r="D350" s="13" t="str">
        <f>VLOOKUP(C350,TaxInfo!$A$2:$B$641,2,0)</f>
        <v>Specialty Pulp Manufacturing, Inc.</v>
      </c>
      <c r="E350" s="14" t="str">
        <f>VLOOKUP(C350,TaxInfo!$A$2:$C$641,3,0)</f>
        <v>214-820-909-000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37</v>
      </c>
      <c r="K350" s="21" t="s">
        <v>39</v>
      </c>
      <c r="L350" s="23">
        <v>0.99</v>
      </c>
      <c r="M350" s="15" t="s">
        <v>39</v>
      </c>
      <c r="N350" s="20">
        <v>-0.02</v>
      </c>
      <c r="O350" s="19">
        <f t="shared" si="21"/>
        <v>0.97</v>
      </c>
    </row>
    <row r="351" spans="1:15" ht="18" customHeight="1" x14ac:dyDescent="0.2">
      <c r="A351" s="29">
        <f t="shared" si="23"/>
        <v>349</v>
      </c>
      <c r="B351" s="28" t="s">
        <v>1358</v>
      </c>
      <c r="C351" s="13" t="s">
        <v>1358</v>
      </c>
      <c r="D351" s="13" t="str">
        <f>VLOOKUP(C351,TaxInfo!$A$2:$B$641,2,0)</f>
        <v>Sta. Clara Power Corporation</v>
      </c>
      <c r="E351" s="14" t="str">
        <f>VLOOKUP(C351,TaxInfo!$A$2:$C$641,3,0)</f>
        <v>228-833-810-000</v>
      </c>
      <c r="F351" s="14" t="s">
        <v>54</v>
      </c>
      <c r="G351" s="14" t="s">
        <v>37</v>
      </c>
      <c r="H351" s="14" t="s">
        <v>38</v>
      </c>
      <c r="I351" s="14" t="s">
        <v>37</v>
      </c>
      <c r="J351" s="14" t="s">
        <v>38</v>
      </c>
      <c r="K351" s="21">
        <v>0.03</v>
      </c>
      <c r="L351" s="23" t="s">
        <v>1546</v>
      </c>
      <c r="M351" s="15" t="s">
        <v>39</v>
      </c>
      <c r="N351" s="20" t="s">
        <v>39</v>
      </c>
      <c r="O351" s="19">
        <f t="shared" si="21"/>
        <v>0.03</v>
      </c>
    </row>
    <row r="352" spans="1:15" ht="18" customHeight="1" x14ac:dyDescent="0.2">
      <c r="A352" s="29">
        <f t="shared" si="23"/>
        <v>350</v>
      </c>
      <c r="B352" s="28" t="s">
        <v>1364</v>
      </c>
      <c r="C352" s="13" t="s">
        <v>1364</v>
      </c>
      <c r="D352" s="13" t="str">
        <f>VLOOKUP(C352,TaxInfo!$A$2:$B$641,2,0)</f>
        <v xml:space="preserve">Strategic Power Development Corporation </v>
      </c>
      <c r="E352" s="14" t="str">
        <f>VLOOKUP(C352,TaxInfo!$A$2:$C$641,3,0)</f>
        <v>227-545-141-000</v>
      </c>
      <c r="F352" s="14" t="s">
        <v>54</v>
      </c>
      <c r="G352" s="14" t="s">
        <v>37</v>
      </c>
      <c r="H352" s="14" t="s">
        <v>38</v>
      </c>
      <c r="I352" s="14" t="s">
        <v>37</v>
      </c>
      <c r="J352" s="14" t="s">
        <v>38</v>
      </c>
      <c r="K352" s="21">
        <v>17.920000000000002</v>
      </c>
      <c r="L352" s="23" t="s">
        <v>1546</v>
      </c>
      <c r="M352" s="15">
        <v>2.15</v>
      </c>
      <c r="N352" s="20">
        <v>-0.36</v>
      </c>
      <c r="O352" s="19">
        <f t="shared" si="21"/>
        <v>19.71</v>
      </c>
    </row>
    <row r="353" spans="1:15" ht="18" customHeight="1" x14ac:dyDescent="0.2">
      <c r="A353" s="29">
        <f t="shared" si="23"/>
        <v>351</v>
      </c>
      <c r="B353" s="28" t="s">
        <v>1373</v>
      </c>
      <c r="C353" s="13" t="s">
        <v>1373</v>
      </c>
      <c r="D353" s="13" t="str">
        <f>VLOOKUP(C353,TaxInfo!$A$2:$B$641,2,0)</f>
        <v xml:space="preserve">Subic Enerzone Corporation </v>
      </c>
      <c r="E353" s="14" t="str">
        <f>VLOOKUP(C353,TaxInfo!$A$2:$C$641,3,0)</f>
        <v>224-523-316-000</v>
      </c>
      <c r="F353" s="14" t="s">
        <v>36</v>
      </c>
      <c r="G353" s="14" t="s">
        <v>37</v>
      </c>
      <c r="H353" s="14" t="s">
        <v>38</v>
      </c>
      <c r="I353" s="14" t="s">
        <v>38</v>
      </c>
      <c r="J353" s="14" t="s">
        <v>37</v>
      </c>
      <c r="K353" s="21" t="s">
        <v>39</v>
      </c>
      <c r="L353" s="23">
        <v>14.25</v>
      </c>
      <c r="M353" s="15" t="s">
        <v>39</v>
      </c>
      <c r="N353" s="20">
        <v>-0.28999999999999998</v>
      </c>
      <c r="O353" s="19">
        <f t="shared" si="21"/>
        <v>13.96</v>
      </c>
    </row>
    <row r="354" spans="1:15" ht="18" customHeight="1" x14ac:dyDescent="0.2">
      <c r="A354" s="29">
        <f t="shared" si="23"/>
        <v>352</v>
      </c>
      <c r="B354" s="28" t="s">
        <v>1382</v>
      </c>
      <c r="C354" s="13" t="s">
        <v>1382</v>
      </c>
      <c r="D354" s="13" t="str">
        <f>VLOOKUP(C354,TaxInfo!$A$2:$B$641,2,0)</f>
        <v xml:space="preserve">Sunwest Water and Electric Company 2, Inc. </v>
      </c>
      <c r="E354" s="14" t="str">
        <f>VLOOKUP(C354,TaxInfo!$A$2:$C$641,3,0)</f>
        <v>005-770-958-000</v>
      </c>
      <c r="F354" s="14" t="s">
        <v>54</v>
      </c>
      <c r="G354" s="14" t="s">
        <v>37</v>
      </c>
      <c r="H354" s="14" t="s">
        <v>37</v>
      </c>
      <c r="I354" s="14" t="s">
        <v>37</v>
      </c>
      <c r="J354" s="14" t="s">
        <v>37</v>
      </c>
      <c r="K354" s="21" t="s">
        <v>39</v>
      </c>
      <c r="L354" s="23">
        <v>7.0000000000000007E-2</v>
      </c>
      <c r="M354" s="15" t="s">
        <v>39</v>
      </c>
      <c r="N354" s="20" t="s">
        <v>39</v>
      </c>
      <c r="O354" s="19">
        <f t="shared" si="21"/>
        <v>7.0000000000000007E-2</v>
      </c>
    </row>
    <row r="355" spans="1:15" ht="18" customHeight="1" x14ac:dyDescent="0.2">
      <c r="A355" s="29">
        <f t="shared" si="22"/>
        <v>353</v>
      </c>
      <c r="B355" s="28" t="s">
        <v>1382</v>
      </c>
      <c r="C355" s="13" t="s">
        <v>1386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36</v>
      </c>
      <c r="G355" s="14" t="s">
        <v>37</v>
      </c>
      <c r="H355" s="14" t="s">
        <v>37</v>
      </c>
      <c r="I355" s="14" t="s">
        <v>37</v>
      </c>
      <c r="J355" s="14" t="s">
        <v>37</v>
      </c>
      <c r="K355" s="21" t="s">
        <v>39</v>
      </c>
      <c r="L355" s="23">
        <v>0.02</v>
      </c>
      <c r="M355" s="15" t="s">
        <v>39</v>
      </c>
      <c r="N355" s="20" t="s">
        <v>39</v>
      </c>
      <c r="O355" s="19">
        <f t="shared" si="21"/>
        <v>0.02</v>
      </c>
    </row>
    <row r="356" spans="1:15" ht="18" customHeight="1" x14ac:dyDescent="0.2">
      <c r="A356" s="29">
        <f>A355+1</f>
        <v>354</v>
      </c>
      <c r="B356" s="28" t="s">
        <v>1391</v>
      </c>
      <c r="C356" s="13" t="s">
        <v>1391</v>
      </c>
      <c r="D356" s="13" t="str">
        <f>VLOOKUP(C356,TaxInfo!$A$2:$B$641,2,0)</f>
        <v>Tarlac Electric, Inc.</v>
      </c>
      <c r="E356" s="14" t="str">
        <f>VLOOKUP(C356,TaxInfo!$A$2:$C$641,3,0)</f>
        <v>004-070-881</v>
      </c>
      <c r="F356" s="14" t="s">
        <v>36</v>
      </c>
      <c r="G356" s="14" t="s">
        <v>37</v>
      </c>
      <c r="H356" s="14" t="s">
        <v>38</v>
      </c>
      <c r="I356" s="14" t="s">
        <v>38</v>
      </c>
      <c r="J356" s="14" t="s">
        <v>38</v>
      </c>
      <c r="K356" s="21">
        <v>56.81</v>
      </c>
      <c r="L356" s="23" t="s">
        <v>1546</v>
      </c>
      <c r="M356" s="15">
        <v>6.82</v>
      </c>
      <c r="N356" s="20">
        <v>-1.1399999999999999</v>
      </c>
      <c r="O356" s="19">
        <f t="shared" si="21"/>
        <v>62.49</v>
      </c>
    </row>
    <row r="357" spans="1:15" ht="18" customHeight="1" x14ac:dyDescent="0.2">
      <c r="A357" s="29">
        <f>A356+1</f>
        <v>355</v>
      </c>
      <c r="B357" s="28" t="s">
        <v>1396</v>
      </c>
      <c r="C357" s="13" t="s">
        <v>1396</v>
      </c>
      <c r="D357" s="13" t="str">
        <f>VLOOKUP(C357,TaxInfo!$A$2:$B$641,2,0)</f>
        <v xml:space="preserve">Tarlac I Electric Cooperative, Inc. </v>
      </c>
      <c r="E357" s="14" t="str">
        <f>VLOOKUP(C357,TaxInfo!$A$2:$C$641,3,0)</f>
        <v>000-543-781-000</v>
      </c>
      <c r="F357" s="14" t="s">
        <v>36</v>
      </c>
      <c r="G357" s="14" t="s">
        <v>37</v>
      </c>
      <c r="H357" s="14" t="s">
        <v>38</v>
      </c>
      <c r="I357" s="14" t="s">
        <v>38</v>
      </c>
      <c r="J357" s="14" t="s">
        <v>38</v>
      </c>
      <c r="K357" s="21">
        <v>16.25</v>
      </c>
      <c r="L357" s="23" t="s">
        <v>1546</v>
      </c>
      <c r="M357" s="15">
        <v>1.95</v>
      </c>
      <c r="N357" s="20">
        <v>-0.32</v>
      </c>
      <c r="O357" s="19">
        <f t="shared" si="21"/>
        <v>17.88</v>
      </c>
    </row>
    <row r="358" spans="1:15" ht="18" customHeight="1" x14ac:dyDescent="0.2">
      <c r="A358" s="29">
        <f>A357+1</f>
        <v>356</v>
      </c>
      <c r="B358" s="28" t="s">
        <v>1402</v>
      </c>
      <c r="C358" s="13" t="s">
        <v>1402</v>
      </c>
      <c r="D358" s="13" t="str">
        <f>VLOOKUP(C358,TaxInfo!$A$2:$B$641,2,0)</f>
        <v xml:space="preserve">Tarlac II Electric Cooperative, Inc. </v>
      </c>
      <c r="E358" s="14" t="str">
        <f>VLOOKUP(C358,TaxInfo!$A$2:$C$641,3,0)</f>
        <v>000-543-815-000</v>
      </c>
      <c r="F358" s="14" t="s">
        <v>36</v>
      </c>
      <c r="G358" s="14" t="s">
        <v>37</v>
      </c>
      <c r="H358" s="14" t="s">
        <v>38</v>
      </c>
      <c r="I358" s="14" t="s">
        <v>38</v>
      </c>
      <c r="J358" s="14" t="s">
        <v>38</v>
      </c>
      <c r="K358" s="21">
        <v>19.66</v>
      </c>
      <c r="L358" s="23" t="s">
        <v>1546</v>
      </c>
      <c r="M358" s="15">
        <v>2.36</v>
      </c>
      <c r="N358" s="20">
        <v>-0.39</v>
      </c>
      <c r="O358" s="19">
        <f t="shared" si="21"/>
        <v>21.63</v>
      </c>
    </row>
    <row r="359" spans="1:15" ht="18" customHeight="1" x14ac:dyDescent="0.2">
      <c r="A359" s="29">
        <f>A358+1</f>
        <v>357</v>
      </c>
      <c r="B359" s="28" t="s">
        <v>1404</v>
      </c>
      <c r="C359" s="13" t="s">
        <v>1404</v>
      </c>
      <c r="D359" s="13" t="str">
        <f>VLOOKUP(C359,TaxInfo!$A$2:$B$641,2,0)</f>
        <v>TeaM (Philippines) Energy Corporation</v>
      </c>
      <c r="E359" s="14" t="str">
        <f>VLOOKUP(C359,TaxInfo!$A$2:$C$641,3,0)</f>
        <v>002-243-275-000</v>
      </c>
      <c r="F359" s="14" t="s">
        <v>36</v>
      </c>
      <c r="G359" s="14" t="s">
        <v>37</v>
      </c>
      <c r="H359" s="14" t="s">
        <v>38</v>
      </c>
      <c r="I359" s="14" t="s">
        <v>38</v>
      </c>
      <c r="J359" s="14" t="s">
        <v>38</v>
      </c>
      <c r="K359" s="21">
        <v>29.55</v>
      </c>
      <c r="L359" s="23" t="s">
        <v>1546</v>
      </c>
      <c r="M359" s="15">
        <v>3.55</v>
      </c>
      <c r="N359" s="20">
        <v>-0.59</v>
      </c>
      <c r="O359" s="19">
        <f t="shared" si="21"/>
        <v>32.51</v>
      </c>
    </row>
    <row r="360" spans="1:15" ht="18" customHeight="1" x14ac:dyDescent="0.2">
      <c r="A360" s="29">
        <f t="shared" ref="A360:A387" si="24">A359+1</f>
        <v>358</v>
      </c>
      <c r="B360" s="28" t="s">
        <v>1404</v>
      </c>
      <c r="C360" s="13" t="s">
        <v>1409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36</v>
      </c>
      <c r="G360" s="14" t="s">
        <v>37</v>
      </c>
      <c r="H360" s="14" t="s">
        <v>38</v>
      </c>
      <c r="I360" s="14" t="s">
        <v>38</v>
      </c>
      <c r="J360" s="14" t="s">
        <v>38</v>
      </c>
      <c r="K360" s="21">
        <v>7.54</v>
      </c>
      <c r="L360" s="23" t="s">
        <v>1546</v>
      </c>
      <c r="M360" s="15">
        <v>0.9</v>
      </c>
      <c r="N360" s="20">
        <v>-0.15</v>
      </c>
      <c r="O360" s="19">
        <f t="shared" si="21"/>
        <v>8.2899999999999991</v>
      </c>
    </row>
    <row r="361" spans="1:15" ht="18" customHeight="1" x14ac:dyDescent="0.2">
      <c r="A361" s="29">
        <f>A360+1</f>
        <v>359</v>
      </c>
      <c r="B361" s="28" t="s">
        <v>1410</v>
      </c>
      <c r="C361" s="13" t="s">
        <v>1410</v>
      </c>
      <c r="D361" s="13" t="str">
        <f>VLOOKUP(C361,TaxInfo!$A$2:$B$641,2,0)</f>
        <v xml:space="preserve">TeaM Energy Corporation </v>
      </c>
      <c r="E361" s="14" t="str">
        <f>VLOOKUP(C361,TaxInfo!$A$2:$C$641,3,0)</f>
        <v>001-726-870-000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8.9</v>
      </c>
      <c r="L361" s="23" t="s">
        <v>1546</v>
      </c>
      <c r="M361" s="15">
        <v>1.07</v>
      </c>
      <c r="N361" s="20">
        <v>-0.18</v>
      </c>
      <c r="O361" s="19">
        <f t="shared" si="21"/>
        <v>9.7900000000000009</v>
      </c>
    </row>
    <row r="362" spans="1:15" ht="18" customHeight="1" x14ac:dyDescent="0.2">
      <c r="A362" s="29">
        <f>A361+1</f>
        <v>360</v>
      </c>
      <c r="B362" s="28" t="s">
        <v>1414</v>
      </c>
      <c r="C362" s="13" t="s">
        <v>1418</v>
      </c>
      <c r="D362" s="13" t="str">
        <f>VLOOKUP(C362,TaxInfo!$A$2:$B$641,2,0)</f>
        <v xml:space="preserve">Team Sual Corporation </v>
      </c>
      <c r="E362" s="14" t="str">
        <f>VLOOKUP(C362,TaxInfo!$A$2:$C$641,3,0)</f>
        <v>003-841-103-000</v>
      </c>
      <c r="F362" s="14" t="s">
        <v>36</v>
      </c>
      <c r="G362" s="14" t="s">
        <v>37</v>
      </c>
      <c r="H362" s="14" t="s">
        <v>38</v>
      </c>
      <c r="I362" s="14" t="s">
        <v>38</v>
      </c>
      <c r="J362" s="14" t="s">
        <v>38</v>
      </c>
      <c r="K362" s="21">
        <v>109.77</v>
      </c>
      <c r="L362" s="23" t="s">
        <v>1546</v>
      </c>
      <c r="M362" s="15">
        <v>13.17</v>
      </c>
      <c r="N362" s="20">
        <v>-2.2000000000000002</v>
      </c>
      <c r="O362" s="19">
        <f t="shared" si="21"/>
        <v>120.74</v>
      </c>
    </row>
    <row r="363" spans="1:15" ht="18" customHeight="1" x14ac:dyDescent="0.2">
      <c r="A363" s="29">
        <f>A362+1</f>
        <v>361</v>
      </c>
      <c r="B363" s="28" t="s">
        <v>1422</v>
      </c>
      <c r="C363" s="13" t="s">
        <v>1422</v>
      </c>
      <c r="D363" s="13" t="str">
        <f>VLOOKUP(C363,TaxInfo!$A$2:$B$641,2,0)</f>
        <v xml:space="preserve">Terasu Energy Inc. </v>
      </c>
      <c r="E363" s="14" t="str">
        <f>VLOOKUP(C363,TaxInfo!$A$2:$C$641,3,0)</f>
        <v>010-065-406-000</v>
      </c>
      <c r="F363" s="14" t="s">
        <v>54</v>
      </c>
      <c r="G363" s="14" t="s">
        <v>37</v>
      </c>
      <c r="H363" s="14" t="s">
        <v>37</v>
      </c>
      <c r="I363" s="14" t="s">
        <v>37</v>
      </c>
      <c r="J363" s="14" t="s">
        <v>37</v>
      </c>
      <c r="K363" s="21" t="s">
        <v>39</v>
      </c>
      <c r="L363" s="23">
        <v>0.01</v>
      </c>
      <c r="M363" s="15" t="s">
        <v>39</v>
      </c>
      <c r="N363" s="20" t="s">
        <v>39</v>
      </c>
      <c r="O363" s="19">
        <f t="shared" si="21"/>
        <v>0.01</v>
      </c>
    </row>
    <row r="364" spans="1:15" ht="18" customHeight="1" x14ac:dyDescent="0.2">
      <c r="A364" s="29">
        <f t="shared" si="24"/>
        <v>362</v>
      </c>
      <c r="B364" s="28" t="s">
        <v>1422</v>
      </c>
      <c r="C364" s="13" t="s">
        <v>1420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36</v>
      </c>
      <c r="G364" s="14" t="s">
        <v>37</v>
      </c>
      <c r="H364" s="14" t="s">
        <v>37</v>
      </c>
      <c r="I364" s="14" t="s">
        <v>37</v>
      </c>
      <c r="J364" s="14" t="s">
        <v>37</v>
      </c>
      <c r="K364" s="21" t="s">
        <v>39</v>
      </c>
      <c r="L364" s="23">
        <v>0.14000000000000001</v>
      </c>
      <c r="M364" s="15" t="s">
        <v>39</v>
      </c>
      <c r="N364" s="20" t="s">
        <v>39</v>
      </c>
      <c r="O364" s="19">
        <f t="shared" si="21"/>
        <v>0.14000000000000001</v>
      </c>
    </row>
    <row r="365" spans="1:15" ht="18" customHeight="1" x14ac:dyDescent="0.2">
      <c r="A365" s="29">
        <f>A364+1</f>
        <v>363</v>
      </c>
      <c r="B365" s="28" t="s">
        <v>1425</v>
      </c>
      <c r="C365" s="13" t="s">
        <v>1434</v>
      </c>
      <c r="D365" s="13" t="str">
        <f>VLOOKUP(C365,TaxInfo!$A$2:$B$641,2,0)</f>
        <v xml:space="preserve">Therma Luzon, Inc. </v>
      </c>
      <c r="E365" s="14" t="str">
        <f>VLOOKUP(C365,TaxInfo!$A$2:$C$641,3,0)</f>
        <v>266-567-164-000</v>
      </c>
      <c r="F365" s="14" t="s">
        <v>36</v>
      </c>
      <c r="G365" s="14" t="s">
        <v>37</v>
      </c>
      <c r="H365" s="14" t="s">
        <v>38</v>
      </c>
      <c r="I365" s="14" t="s">
        <v>38</v>
      </c>
      <c r="J365" s="14" t="s">
        <v>38</v>
      </c>
      <c r="K365" s="21">
        <v>0.03</v>
      </c>
      <c r="L365" s="23" t="s">
        <v>1546</v>
      </c>
      <c r="M365" s="15" t="s">
        <v>39</v>
      </c>
      <c r="N365" s="20" t="s">
        <v>39</v>
      </c>
      <c r="O365" s="19">
        <f t="shared" si="21"/>
        <v>0.03</v>
      </c>
    </row>
    <row r="366" spans="1:15" ht="18" customHeight="1" x14ac:dyDescent="0.2">
      <c r="A366" s="29">
        <f t="shared" si="24"/>
        <v>364</v>
      </c>
      <c r="B366" s="28" t="s">
        <v>1425</v>
      </c>
      <c r="C366" s="13" t="s">
        <v>1432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36</v>
      </c>
      <c r="G366" s="14" t="s">
        <v>37</v>
      </c>
      <c r="H366" s="14" t="s">
        <v>38</v>
      </c>
      <c r="I366" s="14" t="s">
        <v>38</v>
      </c>
      <c r="J366" s="14" t="s">
        <v>38</v>
      </c>
      <c r="K366" s="21">
        <v>0.01</v>
      </c>
      <c r="L366" s="23" t="s">
        <v>1546</v>
      </c>
      <c r="M366" s="15" t="s">
        <v>39</v>
      </c>
      <c r="N366" s="20" t="s">
        <v>39</v>
      </c>
      <c r="O366" s="19">
        <f t="shared" si="21"/>
        <v>0.01</v>
      </c>
    </row>
    <row r="367" spans="1:15" ht="18" customHeight="1" x14ac:dyDescent="0.2">
      <c r="A367" s="29">
        <f t="shared" si="24"/>
        <v>365</v>
      </c>
      <c r="B367" s="28" t="s">
        <v>1425</v>
      </c>
      <c r="C367" s="13" t="s">
        <v>1429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38</v>
      </c>
      <c r="K367" s="21">
        <v>0.28000000000000003</v>
      </c>
      <c r="L367" s="23" t="s">
        <v>1546</v>
      </c>
      <c r="M367" s="15">
        <v>0.03</v>
      </c>
      <c r="N367" s="20">
        <v>-0.01</v>
      </c>
      <c r="O367" s="19">
        <f t="shared" si="21"/>
        <v>0.30000000000000004</v>
      </c>
    </row>
    <row r="368" spans="1:15" ht="18" customHeight="1" x14ac:dyDescent="0.2">
      <c r="A368" s="29">
        <f t="shared" si="24"/>
        <v>366</v>
      </c>
      <c r="B368" s="28" t="s">
        <v>1425</v>
      </c>
      <c r="C368" s="13" t="s">
        <v>1440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36</v>
      </c>
      <c r="G368" s="14" t="s">
        <v>37</v>
      </c>
      <c r="H368" s="14" t="s">
        <v>38</v>
      </c>
      <c r="I368" s="14" t="s">
        <v>38</v>
      </c>
      <c r="J368" s="14" t="s">
        <v>38</v>
      </c>
      <c r="K368" s="21">
        <v>0.21</v>
      </c>
      <c r="L368" s="23" t="s">
        <v>1546</v>
      </c>
      <c r="M368" s="15">
        <v>0.03</v>
      </c>
      <c r="N368" s="20" t="s">
        <v>39</v>
      </c>
      <c r="O368" s="19">
        <f t="shared" si="21"/>
        <v>0.24</v>
      </c>
    </row>
    <row r="369" spans="1:15" ht="18" customHeight="1" x14ac:dyDescent="0.2">
      <c r="A369" s="29">
        <f t="shared" si="24"/>
        <v>367</v>
      </c>
      <c r="B369" s="28" t="s">
        <v>1425</v>
      </c>
      <c r="C369" s="13" t="s">
        <v>1435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36</v>
      </c>
      <c r="G369" s="14" t="s">
        <v>37</v>
      </c>
      <c r="H369" s="14" t="s">
        <v>38</v>
      </c>
      <c r="I369" s="14" t="s">
        <v>38</v>
      </c>
      <c r="J369" s="14" t="s">
        <v>38</v>
      </c>
      <c r="K369" s="21">
        <v>1.75</v>
      </c>
      <c r="L369" s="23" t="s">
        <v>1546</v>
      </c>
      <c r="M369" s="15">
        <v>0.21</v>
      </c>
      <c r="N369" s="20">
        <v>-0.04</v>
      </c>
      <c r="O369" s="19">
        <f t="shared" si="21"/>
        <v>1.92</v>
      </c>
    </row>
    <row r="370" spans="1:15" ht="18" customHeight="1" x14ac:dyDescent="0.2">
      <c r="A370" s="29">
        <f t="shared" si="24"/>
        <v>368</v>
      </c>
      <c r="B370" s="28" t="s">
        <v>1425</v>
      </c>
      <c r="C370" s="13" t="s">
        <v>1425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54</v>
      </c>
      <c r="G370" s="14" t="s">
        <v>37</v>
      </c>
      <c r="H370" s="14" t="s">
        <v>38</v>
      </c>
      <c r="I370" s="14" t="s">
        <v>38</v>
      </c>
      <c r="J370" s="14" t="s">
        <v>38</v>
      </c>
      <c r="K370" s="21">
        <v>38.54</v>
      </c>
      <c r="L370" s="23" t="s">
        <v>1546</v>
      </c>
      <c r="M370" s="15">
        <v>4.62</v>
      </c>
      <c r="N370" s="20">
        <v>-0.77</v>
      </c>
      <c r="O370" s="19">
        <f t="shared" si="21"/>
        <v>42.389999999999993</v>
      </c>
    </row>
    <row r="371" spans="1:15" ht="18" customHeight="1" x14ac:dyDescent="0.2">
      <c r="A371" s="29">
        <f t="shared" si="24"/>
        <v>369</v>
      </c>
      <c r="B371" s="28" t="s">
        <v>1425</v>
      </c>
      <c r="C371" s="13" t="s">
        <v>1437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36</v>
      </c>
      <c r="G371" s="14" t="s">
        <v>37</v>
      </c>
      <c r="H371" s="14" t="s">
        <v>38</v>
      </c>
      <c r="I371" s="14" t="s">
        <v>38</v>
      </c>
      <c r="J371" s="14" t="s">
        <v>38</v>
      </c>
      <c r="K371" s="21">
        <v>9.74</v>
      </c>
      <c r="L371" s="23" t="s">
        <v>1546</v>
      </c>
      <c r="M371" s="15">
        <v>1.17</v>
      </c>
      <c r="N371" s="20">
        <v>-0.19</v>
      </c>
      <c r="O371" s="19">
        <f t="shared" si="21"/>
        <v>10.72</v>
      </c>
    </row>
    <row r="372" spans="1:15" ht="18" customHeight="1" x14ac:dyDescent="0.2">
      <c r="A372" s="29">
        <f>A371+1</f>
        <v>370</v>
      </c>
      <c r="B372" s="28" t="s">
        <v>1449</v>
      </c>
      <c r="C372" s="13" t="s">
        <v>1453</v>
      </c>
      <c r="D372" s="13" t="str">
        <f>VLOOKUP(C372,TaxInfo!$A$2:$B$641,2,0)</f>
        <v xml:space="preserve">Therma Power -Visayas, Inc. </v>
      </c>
      <c r="E372" s="14" t="str">
        <f>VLOOKUP(C372,TaxInfo!$A$2:$C$641,3,0)</f>
        <v>006-893-449-000</v>
      </c>
      <c r="F372" s="14" t="s">
        <v>36</v>
      </c>
      <c r="G372" s="14" t="s">
        <v>37</v>
      </c>
      <c r="H372" s="14" t="s">
        <v>38</v>
      </c>
      <c r="I372" s="14" t="s">
        <v>38</v>
      </c>
      <c r="J372" s="14" t="s">
        <v>38</v>
      </c>
      <c r="K372" s="21">
        <v>0.61</v>
      </c>
      <c r="L372" s="23" t="s">
        <v>1546</v>
      </c>
      <c r="M372" s="15">
        <v>7.0000000000000007E-2</v>
      </c>
      <c r="N372" s="20">
        <v>-0.01</v>
      </c>
      <c r="O372" s="19">
        <f t="shared" si="21"/>
        <v>0.66999999999999993</v>
      </c>
    </row>
    <row r="373" spans="1:15" ht="18" customHeight="1" x14ac:dyDescent="0.2">
      <c r="A373" s="29">
        <f>A372+1</f>
        <v>371</v>
      </c>
      <c r="B373" s="28" t="s">
        <v>1454</v>
      </c>
      <c r="C373" s="13" t="s">
        <v>1454</v>
      </c>
      <c r="D373" s="13" t="str">
        <f>VLOOKUP(C373,TaxInfo!$A$2:$B$641,2,0)</f>
        <v xml:space="preserve">Therma Visayas, Inc. </v>
      </c>
      <c r="E373" s="14" t="str">
        <f>VLOOKUP(C373,TaxInfo!$A$2:$C$641,3,0)</f>
        <v>005-031-663-000</v>
      </c>
      <c r="F373" s="14" t="s">
        <v>54</v>
      </c>
      <c r="G373" s="14" t="s">
        <v>37</v>
      </c>
      <c r="H373" s="14" t="s">
        <v>37</v>
      </c>
      <c r="I373" s="14" t="s">
        <v>38</v>
      </c>
      <c r="J373" s="14" t="s">
        <v>38</v>
      </c>
      <c r="K373" s="21">
        <v>135.88999999999999</v>
      </c>
      <c r="L373" s="23" t="s">
        <v>1546</v>
      </c>
      <c r="M373" s="15">
        <v>16.309999999999999</v>
      </c>
      <c r="N373" s="20">
        <v>-2.72</v>
      </c>
      <c r="O373" s="19">
        <f t="shared" si="21"/>
        <v>149.47999999999999</v>
      </c>
    </row>
    <row r="374" spans="1:15" ht="18" customHeight="1" x14ac:dyDescent="0.2">
      <c r="A374" s="29">
        <f t="shared" si="24"/>
        <v>372</v>
      </c>
      <c r="B374" s="28" t="s">
        <v>1454</v>
      </c>
      <c r="C374" s="13" t="s">
        <v>1458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36</v>
      </c>
      <c r="G374" s="14" t="s">
        <v>37</v>
      </c>
      <c r="H374" s="14" t="s">
        <v>37</v>
      </c>
      <c r="I374" s="14" t="s">
        <v>38</v>
      </c>
      <c r="J374" s="14" t="s">
        <v>38</v>
      </c>
      <c r="K374" s="21">
        <v>1.9</v>
      </c>
      <c r="L374" s="23" t="s">
        <v>1546</v>
      </c>
      <c r="M374" s="15">
        <v>0.23</v>
      </c>
      <c r="N374" s="20">
        <v>-0.04</v>
      </c>
      <c r="O374" s="19">
        <f t="shared" si="21"/>
        <v>2.09</v>
      </c>
    </row>
    <row r="375" spans="1:15" ht="18" customHeight="1" x14ac:dyDescent="0.2">
      <c r="A375" s="29">
        <f>A374+1</f>
        <v>373</v>
      </c>
      <c r="B375" s="28" t="s">
        <v>1461</v>
      </c>
      <c r="C375" s="13" t="s">
        <v>1464</v>
      </c>
      <c r="D375" s="13" t="str">
        <f>VLOOKUP(C375,TaxInfo!$A$2:$B$641,2,0)</f>
        <v xml:space="preserve">Toledo Power Company </v>
      </c>
      <c r="E375" s="14" t="str">
        <f>VLOOKUP(C375,TaxInfo!$A$2:$C$641,3,0)</f>
        <v>003-883-626-000</v>
      </c>
      <c r="F375" s="14" t="s">
        <v>36</v>
      </c>
      <c r="G375" s="14" t="s">
        <v>37</v>
      </c>
      <c r="H375" s="14" t="s">
        <v>38</v>
      </c>
      <c r="I375" s="14" t="s">
        <v>38</v>
      </c>
      <c r="J375" s="14" t="s">
        <v>37</v>
      </c>
      <c r="K375" s="21" t="s">
        <v>39</v>
      </c>
      <c r="L375" s="23">
        <v>18.829999999999998</v>
      </c>
      <c r="M375" s="15" t="s">
        <v>39</v>
      </c>
      <c r="N375" s="20">
        <v>-0.38</v>
      </c>
      <c r="O375" s="19">
        <f t="shared" si="21"/>
        <v>18.45</v>
      </c>
    </row>
    <row r="376" spans="1:15" ht="18" customHeight="1" x14ac:dyDescent="0.2">
      <c r="A376" s="29">
        <f t="shared" si="24"/>
        <v>374</v>
      </c>
      <c r="B376" s="28" t="s">
        <v>1461</v>
      </c>
      <c r="C376" s="13" t="s">
        <v>1461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54</v>
      </c>
      <c r="G376" s="14" t="s">
        <v>37</v>
      </c>
      <c r="H376" s="14" t="s">
        <v>38</v>
      </c>
      <c r="I376" s="14" t="s">
        <v>38</v>
      </c>
      <c r="J376" s="14" t="s">
        <v>38</v>
      </c>
      <c r="K376" s="21">
        <v>32.75</v>
      </c>
      <c r="L376" s="23" t="s">
        <v>1546</v>
      </c>
      <c r="M376" s="15">
        <v>3.93</v>
      </c>
      <c r="N376" s="20">
        <v>-0.66</v>
      </c>
      <c r="O376" s="19">
        <f t="shared" si="21"/>
        <v>36.020000000000003</v>
      </c>
    </row>
    <row r="377" spans="1:15" ht="18" customHeight="1" x14ac:dyDescent="0.2">
      <c r="A377" s="29">
        <f t="shared" si="24"/>
        <v>375</v>
      </c>
      <c r="B377" s="28" t="s">
        <v>1461</v>
      </c>
      <c r="C377" s="13" t="s">
        <v>1466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36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5.34</v>
      </c>
      <c r="L377" s="23" t="s">
        <v>1546</v>
      </c>
      <c r="M377" s="15">
        <v>0.64</v>
      </c>
      <c r="N377" s="20">
        <v>-0.11</v>
      </c>
      <c r="O377" s="19">
        <f t="shared" si="21"/>
        <v>5.8699999999999992</v>
      </c>
    </row>
    <row r="378" spans="1:15" ht="18" customHeight="1" x14ac:dyDescent="0.2">
      <c r="A378" s="29">
        <f t="shared" si="24"/>
        <v>376</v>
      </c>
      <c r="B378" s="28" t="s">
        <v>1461</v>
      </c>
      <c r="C378" s="13" t="s">
        <v>1465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0.12</v>
      </c>
      <c r="L378" s="23" t="s">
        <v>1546</v>
      </c>
      <c r="M378" s="15">
        <v>0.01</v>
      </c>
      <c r="N378" s="20" t="s">
        <v>39</v>
      </c>
      <c r="O378" s="19">
        <f t="shared" si="21"/>
        <v>0.13</v>
      </c>
    </row>
    <row r="379" spans="1:15" ht="18" customHeight="1" x14ac:dyDescent="0.2">
      <c r="A379" s="29">
        <f>A378+1</f>
        <v>377</v>
      </c>
      <c r="B379" s="28" t="s">
        <v>1473</v>
      </c>
      <c r="C379" s="13" t="s">
        <v>1471</v>
      </c>
      <c r="D379" s="13" t="str">
        <f>VLOOKUP(C379,TaxInfo!$A$2:$B$641,2,0)</f>
        <v xml:space="preserve">United Pulp and Paper Company, Inc. </v>
      </c>
      <c r="E379" s="14" t="str">
        <f>VLOOKUP(C379,TaxInfo!$A$2:$C$641,3,0)</f>
        <v>000-149-834-000</v>
      </c>
      <c r="F379" s="14" t="s">
        <v>36</v>
      </c>
      <c r="G379" s="14" t="s">
        <v>37</v>
      </c>
      <c r="H379" s="14" t="s">
        <v>38</v>
      </c>
      <c r="I379" s="14" t="s">
        <v>38</v>
      </c>
      <c r="J379" s="14" t="s">
        <v>38</v>
      </c>
      <c r="K379" s="21">
        <v>14.9</v>
      </c>
      <c r="L379" s="23" t="s">
        <v>1546</v>
      </c>
      <c r="M379" s="15">
        <v>1.79</v>
      </c>
      <c r="N379" s="20">
        <v>-0.3</v>
      </c>
      <c r="O379" s="19">
        <f t="shared" si="21"/>
        <v>16.39</v>
      </c>
    </row>
    <row r="380" spans="1:15" ht="18" customHeight="1" x14ac:dyDescent="0.2">
      <c r="A380" s="29">
        <f>A379+1</f>
        <v>378</v>
      </c>
      <c r="B380" s="28" t="s">
        <v>1477</v>
      </c>
      <c r="C380" s="13" t="s">
        <v>1475</v>
      </c>
      <c r="D380" s="13" t="str">
        <f>VLOOKUP(C380,TaxInfo!$A$2:$B$641,2,0)</f>
        <v xml:space="preserve">Universal Power Solutions, Inc. </v>
      </c>
      <c r="E380" s="14" t="str">
        <f>VLOOKUP(C380,TaxInfo!$A$2:$C$641,3,0)</f>
        <v>008-471-214-000</v>
      </c>
      <c r="F380" s="14" t="s">
        <v>36</v>
      </c>
      <c r="G380" s="14" t="s">
        <v>37</v>
      </c>
      <c r="H380" s="14" t="s">
        <v>38</v>
      </c>
      <c r="I380" s="14" t="s">
        <v>38</v>
      </c>
      <c r="J380" s="14" t="s">
        <v>38</v>
      </c>
      <c r="K380" s="21">
        <v>12.88</v>
      </c>
      <c r="L380" s="23" t="s">
        <v>1546</v>
      </c>
      <c r="M380" s="15">
        <v>1.55</v>
      </c>
      <c r="N380" s="20">
        <v>-0.26</v>
      </c>
      <c r="O380" s="19">
        <f t="shared" si="21"/>
        <v>14.170000000000002</v>
      </c>
    </row>
    <row r="381" spans="1:15" ht="18" customHeight="1" x14ac:dyDescent="0.2">
      <c r="A381" s="29">
        <f t="shared" si="24"/>
        <v>379</v>
      </c>
      <c r="B381" s="28" t="s">
        <v>1477</v>
      </c>
      <c r="C381" s="13" t="s">
        <v>1482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0.52</v>
      </c>
      <c r="L381" s="23" t="s">
        <v>1546</v>
      </c>
      <c r="M381" s="15">
        <v>0.06</v>
      </c>
      <c r="N381" s="20">
        <v>-0.01</v>
      </c>
      <c r="O381" s="19">
        <f t="shared" si="21"/>
        <v>0.57000000000000006</v>
      </c>
    </row>
    <row r="382" spans="1:15" ht="18" customHeight="1" x14ac:dyDescent="0.2">
      <c r="A382" s="29">
        <f>A381+1</f>
        <v>380</v>
      </c>
      <c r="B382" s="28" t="s">
        <v>1483</v>
      </c>
      <c r="C382" s="13" t="s">
        <v>1483</v>
      </c>
      <c r="D382" s="13" t="str">
        <f>VLOOKUP(C382,TaxInfo!$A$2:$B$641,2,0)</f>
        <v>Universal Robina Corporation</v>
      </c>
      <c r="E382" s="14" t="str">
        <f>VLOOKUP(C382,TaxInfo!$A$2:$C$641,3,0)</f>
        <v>000-400-016-000</v>
      </c>
      <c r="F382" s="14" t="s">
        <v>54</v>
      </c>
      <c r="G382" s="14" t="s">
        <v>37</v>
      </c>
      <c r="H382" s="14" t="s">
        <v>38</v>
      </c>
      <c r="I382" s="14" t="s">
        <v>37</v>
      </c>
      <c r="J382" s="14" t="s">
        <v>37</v>
      </c>
      <c r="K382" s="21" t="s">
        <v>39</v>
      </c>
      <c r="L382" s="23">
        <v>0.7</v>
      </c>
      <c r="M382" s="15" t="s">
        <v>39</v>
      </c>
      <c r="N382" s="20">
        <v>-0.01</v>
      </c>
      <c r="O382" s="19">
        <f t="shared" si="21"/>
        <v>0.69</v>
      </c>
    </row>
    <row r="383" spans="1:15" ht="18" customHeight="1" x14ac:dyDescent="0.2">
      <c r="A383" s="29">
        <f>A382+1</f>
        <v>381</v>
      </c>
      <c r="B383" s="28" t="s">
        <v>1488</v>
      </c>
      <c r="C383" s="13" t="s">
        <v>1488</v>
      </c>
      <c r="D383" s="13" t="str">
        <f>VLOOKUP(C383,TaxInfo!$A$2:$B$641,2,0)</f>
        <v xml:space="preserve">University of the Philippines Los Banos </v>
      </c>
      <c r="E383" s="14" t="str">
        <f>VLOOKUP(C383,TaxInfo!$A$2:$C$641,3,0)</f>
        <v>000-864-006-004</v>
      </c>
      <c r="F383" s="14" t="s">
        <v>36</v>
      </c>
      <c r="G383" s="14" t="s">
        <v>37</v>
      </c>
      <c r="H383" s="14" t="s">
        <v>38</v>
      </c>
      <c r="I383" s="14" t="s">
        <v>38</v>
      </c>
      <c r="J383" s="14" t="s">
        <v>38</v>
      </c>
      <c r="K383" s="21">
        <v>1.89</v>
      </c>
      <c r="L383" s="23" t="s">
        <v>1546</v>
      </c>
      <c r="M383" s="15">
        <v>0.23</v>
      </c>
      <c r="N383" s="20">
        <v>-0.04</v>
      </c>
      <c r="O383" s="19">
        <f t="shared" si="21"/>
        <v>2.08</v>
      </c>
    </row>
    <row r="384" spans="1:15" ht="18" customHeight="1" x14ac:dyDescent="0.2">
      <c r="A384" s="29">
        <f>A383+1</f>
        <v>382</v>
      </c>
      <c r="B384" s="28" t="s">
        <v>1499</v>
      </c>
      <c r="C384" s="13" t="s">
        <v>1499</v>
      </c>
      <c r="D384" s="13" t="str">
        <f>VLOOKUP(C384,TaxInfo!$A$2:$B$641,2,0)</f>
        <v xml:space="preserve">Vantage Energy Solutions and Management, Inc. </v>
      </c>
      <c r="E384" s="14" t="str">
        <f>VLOOKUP(C384,TaxInfo!$A$2:$C$641,3,0)</f>
        <v>009-464-430-000</v>
      </c>
      <c r="F384" s="14" t="s">
        <v>36</v>
      </c>
      <c r="G384" s="14" t="s">
        <v>37</v>
      </c>
      <c r="H384" s="14" t="s">
        <v>38</v>
      </c>
      <c r="I384" s="14" t="s">
        <v>38</v>
      </c>
      <c r="J384" s="14" t="s">
        <v>38</v>
      </c>
      <c r="K384" s="21">
        <v>96.31</v>
      </c>
      <c r="L384" s="23" t="s">
        <v>1546</v>
      </c>
      <c r="M384" s="15">
        <v>11.56</v>
      </c>
      <c r="N384" s="20">
        <v>-1.93</v>
      </c>
      <c r="O384" s="19">
        <f t="shared" si="21"/>
        <v>105.94</v>
      </c>
    </row>
    <row r="385" spans="1:15" ht="18" customHeight="1" x14ac:dyDescent="0.2">
      <c r="A385" s="29">
        <f t="shared" si="24"/>
        <v>383</v>
      </c>
      <c r="B385" s="28" t="s">
        <v>1499</v>
      </c>
      <c r="C385" s="13" t="s">
        <v>1502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37</v>
      </c>
      <c r="K385" s="21" t="s">
        <v>39</v>
      </c>
      <c r="L385" s="23">
        <v>100.81</v>
      </c>
      <c r="M385" s="15" t="s">
        <v>39</v>
      </c>
      <c r="N385" s="20">
        <v>-2.02</v>
      </c>
      <c r="O385" s="19">
        <f t="shared" si="21"/>
        <v>98.79</v>
      </c>
    </row>
    <row r="386" spans="1:15" ht="18" customHeight="1" x14ac:dyDescent="0.2">
      <c r="A386" s="29">
        <f t="shared" si="24"/>
        <v>384</v>
      </c>
      <c r="B386" s="28" t="s">
        <v>1499</v>
      </c>
      <c r="C386" s="13" t="s">
        <v>1505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36</v>
      </c>
      <c r="G386" s="14" t="s">
        <v>37</v>
      </c>
      <c r="H386" s="14" t="s">
        <v>38</v>
      </c>
      <c r="I386" s="14" t="s">
        <v>38</v>
      </c>
      <c r="J386" s="14" t="s">
        <v>38</v>
      </c>
      <c r="K386" s="21">
        <v>0.03</v>
      </c>
      <c r="L386" s="23" t="s">
        <v>1546</v>
      </c>
      <c r="M386" s="15" t="s">
        <v>39</v>
      </c>
      <c r="N386" s="20" t="s">
        <v>39</v>
      </c>
      <c r="O386" s="19">
        <f t="shared" si="21"/>
        <v>0.03</v>
      </c>
    </row>
    <row r="387" spans="1:15" ht="18" customHeight="1" x14ac:dyDescent="0.2">
      <c r="A387" s="29">
        <f t="shared" si="24"/>
        <v>385</v>
      </c>
      <c r="B387" s="28" t="s">
        <v>1499</v>
      </c>
      <c r="C387" s="13" t="s">
        <v>1497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</v>
      </c>
      <c r="F387" s="14" t="s">
        <v>36</v>
      </c>
      <c r="G387" s="14" t="s">
        <v>37</v>
      </c>
      <c r="H387" s="14" t="s">
        <v>38</v>
      </c>
      <c r="I387" s="14" t="s">
        <v>38</v>
      </c>
      <c r="J387" s="14" t="s">
        <v>37</v>
      </c>
      <c r="K387" s="21" t="s">
        <v>39</v>
      </c>
      <c r="L387" s="23">
        <v>50.3</v>
      </c>
      <c r="M387" s="15" t="s">
        <v>39</v>
      </c>
      <c r="N387" s="20">
        <v>-1.01</v>
      </c>
      <c r="O387" s="19">
        <f t="shared" ref="O387:O392" si="25">SUM(K387:N387)</f>
        <v>49.29</v>
      </c>
    </row>
    <row r="388" spans="1:15" ht="18" customHeight="1" x14ac:dyDescent="0.2">
      <c r="A388" s="29">
        <f>A387+1</f>
        <v>386</v>
      </c>
      <c r="B388" s="28" t="s">
        <v>1506</v>
      </c>
      <c r="C388" s="13" t="s">
        <v>1506</v>
      </c>
      <c r="D388" s="13" t="str">
        <f>VLOOKUP(C388,TaxInfo!$A$2:$B$641,2,0)</f>
        <v xml:space="preserve">Victorias Milling Company, Inc. </v>
      </c>
      <c r="E388" s="14" t="str">
        <f>VLOOKUP(C388,TaxInfo!$A$2:$C$641,3,0)</f>
        <v>000-270-220-000</v>
      </c>
      <c r="F388" s="14" t="s">
        <v>54</v>
      </c>
      <c r="G388" s="14" t="s">
        <v>37</v>
      </c>
      <c r="H388" s="14" t="s">
        <v>37</v>
      </c>
      <c r="I388" s="14" t="s">
        <v>37</v>
      </c>
      <c r="J388" s="14" t="s">
        <v>38</v>
      </c>
      <c r="K388" s="21">
        <v>7.0000000000000007E-2</v>
      </c>
      <c r="L388" s="23" t="s">
        <v>1546</v>
      </c>
      <c r="M388" s="15">
        <v>0.01</v>
      </c>
      <c r="N388" s="20" t="s">
        <v>39</v>
      </c>
      <c r="O388" s="19">
        <f t="shared" si="25"/>
        <v>0.08</v>
      </c>
    </row>
    <row r="389" spans="1:15" ht="18" customHeight="1" x14ac:dyDescent="0.2">
      <c r="A389" s="29">
        <f t="shared" ref="A389" si="26">A388+1</f>
        <v>387</v>
      </c>
      <c r="B389" s="28" t="s">
        <v>1506</v>
      </c>
      <c r="C389" s="13" t="s">
        <v>1510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36</v>
      </c>
      <c r="G389" s="14" t="s">
        <v>37</v>
      </c>
      <c r="H389" s="14" t="s">
        <v>37</v>
      </c>
      <c r="I389" s="14" t="s">
        <v>37</v>
      </c>
      <c r="J389" s="14" t="s">
        <v>38</v>
      </c>
      <c r="K389" s="21">
        <v>3.57</v>
      </c>
      <c r="L389" s="23" t="s">
        <v>1546</v>
      </c>
      <c r="M389" s="15">
        <v>0.43</v>
      </c>
      <c r="N389" s="20">
        <v>-7.0000000000000007E-2</v>
      </c>
      <c r="O389" s="19">
        <f t="shared" si="25"/>
        <v>3.93</v>
      </c>
    </row>
    <row r="390" spans="1:15" ht="18" customHeight="1" x14ac:dyDescent="0.2">
      <c r="A390" s="29">
        <f>A389+1</f>
        <v>388</v>
      </c>
      <c r="B390" s="28" t="s">
        <v>1515</v>
      </c>
      <c r="C390" s="13" t="s">
        <v>1515</v>
      </c>
      <c r="D390" s="13" t="str">
        <f>VLOOKUP(C390,TaxInfo!$A$2:$B$641,2,0)</f>
        <v xml:space="preserve">Visayan Electric Company </v>
      </c>
      <c r="E390" s="14" t="str">
        <f>VLOOKUP(C390,TaxInfo!$A$2:$C$641,3,0)</f>
        <v>000-566-230-000</v>
      </c>
      <c r="F390" s="14" t="s">
        <v>36</v>
      </c>
      <c r="G390" s="14" t="s">
        <v>37</v>
      </c>
      <c r="H390" s="14" t="s">
        <v>38</v>
      </c>
      <c r="I390" s="14" t="s">
        <v>38</v>
      </c>
      <c r="J390" s="14" t="s">
        <v>38</v>
      </c>
      <c r="K390" s="21">
        <v>199.35</v>
      </c>
      <c r="L390" s="23" t="s">
        <v>1546</v>
      </c>
      <c r="M390" s="15">
        <v>23.92</v>
      </c>
      <c r="N390" s="20">
        <v>-3.99</v>
      </c>
      <c r="O390" s="19">
        <f t="shared" si="25"/>
        <v>219.27999999999997</v>
      </c>
    </row>
    <row r="391" spans="1:15" ht="18" customHeight="1" x14ac:dyDescent="0.2">
      <c r="A391" s="29">
        <f>A390+1</f>
        <v>389</v>
      </c>
      <c r="B391" s="28" t="s">
        <v>1523</v>
      </c>
      <c r="C391" s="13" t="s">
        <v>1526</v>
      </c>
      <c r="D391" s="13" t="str">
        <f>VLOOKUP(C391,TaxInfo!$A$2:$B$641,2,0)</f>
        <v xml:space="preserve">VS Gripal Power Corporation  </v>
      </c>
      <c r="E391" s="14" t="str">
        <f>VLOOKUP(C391,TaxInfo!$A$2:$C$641,3,0)</f>
        <v>484-078-427</v>
      </c>
      <c r="F391" s="14" t="s">
        <v>36</v>
      </c>
      <c r="G391" s="14" t="s">
        <v>37</v>
      </c>
      <c r="H391" s="14" t="s">
        <v>37</v>
      </c>
      <c r="I391" s="14" t="s">
        <v>37</v>
      </c>
      <c r="J391" s="14" t="s">
        <v>37</v>
      </c>
      <c r="K391" s="21" t="s">
        <v>39</v>
      </c>
      <c r="L391" s="23">
        <v>0.06</v>
      </c>
      <c r="M391" s="15" t="s">
        <v>39</v>
      </c>
      <c r="N391" s="20" t="s">
        <v>39</v>
      </c>
      <c r="O391" s="19">
        <f t="shared" si="25"/>
        <v>0.06</v>
      </c>
    </row>
    <row r="392" spans="1:15" ht="18" customHeight="1" x14ac:dyDescent="0.2">
      <c r="A392" s="29">
        <f>A391+1</f>
        <v>390</v>
      </c>
      <c r="B392" s="28" t="s">
        <v>1534</v>
      </c>
      <c r="C392" s="13" t="s">
        <v>1538</v>
      </c>
      <c r="D392" s="13" t="str">
        <f>VLOOKUP(C392,TaxInfo!$A$2:$B$641,2,0)</f>
        <v xml:space="preserve">YH Green Energy, Incorporated </v>
      </c>
      <c r="E392" s="14" t="str">
        <f>VLOOKUP(C392,TaxInfo!$A$2:$C$641,3,0)</f>
        <v>008-906-087-000</v>
      </c>
      <c r="F392" s="14" t="s">
        <v>36</v>
      </c>
      <c r="G392" s="14" t="s">
        <v>37</v>
      </c>
      <c r="H392" s="14" t="s">
        <v>37</v>
      </c>
      <c r="I392" s="14" t="s">
        <v>37</v>
      </c>
      <c r="J392" s="14" t="s">
        <v>37</v>
      </c>
      <c r="K392" s="21" t="s">
        <v>39</v>
      </c>
      <c r="L392" s="23">
        <v>0.1</v>
      </c>
      <c r="M392" s="15" t="s">
        <v>39</v>
      </c>
      <c r="N392" s="20" t="s">
        <v>39</v>
      </c>
      <c r="O392" s="19">
        <f t="shared" si="25"/>
        <v>0.1</v>
      </c>
    </row>
    <row r="393" spans="1:15" ht="24.6" customHeight="1" x14ac:dyDescent="0.2">
      <c r="A393" s="30" t="s">
        <v>33</v>
      </c>
      <c r="B393" s="28"/>
      <c r="C393" s="13"/>
      <c r="D393" s="13"/>
      <c r="E393" s="13"/>
      <c r="F393" s="14"/>
      <c r="G393" s="14"/>
      <c r="H393" s="14"/>
      <c r="I393" s="14"/>
      <c r="J393" s="14"/>
      <c r="K393" s="21"/>
      <c r="L393" s="23"/>
      <c r="M393" s="15"/>
      <c r="N393" s="20"/>
      <c r="O393" s="19"/>
    </row>
  </sheetData>
  <mergeCells count="1">
    <mergeCell ref="A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640625" defaultRowHeight="15" x14ac:dyDescent="0.25"/>
  <cols>
    <col min="1" max="1" width="26.33203125" style="40" customWidth="1"/>
    <col min="2" max="2" width="77.1640625" style="40" customWidth="1"/>
    <col min="3" max="3" width="38" style="53" customWidth="1"/>
    <col min="4" max="4" width="28.6640625" style="40" customWidth="1"/>
    <col min="5" max="5" width="138.1640625" style="40" bestFit="1" customWidth="1"/>
    <col min="6" max="16384" width="10.1640625" style="40"/>
  </cols>
  <sheetData>
    <row r="1" spans="1:5" ht="30" x14ac:dyDescent="0.25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25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25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25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25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25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25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25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25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25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25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25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25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25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25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25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25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25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25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25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25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25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25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25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25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25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25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25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25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25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25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25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25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25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25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25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25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25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25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25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25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25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25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25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25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25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25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25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25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25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25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25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25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25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25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25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25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25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25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25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25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25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25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25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25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25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25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25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25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25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25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25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25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25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25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25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25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25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25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25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25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25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25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25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25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25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25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25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25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25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25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25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25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25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25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25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25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25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25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25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25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25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25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25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25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25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25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25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25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25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25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25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25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25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25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25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25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25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25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25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25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25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25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25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25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25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25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25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25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25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25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25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25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25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25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25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25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25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25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25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25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25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25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25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25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25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25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25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25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25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25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25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25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25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25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25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25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25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25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25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25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25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25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25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25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25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25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25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25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25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25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25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25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25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25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25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25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25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25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25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25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25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25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25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25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25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25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25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25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25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25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25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25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25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25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25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25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25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25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25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25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25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25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25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25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25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25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25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25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25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25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25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25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25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25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25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25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25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25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25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25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25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25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25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25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25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25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25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25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25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25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25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25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25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25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25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25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25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25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25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25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25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25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25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25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25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25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25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25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25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25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25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25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25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25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25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25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25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25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25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25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25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25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25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25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25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25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25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25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25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25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25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25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25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25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25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25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25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25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25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25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25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25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25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25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25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25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25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25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25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25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25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25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25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25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25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25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25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25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25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25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25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25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25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25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25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25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25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25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25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25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25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25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25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25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25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25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25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25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25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25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25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25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25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25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25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25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25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25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25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25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25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25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25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25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25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25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25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25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25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25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25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25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25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25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25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25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25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25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25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25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25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25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25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25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25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25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25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25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25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25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25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25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25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25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25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25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25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25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25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25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25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25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25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25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25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25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25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25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25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25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25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25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25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25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25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25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25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25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25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25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25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25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25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25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25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25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25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25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25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25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25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25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25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25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25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25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25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25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25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25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25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25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25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25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25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25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25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25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25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25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25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25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25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25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25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25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25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25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25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25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25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25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25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25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25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25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25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25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25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25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25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25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25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25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25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25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25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25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25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25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25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25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25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25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25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25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25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25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25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25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25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25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25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25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25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25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25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25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25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25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25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25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25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25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25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25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25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25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25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25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25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25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25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25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25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25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25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25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25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25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25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25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25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25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25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25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25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25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25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25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25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25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25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25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25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25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25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25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25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25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25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25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25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25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25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25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25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25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25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25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25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25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25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25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25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25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25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25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25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25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25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25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25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25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25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25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25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25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25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25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25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25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25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25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25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25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25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25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25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25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25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25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25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25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25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25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25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25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25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25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25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25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25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25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25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25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25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25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25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25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25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25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25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25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25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25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25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25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25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25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25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25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25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25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25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25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25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25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25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25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25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25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25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25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25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25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25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25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25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25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25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25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25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25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25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25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25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25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25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25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25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25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25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25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25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25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25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25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25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25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25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25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25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25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25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25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25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25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25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25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25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25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25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25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25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25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25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25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25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25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Glenn</cp:lastModifiedBy>
  <dcterms:created xsi:type="dcterms:W3CDTF">2022-04-13T06:44:49Z</dcterms:created>
  <dcterms:modified xsi:type="dcterms:W3CDTF">2022-06-28T06:00:23Z</dcterms:modified>
</cp:coreProperties>
</file>