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icpproj\IMS\"/>
    </mc:Choice>
  </mc:AlternateContent>
  <xr:revisionPtr revIDLastSave="0" documentId="13_ncr:1_{3AA5EFCE-E3CD-4509-9EBF-434577F3B210}" xr6:coauthVersionLast="45" xr6:coauthVersionMax="45" xr10:uidLastSave="{00000000-0000-0000-0000-000000000000}"/>
  <bookViews>
    <workbookView xWindow="28995" yWindow="645" windowWidth="11625" windowHeight="1539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8" i="1" l="1"/>
  <c r="D148" i="1"/>
  <c r="C148" i="1"/>
  <c r="C141" i="1"/>
  <c r="E146" i="1"/>
  <c r="E140" i="1"/>
  <c r="D141" i="1"/>
  <c r="D116" i="1"/>
  <c r="C116" i="1"/>
  <c r="C85" i="1"/>
  <c r="G2" i="1"/>
  <c r="E2" i="1"/>
  <c r="C2" i="1"/>
  <c r="G84" i="1" l="1"/>
  <c r="E84" i="1"/>
  <c r="C84" i="1"/>
  <c r="C82" i="1"/>
  <c r="G82" i="1"/>
  <c r="E82" i="1"/>
  <c r="C80" i="1"/>
  <c r="E80" i="1"/>
  <c r="G80" i="1"/>
  <c r="G78" i="1"/>
  <c r="E78" i="1"/>
  <c r="C78" i="1"/>
  <c r="G79" i="1"/>
  <c r="E79" i="1"/>
  <c r="C79" i="1"/>
  <c r="G85" i="1" l="1"/>
  <c r="E85" i="1"/>
  <c r="E83" i="1"/>
  <c r="E61" i="1"/>
  <c r="G83" i="1"/>
  <c r="G61" i="1"/>
  <c r="C83" i="1"/>
  <c r="C61" i="1"/>
  <c r="G81" i="1"/>
  <c r="E81" i="1"/>
  <c r="C81" i="1"/>
  <c r="G58" i="1"/>
  <c r="E58" i="1"/>
  <c r="G11" i="1"/>
  <c r="E11" i="1"/>
  <c r="G4" i="1"/>
  <c r="G5" i="1"/>
  <c r="G6" i="1"/>
  <c r="G7" i="1"/>
  <c r="G8" i="1"/>
  <c r="G9" i="1"/>
  <c r="G10" i="1"/>
  <c r="G3" i="1"/>
  <c r="E3" i="1"/>
  <c r="E4" i="1"/>
  <c r="E5" i="1"/>
  <c r="E6" i="1"/>
  <c r="E7" i="1"/>
  <c r="E8" i="1"/>
  <c r="E9" i="1"/>
  <c r="E10" i="1"/>
  <c r="C58" i="1"/>
  <c r="C34" i="1"/>
  <c r="C11" i="1"/>
  <c r="C5" i="1"/>
  <c r="C6" i="1"/>
  <c r="C7" i="1"/>
  <c r="C8" i="1"/>
  <c r="C9" i="1"/>
  <c r="C10" i="1"/>
  <c r="C4" i="1"/>
  <c r="C3" i="1"/>
</calcChain>
</file>

<file path=xl/sharedStrings.xml><?xml version="1.0" encoding="utf-8"?>
<sst xmlns="http://schemas.openxmlformats.org/spreadsheetml/2006/main" count="73" uniqueCount="32">
  <si>
    <t>Kordy</t>
  </si>
  <si>
    <t>Lana</t>
  </si>
  <si>
    <t>Míchárna1</t>
  </si>
  <si>
    <t>Míchárna2</t>
  </si>
  <si>
    <t>Běhouny</t>
  </si>
  <si>
    <t>Bočnice</t>
  </si>
  <si>
    <t>Kofekfce</t>
  </si>
  <si>
    <t>Kontrola</t>
  </si>
  <si>
    <t>Průměrné  celkové vytížení</t>
  </si>
  <si>
    <t>Zrychlená linka</t>
  </si>
  <si>
    <t>Změna</t>
  </si>
  <si>
    <t>Vulkanizace</t>
  </si>
  <si>
    <t>Všechny</t>
  </si>
  <si>
    <t>Dokončené transakce</t>
  </si>
  <si>
    <t>Interval výstupu</t>
  </si>
  <si>
    <t>Změna celkového vytížení</t>
  </si>
  <si>
    <t>Změna dokončených transakcí</t>
  </si>
  <si>
    <t>Zkrácení Intervalu mezi výstupy</t>
  </si>
  <si>
    <t>Nárůst dokončených transakcí</t>
  </si>
  <si>
    <t>Zkrácení intervalu mezi výstupy</t>
  </si>
  <si>
    <t>Zrychlení</t>
  </si>
  <si>
    <t>bez poruch</t>
  </si>
  <si>
    <t>provoz 24 h</t>
  </si>
  <si>
    <t>provoz 8 h</t>
  </si>
  <si>
    <t>porvoz 12 h</t>
  </si>
  <si>
    <t>Linky</t>
  </si>
  <si>
    <t>Průměr</t>
  </si>
  <si>
    <t>dokoncene transakce</t>
  </si>
  <si>
    <t>interval výstupu</t>
  </si>
  <si>
    <t>Ideální optimalizace</t>
  </si>
  <si>
    <t>Stávající výroba</t>
  </si>
  <si>
    <t>Interval mezi výstupu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</si>
</sst>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Vliv zrychlení jednotlivých</a:t>
            </a:r>
            <a:r>
              <a:rPr lang="cs-CZ" baseline="0"/>
              <a:t> linek o 100 % na průběh výroby</a:t>
            </a:r>
            <a:endParaRPr lang="cs-CZ"/>
          </a:p>
        </c:rich>
      </c:tx>
      <c:layout>
        <c:manualLayout>
          <c:xMode val="edge"/>
          <c:yMode val="edge"/>
          <c:x val="0.1406710527568576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7.186700815965115E-2"/>
          <c:y val="0.14784885903266751"/>
          <c:w val="0.90481124260918411"/>
          <c:h val="0.746052951610704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List1!$C$1</c:f>
              <c:strCache>
                <c:ptCount val="1"/>
                <c:pt idx="0">
                  <c:v>Změna celkového vytížení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List1!$A$3:$A$11</c:f>
              <c:strCache>
                <c:ptCount val="9"/>
                <c:pt idx="0">
                  <c:v>Míchárna1</c:v>
                </c:pt>
                <c:pt idx="1">
                  <c:v>Míchárna2</c:v>
                </c:pt>
                <c:pt idx="2">
                  <c:v>Kordy</c:v>
                </c:pt>
                <c:pt idx="3">
                  <c:v>Lana</c:v>
                </c:pt>
                <c:pt idx="4">
                  <c:v>Běhouny</c:v>
                </c:pt>
                <c:pt idx="5">
                  <c:v>Bočnice</c:v>
                </c:pt>
                <c:pt idx="6">
                  <c:v>Kofekfce</c:v>
                </c:pt>
                <c:pt idx="7">
                  <c:v>Vulkanizace</c:v>
                </c:pt>
                <c:pt idx="8">
                  <c:v>Kontrola</c:v>
                </c:pt>
              </c:strCache>
            </c:strRef>
          </c:cat>
          <c:val>
            <c:numRef>
              <c:f>List1!$C$3:$C$11</c:f>
              <c:numCache>
                <c:formatCode>General</c:formatCode>
                <c:ptCount val="9"/>
                <c:pt idx="0">
                  <c:v>22.291817097949647</c:v>
                </c:pt>
                <c:pt idx="1">
                  <c:v>-9.5004850808073655</c:v>
                </c:pt>
                <c:pt idx="2">
                  <c:v>-3.9629762760603882</c:v>
                </c:pt>
                <c:pt idx="3">
                  <c:v>-4.3237634036657369E-2</c:v>
                </c:pt>
                <c:pt idx="4">
                  <c:v>-4.063504913535283</c:v>
                </c:pt>
                <c:pt idx="5">
                  <c:v>-3.7229631289924896</c:v>
                </c:pt>
                <c:pt idx="6">
                  <c:v>-8.1316010842134858</c:v>
                </c:pt>
                <c:pt idx="7">
                  <c:v>-5.6192084721778457</c:v>
                </c:pt>
                <c:pt idx="8">
                  <c:v>-0.67441152155942063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F-43C8-9A4E-A46D3750C2BA}"/>
            </c:ext>
          </c:extLst>
        </c:ser>
        <c:ser>
          <c:idx val="1"/>
          <c:order val="1"/>
          <c:tx>
            <c:strRef>
              <c:f>List1!$E$1</c:f>
              <c:strCache>
                <c:ptCount val="1"/>
                <c:pt idx="0">
                  <c:v>Změna dokončených transakcí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List1!$A$3:$A$11</c:f>
              <c:strCache>
                <c:ptCount val="9"/>
                <c:pt idx="0">
                  <c:v>Míchárna1</c:v>
                </c:pt>
                <c:pt idx="1">
                  <c:v>Míchárna2</c:v>
                </c:pt>
                <c:pt idx="2">
                  <c:v>Kordy</c:v>
                </c:pt>
                <c:pt idx="3">
                  <c:v>Lana</c:v>
                </c:pt>
                <c:pt idx="4">
                  <c:v>Běhouny</c:v>
                </c:pt>
                <c:pt idx="5">
                  <c:v>Bočnice</c:v>
                </c:pt>
                <c:pt idx="6">
                  <c:v>Kofekfce</c:v>
                </c:pt>
                <c:pt idx="7">
                  <c:v>Vulkanizace</c:v>
                </c:pt>
                <c:pt idx="8">
                  <c:v>Kontrola</c:v>
                </c:pt>
              </c:strCache>
            </c:strRef>
          </c:cat>
          <c:val>
            <c:numRef>
              <c:f>List1!$E$3:$E$11</c:f>
              <c:numCache>
                <c:formatCode>General</c:formatCode>
                <c:ptCount val="9"/>
                <c:pt idx="0">
                  <c:v>27.454612819562797</c:v>
                </c:pt>
                <c:pt idx="1">
                  <c:v>5.104645227156368E-2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BF-43C8-9A4E-A46D3750C2BA}"/>
            </c:ext>
          </c:extLst>
        </c:ser>
        <c:ser>
          <c:idx val="2"/>
          <c:order val="2"/>
          <c:tx>
            <c:strRef>
              <c:f>List1!$G$1</c:f>
              <c:strCache>
                <c:ptCount val="1"/>
                <c:pt idx="0">
                  <c:v>Zkrácení Intervalu mezi výstupy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List1!$A$3:$A$11</c:f>
              <c:strCache>
                <c:ptCount val="9"/>
                <c:pt idx="0">
                  <c:v>Míchárna1</c:v>
                </c:pt>
                <c:pt idx="1">
                  <c:v>Míchárna2</c:v>
                </c:pt>
                <c:pt idx="2">
                  <c:v>Kordy</c:v>
                </c:pt>
                <c:pt idx="3">
                  <c:v>Lana</c:v>
                </c:pt>
                <c:pt idx="4">
                  <c:v>Běhouny</c:v>
                </c:pt>
                <c:pt idx="5">
                  <c:v>Bočnice</c:v>
                </c:pt>
                <c:pt idx="6">
                  <c:v>Kofekfce</c:v>
                </c:pt>
                <c:pt idx="7">
                  <c:v>Vulkanizace</c:v>
                </c:pt>
                <c:pt idx="8">
                  <c:v>Kontrola</c:v>
                </c:pt>
              </c:strCache>
            </c:strRef>
          </c:cat>
          <c:val>
            <c:numRef>
              <c:f>List1!$G$3:$G$11</c:f>
              <c:numCache>
                <c:formatCode>General</c:formatCode>
                <c:ptCount val="9"/>
                <c:pt idx="0">
                  <c:v>38.144329896907209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BF-43C8-9A4E-A46D3750C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3553791"/>
        <c:axId val="1611529663"/>
      </c:barChart>
      <c:catAx>
        <c:axId val="168355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softEdge rad="723900"/>
          </a:effectLst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11529663"/>
        <c:crosses val="autoZero"/>
        <c:auto val="1"/>
        <c:lblAlgn val="ctr"/>
        <c:lblOffset val="500"/>
        <c:noMultiLvlLbl val="0"/>
      </c:catAx>
      <c:valAx>
        <c:axId val="161152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 Změna</a:t>
                </a:r>
                <a:r>
                  <a:rPr lang="cs-CZ" baseline="0"/>
                  <a:t> v procentech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83553791"/>
        <c:crosses val="autoZero"/>
        <c:crossBetween val="between"/>
      </c:valAx>
      <c:spPr>
        <a:noFill/>
        <a:ln>
          <a:noFill/>
        </a:ln>
        <a:effectLst>
          <a:softEdge rad="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(List1!$C$60,List1!$E$60,List1!$G$60)</c:f>
              <c:strCache>
                <c:ptCount val="3"/>
                <c:pt idx="0">
                  <c:v>Změna celkového vytížení</c:v>
                </c:pt>
                <c:pt idx="1">
                  <c:v>Nárůst dokončených transakcí</c:v>
                </c:pt>
                <c:pt idx="2">
                  <c:v>Zkrácení intervalu mezi výstupy</c:v>
                </c:pt>
              </c:strCache>
            </c:strRef>
          </c:cat>
          <c:val>
            <c:numRef>
              <c:f>(List1!$C$61,List1!$E$61,List1!$G$61)</c:f>
              <c:numCache>
                <c:formatCode>General</c:formatCode>
                <c:ptCount val="3"/>
                <c:pt idx="0">
                  <c:v>36.90812166823455</c:v>
                </c:pt>
                <c:pt idx="1">
                  <c:v>50.012764871074801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23-46E6-B98B-001C99478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6309183"/>
        <c:axId val="167575606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(List1!$C$60,List1!$E$60,List1!$G$60)</c15:sqref>
                        </c15:formulaRef>
                      </c:ext>
                    </c:extLst>
                    <c:strCache>
                      <c:ptCount val="3"/>
                      <c:pt idx="0">
                        <c:v>Změna celkového vytížení</c:v>
                      </c:pt>
                      <c:pt idx="1">
                        <c:v>Nárůst dokončených transakcí</c:v>
                      </c:pt>
                      <c:pt idx="2">
                        <c:v>Zkrácení intervalu mezi výstupy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(List1!$C$62,List1!$E$62,List1!$G$62)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623-46E6-B98B-001C99478343}"/>
                  </c:ext>
                </c:extLst>
              </c15:ser>
            </c15:filteredBarSeries>
          </c:ext>
        </c:extLst>
      </c:barChart>
      <c:catAx>
        <c:axId val="175630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75756063"/>
        <c:crosses val="autoZero"/>
        <c:auto val="1"/>
        <c:lblAlgn val="ctr"/>
        <c:lblOffset val="100"/>
        <c:noMultiLvlLbl val="0"/>
      </c:catAx>
      <c:valAx>
        <c:axId val="167575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5630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0987945478323199"/>
          <c:y val="0.19441108545034641"/>
          <c:w val="0.89012054521676798"/>
          <c:h val="0.670793038860904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(List1!$C$57,List1!$E$57,List1!$G$57)</c:f>
              <c:strCache>
                <c:ptCount val="3"/>
                <c:pt idx="0">
                  <c:v>Změna celkového vytížení</c:v>
                </c:pt>
                <c:pt idx="1">
                  <c:v>Nárůst dokončených transakcí</c:v>
                </c:pt>
                <c:pt idx="2">
                  <c:v>Zkrácení intervalu mezi výstupy</c:v>
                </c:pt>
              </c:strCache>
            </c:strRef>
          </c:cat>
          <c:val>
            <c:numRef>
              <c:f>(List1!$C$58,List1!$E$58,List1!$G$58)</c:f>
              <c:numCache>
                <c:formatCode>General</c:formatCode>
                <c:ptCount val="3"/>
                <c:pt idx="0">
                  <c:v>7.8937940368615784</c:v>
                </c:pt>
                <c:pt idx="1">
                  <c:v>50.038275070170961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8-4680-9148-D8BBB3D4D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3169935"/>
        <c:axId val="1759048047"/>
      </c:barChart>
      <c:catAx>
        <c:axId val="168316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59048047"/>
        <c:crosses val="autoZero"/>
        <c:auto val="1"/>
        <c:lblAlgn val="ctr"/>
        <c:lblOffset val="100"/>
        <c:noMultiLvlLbl val="0"/>
      </c:catAx>
      <c:valAx>
        <c:axId val="17590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8316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7.935781323579337E-2"/>
          <c:y val="0.22789947445945699"/>
          <c:w val="0.89004413391302439"/>
          <c:h val="0.54485679474823157"/>
        </c:manualLayout>
      </c:layout>
      <c:lineChart>
        <c:grouping val="standard"/>
        <c:varyColors val="0"/>
        <c:ser>
          <c:idx val="0"/>
          <c:order val="0"/>
          <c:tx>
            <c:strRef>
              <c:f>List1!$C$77</c:f>
              <c:strCache>
                <c:ptCount val="1"/>
                <c:pt idx="0">
                  <c:v>Změna celkového vytížení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List1!$A$78:$A$85</c:f>
              <c:numCache>
                <c:formatCode>0%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</c:numCache>
            </c:numRef>
          </c:cat>
          <c:val>
            <c:numRef>
              <c:f>List1!$C$78:$C$85</c:f>
              <c:numCache>
                <c:formatCode>General</c:formatCode>
                <c:ptCount val="8"/>
                <c:pt idx="0">
                  <c:v>7.7156246884036364</c:v>
                </c:pt>
                <c:pt idx="1">
                  <c:v>16.318264014466536</c:v>
                </c:pt>
                <c:pt idx="2">
                  <c:v>29.373340252129054</c:v>
                </c:pt>
                <c:pt idx="3">
                  <c:v>36.90812166823455</c:v>
                </c:pt>
                <c:pt idx="4">
                  <c:v>42.653910974521658</c:v>
                </c:pt>
                <c:pt idx="5">
                  <c:v>45.214755883885019</c:v>
                </c:pt>
                <c:pt idx="6">
                  <c:v>46.42989442489349</c:v>
                </c:pt>
                <c:pt idx="7">
                  <c:v>47.582207219963067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2-44EF-9A9F-6E7E515E693D}"/>
            </c:ext>
          </c:extLst>
        </c:ser>
        <c:ser>
          <c:idx val="1"/>
          <c:order val="1"/>
          <c:tx>
            <c:strRef>
              <c:f>List1!$E$77</c:f>
              <c:strCache>
                <c:ptCount val="1"/>
                <c:pt idx="0">
                  <c:v>Nárůst dokončených transakcí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List1!$A$78:$A$85</c:f>
              <c:numCache>
                <c:formatCode>0%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</c:numCache>
            </c:numRef>
          </c:cat>
          <c:val>
            <c:numRef>
              <c:f>List1!$E$78:$E$85</c:f>
              <c:numCache>
                <c:formatCode>General</c:formatCode>
                <c:ptCount val="8"/>
                <c:pt idx="0">
                  <c:v>12.51117068811439</c:v>
                </c:pt>
                <c:pt idx="1">
                  <c:v>26.418639609169475</c:v>
                </c:pt>
                <c:pt idx="2">
                  <c:v>37.523931078493931</c:v>
                </c:pt>
                <c:pt idx="3">
                  <c:v>50.012764871074801</c:v>
                </c:pt>
                <c:pt idx="4">
                  <c:v>55.286595113039503</c:v>
                </c:pt>
                <c:pt idx="5">
                  <c:v>55.286595113039503</c:v>
                </c:pt>
                <c:pt idx="6">
                  <c:v>55.296803652968038</c:v>
                </c:pt>
                <c:pt idx="7">
                  <c:v>55.296803652968038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A2-44EF-9A9F-6E7E515E693D}"/>
            </c:ext>
          </c:extLst>
        </c:ser>
        <c:ser>
          <c:idx val="2"/>
          <c:order val="2"/>
          <c:tx>
            <c:strRef>
              <c:f>List1!$G$77</c:f>
              <c:strCache>
                <c:ptCount val="1"/>
                <c:pt idx="0">
                  <c:v>Zkrácení intervalu mezi výstupy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List1!$A$78:$A$85</c:f>
              <c:numCache>
                <c:formatCode>0%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</c:numCache>
            </c:numRef>
          </c:cat>
          <c:val>
            <c:numRef>
              <c:f>List1!$G$78:$G$85</c:f>
              <c:numCache>
                <c:formatCode>General</c:formatCode>
                <c:ptCount val="8"/>
                <c:pt idx="0">
                  <c:v>14.042553191489375</c:v>
                </c:pt>
                <c:pt idx="1">
                  <c:v>33.333333333333314</c:v>
                </c:pt>
                <c:pt idx="2">
                  <c:v>59.523809523809547</c:v>
                </c:pt>
                <c:pt idx="3">
                  <c:v>100</c:v>
                </c:pt>
                <c:pt idx="4">
                  <c:v>123.33333333333334</c:v>
                </c:pt>
                <c:pt idx="5">
                  <c:v>123.33333333333334</c:v>
                </c:pt>
                <c:pt idx="6">
                  <c:v>123.33333333333334</c:v>
                </c:pt>
                <c:pt idx="7">
                  <c:v>123.33333333333334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A2-44EF-9A9F-6E7E515E6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400479"/>
        <c:axId val="1356012191"/>
      </c:lineChart>
      <c:catAx>
        <c:axId val="116840047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56012191"/>
        <c:crosses val="autoZero"/>
        <c:auto val="1"/>
        <c:lblAlgn val="ctr"/>
        <c:lblOffset val="100"/>
        <c:noMultiLvlLbl val="0"/>
      </c:catAx>
      <c:valAx>
        <c:axId val="135601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6840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Vliv</a:t>
            </a:r>
            <a:r>
              <a:rPr lang="cs-CZ" baseline="0"/>
              <a:t> pracovní doby na linkách na její  vytíženost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List1!$B$107</c:f>
              <c:strCache>
                <c:ptCount val="1"/>
                <c:pt idx="0">
                  <c:v>provoz 24 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List1!$A$108:$A$115</c:f>
              <c:strCache>
                <c:ptCount val="8"/>
                <c:pt idx="0">
                  <c:v>Kordy</c:v>
                </c:pt>
                <c:pt idx="1">
                  <c:v>Lana</c:v>
                </c:pt>
                <c:pt idx="2">
                  <c:v>Běhouny</c:v>
                </c:pt>
                <c:pt idx="3">
                  <c:v>Bočnice</c:v>
                </c:pt>
                <c:pt idx="4">
                  <c:v>Kofekfce</c:v>
                </c:pt>
                <c:pt idx="5">
                  <c:v>Vulkanizace</c:v>
                </c:pt>
                <c:pt idx="6">
                  <c:v>Kontrola</c:v>
                </c:pt>
                <c:pt idx="7">
                  <c:v>Průměr</c:v>
                </c:pt>
              </c:strCache>
            </c:strRef>
          </c:cat>
          <c:val>
            <c:numRef>
              <c:f>List1!$B$108:$B$115</c:f>
              <c:numCache>
                <c:formatCode>General</c:formatCode>
                <c:ptCount val="8"/>
                <c:pt idx="0">
                  <c:v>43.768999999999998</c:v>
                </c:pt>
                <c:pt idx="1">
                  <c:v>21.335000000000001</c:v>
                </c:pt>
                <c:pt idx="2">
                  <c:v>38.159999999999997</c:v>
                </c:pt>
                <c:pt idx="3">
                  <c:v>35.167999999999999</c:v>
                </c:pt>
                <c:pt idx="4">
                  <c:v>27.742999999999999</c:v>
                </c:pt>
                <c:pt idx="5">
                  <c:v>44.454999999999998</c:v>
                </c:pt>
                <c:pt idx="6">
                  <c:v>5.5880000000000001</c:v>
                </c:pt>
                <c:pt idx="7">
                  <c:v>43.194000000000003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C-416B-8BF8-597D6DB056A3}"/>
            </c:ext>
          </c:extLst>
        </c:ser>
        <c:ser>
          <c:idx val="1"/>
          <c:order val="1"/>
          <c:tx>
            <c:strRef>
              <c:f>List1!$C$107</c:f>
              <c:strCache>
                <c:ptCount val="1"/>
                <c:pt idx="0">
                  <c:v>porvoz 12 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List1!$A$108:$A$115</c:f>
              <c:strCache>
                <c:ptCount val="8"/>
                <c:pt idx="0">
                  <c:v>Kordy</c:v>
                </c:pt>
                <c:pt idx="1">
                  <c:v>Lana</c:v>
                </c:pt>
                <c:pt idx="2">
                  <c:v>Běhouny</c:v>
                </c:pt>
                <c:pt idx="3">
                  <c:v>Bočnice</c:v>
                </c:pt>
                <c:pt idx="4">
                  <c:v>Kofekfce</c:v>
                </c:pt>
                <c:pt idx="5">
                  <c:v>Vulkanizace</c:v>
                </c:pt>
                <c:pt idx="6">
                  <c:v>Kontrola</c:v>
                </c:pt>
                <c:pt idx="7">
                  <c:v>Průměr</c:v>
                </c:pt>
              </c:strCache>
            </c:strRef>
          </c:cat>
          <c:val>
            <c:numRef>
              <c:f>List1!$C$108:$C$115</c:f>
              <c:numCache>
                <c:formatCode>General</c:formatCode>
                <c:ptCount val="8"/>
                <c:pt idx="0">
                  <c:v>93.768000000000001</c:v>
                </c:pt>
                <c:pt idx="1">
                  <c:v>71.334000000000003</c:v>
                </c:pt>
                <c:pt idx="2">
                  <c:v>88.159000000000006</c:v>
                </c:pt>
                <c:pt idx="3">
                  <c:v>85.167000000000002</c:v>
                </c:pt>
                <c:pt idx="4">
                  <c:v>77.707999999999998</c:v>
                </c:pt>
                <c:pt idx="5">
                  <c:v>94.403999999999996</c:v>
                </c:pt>
                <c:pt idx="6">
                  <c:v>55.582000000000001</c:v>
                </c:pt>
                <c:pt idx="7">
                  <c:v>82.072000000000003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C-416B-8BF8-597D6DB056A3}"/>
            </c:ext>
          </c:extLst>
        </c:ser>
        <c:ser>
          <c:idx val="2"/>
          <c:order val="2"/>
          <c:tx>
            <c:strRef>
              <c:f>List1!$D$107</c:f>
              <c:strCache>
                <c:ptCount val="1"/>
                <c:pt idx="0">
                  <c:v>provoz 8 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List1!$A$108:$A$115</c:f>
              <c:strCache>
                <c:ptCount val="8"/>
                <c:pt idx="0">
                  <c:v>Kordy</c:v>
                </c:pt>
                <c:pt idx="1">
                  <c:v>Lana</c:v>
                </c:pt>
                <c:pt idx="2">
                  <c:v>Běhouny</c:v>
                </c:pt>
                <c:pt idx="3">
                  <c:v>Bočnice</c:v>
                </c:pt>
                <c:pt idx="4">
                  <c:v>Kofekfce</c:v>
                </c:pt>
                <c:pt idx="5">
                  <c:v>Vulkanizace</c:v>
                </c:pt>
                <c:pt idx="6">
                  <c:v>Kontrola</c:v>
                </c:pt>
                <c:pt idx="7">
                  <c:v>Průměr</c:v>
                </c:pt>
              </c:strCache>
            </c:strRef>
          </c:cat>
          <c:val>
            <c:numRef>
              <c:f>List1!$D$108:$D$115</c:f>
              <c:numCache>
                <c:formatCode>General</c:formatCode>
                <c:ptCount val="8"/>
                <c:pt idx="0">
                  <c:v>99.875</c:v>
                </c:pt>
                <c:pt idx="1">
                  <c:v>87.99</c:v>
                </c:pt>
                <c:pt idx="2">
                  <c:v>99.87</c:v>
                </c:pt>
                <c:pt idx="3">
                  <c:v>99.867000000000004</c:v>
                </c:pt>
                <c:pt idx="4">
                  <c:v>87.707999999999998</c:v>
                </c:pt>
                <c:pt idx="5">
                  <c:v>99.686999999999998</c:v>
                </c:pt>
                <c:pt idx="6">
                  <c:v>70.814999999999998</c:v>
                </c:pt>
                <c:pt idx="7">
                  <c:v>90.927999999999997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4C-416B-8BF8-597D6DB05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347536"/>
        <c:axId val="1944913728"/>
      </c:barChart>
      <c:catAx>
        <c:axId val="199434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44913728"/>
        <c:crosses val="autoZero"/>
        <c:auto val="1"/>
        <c:lblAlgn val="ctr"/>
        <c:lblOffset val="100"/>
        <c:noMultiLvlLbl val="0"/>
      </c:catAx>
      <c:valAx>
        <c:axId val="19449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9434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List1!$B$145</c:f>
              <c:strCache>
                <c:ptCount val="1"/>
                <c:pt idx="0">
                  <c:v>Průměrné  celkové vytížení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List1!$A$146:$A$147</c:f>
              <c:strCache>
                <c:ptCount val="2"/>
                <c:pt idx="0">
                  <c:v>Ideální optimalizace</c:v>
                </c:pt>
                <c:pt idx="1">
                  <c:v>Stávající výroba</c:v>
                </c:pt>
              </c:strCache>
            </c:strRef>
          </c:cat>
          <c:val>
            <c:numRef>
              <c:f>List1!$B$146:$B$147</c:f>
              <c:numCache>
                <c:formatCode>General</c:formatCode>
                <c:ptCount val="2"/>
                <c:pt idx="0">
                  <c:v>86.16</c:v>
                </c:pt>
                <c:pt idx="1">
                  <c:v>43.194000000000003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2-4DCB-83FE-C471D56B0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1853024"/>
        <c:axId val="1944913312"/>
      </c:barChart>
      <c:catAx>
        <c:axId val="204185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44913312"/>
        <c:crosses val="autoZero"/>
        <c:auto val="1"/>
        <c:lblAlgn val="ctr"/>
        <c:lblOffset val="100"/>
        <c:noMultiLvlLbl val="0"/>
      </c:catAx>
      <c:valAx>
        <c:axId val="194491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4185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List1!$C$145</c:f>
              <c:strCache>
                <c:ptCount val="1"/>
                <c:pt idx="0">
                  <c:v>Dokončené transakce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List1!$A$146:$A$147</c:f>
              <c:strCache>
                <c:ptCount val="2"/>
                <c:pt idx="0">
                  <c:v>Ideální optimalizace</c:v>
                </c:pt>
                <c:pt idx="1">
                  <c:v>Stávající výroba</c:v>
                </c:pt>
              </c:strCache>
            </c:strRef>
          </c:cat>
          <c:val>
            <c:numRef>
              <c:f>List1!$C$146:$C$147</c:f>
              <c:numCache>
                <c:formatCode>General</c:formatCode>
                <c:ptCount val="2"/>
                <c:pt idx="0">
                  <c:v>3913</c:v>
                </c:pt>
                <c:pt idx="1">
                  <c:v>1958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1-42A2-8EDE-566A431A8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0529568"/>
        <c:axId val="1944922880"/>
      </c:barChart>
      <c:catAx>
        <c:axId val="195052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44922880"/>
        <c:crosses val="autoZero"/>
        <c:auto val="1"/>
        <c:lblAlgn val="ctr"/>
        <c:lblOffset val="100"/>
        <c:noMultiLvlLbl val="0"/>
      </c:catAx>
      <c:valAx>
        <c:axId val="194492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5052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List1!$D$145</c:f>
              <c:strCache>
                <c:ptCount val="1"/>
                <c:pt idx="0">
                  <c:v>Interval mezi výstupu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List1!$A$146:$A$147</c:f>
              <c:strCache>
                <c:ptCount val="2"/>
                <c:pt idx="0">
                  <c:v>Ideální optimalizace</c:v>
                </c:pt>
                <c:pt idx="1">
                  <c:v>Stávající výroba</c:v>
                </c:pt>
              </c:strCache>
            </c:strRef>
          </c:cat>
          <c:val>
            <c:numRef>
              <c:f>List1!$D$146:$D$147</c:f>
              <c:numCache>
                <c:formatCode>General</c:formatCode>
                <c:ptCount val="2"/>
                <c:pt idx="0">
                  <c:v>134</c:v>
                </c:pt>
                <c:pt idx="1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8-4C8E-AE33-B74BC9D8F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424336"/>
        <c:axId val="1944935360"/>
      </c:barChart>
      <c:catAx>
        <c:axId val="199442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44935360"/>
        <c:crosses val="autoZero"/>
        <c:auto val="1"/>
        <c:lblAlgn val="ctr"/>
        <c:lblOffset val="100"/>
        <c:noMultiLvlLbl val="0"/>
      </c:catAx>
      <c:valAx>
        <c:axId val="19449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9442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12</xdr:row>
      <xdr:rowOff>44451</xdr:rowOff>
    </xdr:from>
    <xdr:to>
      <xdr:col>5</xdr:col>
      <xdr:colOff>539751</xdr:colOff>
      <xdr:row>29</xdr:row>
      <xdr:rowOff>122238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B4B4799B-394E-4234-A7AF-F0F373ED3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514349</xdr:colOff>
      <xdr:row>62</xdr:row>
      <xdr:rowOff>115887</xdr:rowOff>
    </xdr:from>
    <xdr:to>
      <xdr:col>3</xdr:col>
      <xdr:colOff>679449</xdr:colOff>
      <xdr:row>74</xdr:row>
      <xdr:rowOff>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016A3242-A813-4459-AF14-B8EDDCE61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885825</xdr:colOff>
      <xdr:row>63</xdr:row>
      <xdr:rowOff>38100</xdr:rowOff>
    </xdr:from>
    <xdr:to>
      <xdr:col>6</xdr:col>
      <xdr:colOff>673100</xdr:colOff>
      <xdr:row>73</xdr:row>
      <xdr:rowOff>84137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429D8505-6019-40EA-9A4F-D09F925A3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1074737</xdr:colOff>
      <xdr:row>88</xdr:row>
      <xdr:rowOff>20637</xdr:rowOff>
    </xdr:from>
    <xdr:to>
      <xdr:col>5</xdr:col>
      <xdr:colOff>544512</xdr:colOff>
      <xdr:row>103</xdr:row>
      <xdr:rowOff>55562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FC63E5E9-8956-4F7B-9156-60B4A36F5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666750</xdr:colOff>
      <xdr:row>122</xdr:row>
      <xdr:rowOff>7937</xdr:rowOff>
    </xdr:from>
    <xdr:to>
      <xdr:col>5</xdr:col>
      <xdr:colOff>142875</xdr:colOff>
      <xdr:row>137</xdr:row>
      <xdr:rowOff>49212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B3C0A6F-B622-41FC-83D3-DFD85099E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638175</xdr:colOff>
      <xdr:row>152</xdr:row>
      <xdr:rowOff>38099</xdr:rowOff>
    </xdr:from>
    <xdr:to>
      <xdr:col>1</xdr:col>
      <xdr:colOff>1587500</xdr:colOff>
      <xdr:row>163</xdr:row>
      <xdr:rowOff>161925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F2AAC79D-186F-4A92-B9E1-684D0381D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1682750</xdr:colOff>
      <xdr:row>152</xdr:row>
      <xdr:rowOff>25400</xdr:rowOff>
    </xdr:from>
    <xdr:to>
      <xdr:col>3</xdr:col>
      <xdr:colOff>1095375</xdr:colOff>
      <xdr:row>164</xdr:row>
      <xdr:rowOff>11111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9E365F16-4398-4CE6-B623-CCC31495A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1254125</xdr:colOff>
      <xdr:row>154</xdr:row>
      <xdr:rowOff>57149</xdr:rowOff>
    </xdr:from>
    <xdr:to>
      <xdr:col>5</xdr:col>
      <xdr:colOff>838200</xdr:colOff>
      <xdr:row>164</xdr:row>
      <xdr:rowOff>30161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D541D198-66F1-43C7-A024-856F2430C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8"/>
  <sheetViews>
    <sheetView tabSelected="1" topLeftCell="A127" zoomScale="85" zoomScaleNormal="85" workbookViewId="0">
      <selection activeCell="C169" sqref="C169"/>
    </sheetView>
  </sheetViews>
  <sheetFormatPr defaultRowHeight="14.5" x14ac:dyDescent="0.35"/>
  <cols>
    <col min="1" max="1" width="19.1796875" customWidth="1"/>
    <col min="2" max="2" width="24.54296875" customWidth="1"/>
    <col min="3" max="3" width="16.08984375" customWidth="1"/>
    <col min="4" max="4" width="19.90625" customWidth="1"/>
    <col min="5" max="5" width="12.453125" customWidth="1"/>
    <col min="6" max="6" width="14.90625" customWidth="1"/>
    <col min="7" max="7" width="15.54296875" bestFit="1" customWidth="1"/>
  </cols>
  <sheetData>
    <row r="1" spans="1:7" x14ac:dyDescent="0.35">
      <c r="A1" s="2" t="s">
        <v>9</v>
      </c>
      <c r="B1" s="2" t="s">
        <v>8</v>
      </c>
      <c r="C1" s="2" t="s">
        <v>15</v>
      </c>
      <c r="D1" s="2" t="s">
        <v>13</v>
      </c>
      <c r="E1" s="2" t="s">
        <v>16</v>
      </c>
      <c r="F1" s="2" t="s">
        <v>14</v>
      </c>
      <c r="G1" s="2" t="s">
        <v>17</v>
      </c>
    </row>
    <row r="2" spans="1:7" x14ac:dyDescent="0.35">
      <c r="A2" s="6" t="s">
        <v>21</v>
      </c>
      <c r="B2" s="6">
        <v>46.253999999999998</v>
      </c>
      <c r="C2" s="6">
        <f>100-(46.276/B2*100)</f>
        <v>-4.7563453971562808E-2</v>
      </c>
      <c r="D2" s="6">
        <v>1961</v>
      </c>
      <c r="E2">
        <f>(100-(1958/D2*100))</f>
        <v>0.15298317185109056</v>
      </c>
      <c r="F2" s="6">
        <v>268</v>
      </c>
      <c r="G2">
        <f>(100-(268/F2*100))*-1</f>
        <v>0</v>
      </c>
    </row>
    <row r="3" spans="1:7" x14ac:dyDescent="0.35">
      <c r="A3" s="2" t="s">
        <v>2</v>
      </c>
      <c r="B3" s="3">
        <v>59.551000000000002</v>
      </c>
      <c r="C3" s="2">
        <f>100-(46.276/B3*100)</f>
        <v>22.291817097949647</v>
      </c>
      <c r="D3">
        <v>2699</v>
      </c>
      <c r="E3">
        <f>(100-(1958/D3*100))</f>
        <v>27.454612819562797</v>
      </c>
      <c r="F3">
        <v>194</v>
      </c>
      <c r="G3">
        <f>(100-(268/F3*100))*-1</f>
        <v>38.144329896907209</v>
      </c>
    </row>
    <row r="4" spans="1:7" x14ac:dyDescent="0.35">
      <c r="A4" s="2" t="s">
        <v>3</v>
      </c>
      <c r="B4" s="2">
        <v>42.261000000000003</v>
      </c>
      <c r="C4" s="2">
        <f>100-(46.276/B4*100)</f>
        <v>-9.5004850808073655</v>
      </c>
      <c r="D4">
        <v>1959</v>
      </c>
      <c r="E4">
        <f t="shared" ref="E4:E11" si="0">(100-(1958/D4*100))</f>
        <v>5.104645227156368E-2</v>
      </c>
      <c r="F4">
        <v>268</v>
      </c>
      <c r="G4">
        <f t="shared" ref="G4:G11" si="1">(100-(268/F4*100))*-1</f>
        <v>0</v>
      </c>
    </row>
    <row r="5" spans="1:7" x14ac:dyDescent="0.35">
      <c r="A5" s="2" t="s">
        <v>0</v>
      </c>
      <c r="B5" s="2">
        <v>44.512</v>
      </c>
      <c r="C5" s="2">
        <f t="shared" ref="C5:C11" si="2">100-(46.276/B5*100)</f>
        <v>-3.9629762760603882</v>
      </c>
      <c r="D5">
        <v>1958</v>
      </c>
      <c r="E5">
        <f t="shared" si="0"/>
        <v>0</v>
      </c>
      <c r="F5">
        <v>268</v>
      </c>
      <c r="G5">
        <f t="shared" si="1"/>
        <v>0</v>
      </c>
    </row>
    <row r="6" spans="1:7" x14ac:dyDescent="0.35">
      <c r="A6" s="2" t="s">
        <v>1</v>
      </c>
      <c r="B6" s="2">
        <v>46.256</v>
      </c>
      <c r="C6" s="2">
        <f t="shared" si="2"/>
        <v>-4.3237634036657369E-2</v>
      </c>
      <c r="D6">
        <v>1958</v>
      </c>
      <c r="E6">
        <f t="shared" si="0"/>
        <v>0</v>
      </c>
      <c r="F6">
        <v>268</v>
      </c>
      <c r="G6">
        <f t="shared" si="1"/>
        <v>0</v>
      </c>
    </row>
    <row r="7" spans="1:7" x14ac:dyDescent="0.35">
      <c r="A7" s="2" t="s">
        <v>4</v>
      </c>
      <c r="B7" s="2">
        <v>44.469000000000001</v>
      </c>
      <c r="C7" s="2">
        <f t="shared" si="2"/>
        <v>-4.063504913535283</v>
      </c>
      <c r="D7">
        <v>1958</v>
      </c>
      <c r="E7">
        <f t="shared" si="0"/>
        <v>0</v>
      </c>
      <c r="F7">
        <v>268</v>
      </c>
      <c r="G7">
        <f t="shared" si="1"/>
        <v>0</v>
      </c>
    </row>
    <row r="8" spans="1:7" x14ac:dyDescent="0.35">
      <c r="A8" s="2" t="s">
        <v>5</v>
      </c>
      <c r="B8" s="2">
        <v>44.615000000000002</v>
      </c>
      <c r="C8" s="2">
        <f t="shared" si="2"/>
        <v>-3.7229631289924896</v>
      </c>
      <c r="D8">
        <v>1958</v>
      </c>
      <c r="E8">
        <f t="shared" si="0"/>
        <v>0</v>
      </c>
      <c r="F8">
        <v>268</v>
      </c>
      <c r="G8">
        <f t="shared" si="1"/>
        <v>0</v>
      </c>
    </row>
    <row r="9" spans="1:7" x14ac:dyDescent="0.35">
      <c r="A9" s="2" t="s">
        <v>6</v>
      </c>
      <c r="B9" s="2">
        <v>42.795999999999999</v>
      </c>
      <c r="C9" s="2">
        <f t="shared" si="2"/>
        <v>-8.1316010842134858</v>
      </c>
      <c r="D9">
        <v>1958</v>
      </c>
      <c r="E9">
        <f t="shared" si="0"/>
        <v>0</v>
      </c>
      <c r="F9">
        <v>268</v>
      </c>
      <c r="G9">
        <f t="shared" si="1"/>
        <v>0</v>
      </c>
    </row>
    <row r="10" spans="1:7" x14ac:dyDescent="0.35">
      <c r="A10" s="2" t="s">
        <v>11</v>
      </c>
      <c r="B10" s="2">
        <v>43.814</v>
      </c>
      <c r="C10" s="2">
        <f t="shared" si="2"/>
        <v>-5.6192084721778457</v>
      </c>
      <c r="D10">
        <v>1958</v>
      </c>
      <c r="E10">
        <f t="shared" si="0"/>
        <v>0</v>
      </c>
      <c r="F10">
        <v>268</v>
      </c>
      <c r="G10">
        <f t="shared" si="1"/>
        <v>0</v>
      </c>
    </row>
    <row r="11" spans="1:7" x14ac:dyDescent="0.35">
      <c r="A11" s="2" t="s">
        <v>7</v>
      </c>
      <c r="B11" s="2">
        <v>45.966000000000001</v>
      </c>
      <c r="C11" s="2">
        <f t="shared" si="2"/>
        <v>-0.67441152155942063</v>
      </c>
      <c r="D11">
        <v>1958</v>
      </c>
      <c r="E11">
        <f t="shared" si="0"/>
        <v>0</v>
      </c>
      <c r="F11">
        <v>268</v>
      </c>
      <c r="G11">
        <f t="shared" si="1"/>
        <v>0</v>
      </c>
    </row>
    <row r="12" spans="1:7" x14ac:dyDescent="0.35">
      <c r="A12" s="2"/>
      <c r="B12" s="2"/>
      <c r="C12" s="2"/>
    </row>
    <row r="13" spans="1:7" x14ac:dyDescent="0.35">
      <c r="A13" s="2"/>
      <c r="B13" s="2"/>
      <c r="C13" s="2"/>
    </row>
    <row r="33" spans="1:7" x14ac:dyDescent="0.35">
      <c r="A33" s="2" t="s">
        <v>9</v>
      </c>
      <c r="B33" s="2" t="s">
        <v>8</v>
      </c>
      <c r="C33" s="2" t="s">
        <v>10</v>
      </c>
      <c r="D33" s="2" t="s">
        <v>13</v>
      </c>
      <c r="E33" s="2" t="s">
        <v>10</v>
      </c>
      <c r="F33" s="2" t="s">
        <v>14</v>
      </c>
      <c r="G33" s="2" t="s">
        <v>10</v>
      </c>
    </row>
    <row r="34" spans="1:7" x14ac:dyDescent="0.35">
      <c r="A34" s="2" t="s">
        <v>0</v>
      </c>
      <c r="B34" s="8">
        <v>41.023000000000003</v>
      </c>
      <c r="C34" s="8">
        <f>100-(46.276/B34*100)</f>
        <v>-12.805011822636089</v>
      </c>
      <c r="D34" s="8">
        <v>1958</v>
      </c>
      <c r="E34" s="8">
        <v>0</v>
      </c>
      <c r="F34" s="8">
        <v>268</v>
      </c>
      <c r="G34" s="8">
        <v>0</v>
      </c>
    </row>
    <row r="35" spans="1:7" x14ac:dyDescent="0.35">
      <c r="A35" s="2" t="s">
        <v>1</v>
      </c>
      <c r="B35" s="8"/>
      <c r="C35" s="8"/>
      <c r="D35" s="8"/>
      <c r="E35" s="8"/>
      <c r="F35" s="8"/>
      <c r="G35" s="8"/>
    </row>
    <row r="36" spans="1:7" x14ac:dyDescent="0.35">
      <c r="A36" s="2" t="s">
        <v>4</v>
      </c>
      <c r="B36" s="8"/>
      <c r="C36" s="8"/>
      <c r="D36" s="8"/>
      <c r="E36" s="8"/>
      <c r="F36" s="8"/>
      <c r="G36" s="8"/>
    </row>
    <row r="37" spans="1:7" x14ac:dyDescent="0.35">
      <c r="A37" s="2" t="s">
        <v>5</v>
      </c>
      <c r="B37" s="8"/>
      <c r="C37" s="8"/>
      <c r="D37" s="8"/>
      <c r="E37" s="8"/>
      <c r="F37" s="8"/>
      <c r="G37" s="8"/>
    </row>
    <row r="38" spans="1:7" x14ac:dyDescent="0.35">
      <c r="D38" s="4"/>
      <c r="E38" s="4"/>
      <c r="F38" s="4"/>
      <c r="G38" s="4"/>
    </row>
    <row r="40" spans="1:7" x14ac:dyDescent="0.35">
      <c r="A40" s="6" t="s">
        <v>29</v>
      </c>
    </row>
    <row r="57" spans="1:7" x14ac:dyDescent="0.35">
      <c r="A57" s="2" t="s">
        <v>9</v>
      </c>
      <c r="B57" s="2" t="s">
        <v>8</v>
      </c>
      <c r="C57" s="2" t="s">
        <v>15</v>
      </c>
      <c r="D57" s="2" t="s">
        <v>13</v>
      </c>
      <c r="E57" s="2" t="s">
        <v>18</v>
      </c>
      <c r="F57" s="2" t="s">
        <v>14</v>
      </c>
      <c r="G57" s="2" t="s">
        <v>19</v>
      </c>
    </row>
    <row r="58" spans="1:7" x14ac:dyDescent="0.35">
      <c r="A58" s="2" t="s">
        <v>12</v>
      </c>
      <c r="B58" s="2">
        <v>50.241999999999997</v>
      </c>
      <c r="C58" s="2">
        <f>100-(46.276/B58*100)</f>
        <v>7.8937940368615784</v>
      </c>
      <c r="D58" s="2">
        <v>3919</v>
      </c>
      <c r="E58" s="2">
        <f>(100-(1958/D58*100))</f>
        <v>50.038275070170961</v>
      </c>
      <c r="F58" s="2">
        <v>134</v>
      </c>
      <c r="G58" s="2">
        <f>(100-(268/F58*100))*-1</f>
        <v>100</v>
      </c>
    </row>
    <row r="59" spans="1:7" x14ac:dyDescent="0.35">
      <c r="A59" s="1"/>
      <c r="B59" s="1"/>
      <c r="C59" s="1"/>
      <c r="D59" s="1"/>
      <c r="E59" s="1"/>
      <c r="F59" s="1"/>
      <c r="G59" s="1"/>
    </row>
    <row r="60" spans="1:7" x14ac:dyDescent="0.35">
      <c r="A60" s="2" t="s">
        <v>9</v>
      </c>
      <c r="B60" s="2" t="s">
        <v>8</v>
      </c>
      <c r="C60" s="2" t="s">
        <v>15</v>
      </c>
      <c r="D60" s="2" t="s">
        <v>13</v>
      </c>
      <c r="E60" s="2" t="s">
        <v>18</v>
      </c>
      <c r="F60" s="2" t="s">
        <v>14</v>
      </c>
      <c r="G60" s="2" t="s">
        <v>19</v>
      </c>
    </row>
    <row r="61" spans="1:7" x14ac:dyDescent="0.35">
      <c r="A61" s="2" t="s">
        <v>2</v>
      </c>
      <c r="B61" s="9">
        <v>73.346999999999994</v>
      </c>
      <c r="C61" s="8">
        <f>100-(46.276/B61*100)</f>
        <v>36.90812166823455</v>
      </c>
      <c r="D61" s="8">
        <v>3917</v>
      </c>
      <c r="E61" s="8">
        <f>(100-(1958/D61*100))</f>
        <v>50.012764871074801</v>
      </c>
      <c r="F61" s="8">
        <v>134</v>
      </c>
      <c r="G61" s="8">
        <f>(100-(268/F61*100))*-1</f>
        <v>100</v>
      </c>
    </row>
    <row r="62" spans="1:7" x14ac:dyDescent="0.35">
      <c r="A62" s="2" t="s">
        <v>3</v>
      </c>
      <c r="B62" s="9"/>
      <c r="C62" s="8"/>
      <c r="D62" s="8"/>
      <c r="E62" s="8"/>
      <c r="F62" s="8"/>
      <c r="G62" s="8"/>
    </row>
    <row r="77" spans="1:7" x14ac:dyDescent="0.35">
      <c r="A77" t="s">
        <v>20</v>
      </c>
      <c r="B77" s="6" t="s">
        <v>8</v>
      </c>
      <c r="C77" s="6" t="s">
        <v>15</v>
      </c>
      <c r="D77" s="6" t="s">
        <v>13</v>
      </c>
      <c r="E77" s="6" t="s">
        <v>18</v>
      </c>
      <c r="F77" s="6" t="s">
        <v>14</v>
      </c>
      <c r="G77" s="6" t="s">
        <v>19</v>
      </c>
    </row>
    <row r="78" spans="1:7" x14ac:dyDescent="0.35">
      <c r="A78" s="5">
        <v>0.25</v>
      </c>
      <c r="B78" s="6">
        <v>50.145000000000003</v>
      </c>
      <c r="C78" s="6">
        <f t="shared" ref="C78:C84" si="3">100-(46.276/B78*100)</f>
        <v>7.7156246884036364</v>
      </c>
      <c r="D78" s="6">
        <v>2238</v>
      </c>
      <c r="E78" s="6">
        <f t="shared" ref="E78:E85" si="4">(100-(1958/D78*100))</f>
        <v>12.51117068811439</v>
      </c>
      <c r="F78" s="6">
        <v>235</v>
      </c>
      <c r="G78" s="6">
        <f t="shared" ref="G78:G85" si="5">(100-(268/F78*100))*-1</f>
        <v>14.042553191489375</v>
      </c>
    </row>
    <row r="79" spans="1:7" x14ac:dyDescent="0.35">
      <c r="A79" s="5">
        <v>0.5</v>
      </c>
      <c r="B79" s="6">
        <v>55.3</v>
      </c>
      <c r="C79" s="6">
        <f t="shared" si="3"/>
        <v>16.318264014466536</v>
      </c>
      <c r="D79" s="6">
        <v>2661</v>
      </c>
      <c r="E79" s="6">
        <f t="shared" si="4"/>
        <v>26.418639609169475</v>
      </c>
      <c r="F79" s="6">
        <v>201</v>
      </c>
      <c r="G79" s="6">
        <f t="shared" si="5"/>
        <v>33.333333333333314</v>
      </c>
    </row>
    <row r="80" spans="1:7" x14ac:dyDescent="0.35">
      <c r="A80" s="5">
        <v>0.75</v>
      </c>
      <c r="B80" s="6">
        <v>65.522000000000006</v>
      </c>
      <c r="C80" s="6">
        <f t="shared" si="3"/>
        <v>29.373340252129054</v>
      </c>
      <c r="D80" s="6">
        <v>3134</v>
      </c>
      <c r="E80" s="6">
        <f t="shared" si="4"/>
        <v>37.523931078493931</v>
      </c>
      <c r="F80" s="6">
        <v>168</v>
      </c>
      <c r="G80" s="6">
        <f t="shared" si="5"/>
        <v>59.523809523809547</v>
      </c>
    </row>
    <row r="81" spans="1:7" x14ac:dyDescent="0.35">
      <c r="A81" s="5">
        <v>1</v>
      </c>
      <c r="B81" s="7">
        <v>73.346999999999994</v>
      </c>
      <c r="C81" s="6">
        <f t="shared" si="3"/>
        <v>36.90812166823455</v>
      </c>
      <c r="D81" s="6">
        <v>3917</v>
      </c>
      <c r="E81" s="6">
        <f t="shared" si="4"/>
        <v>50.012764871074801</v>
      </c>
      <c r="F81" s="6">
        <v>134</v>
      </c>
      <c r="G81" s="6">
        <f t="shared" si="5"/>
        <v>100</v>
      </c>
    </row>
    <row r="82" spans="1:7" x14ac:dyDescent="0.35">
      <c r="A82" s="5">
        <v>1.25</v>
      </c>
      <c r="B82" s="7">
        <v>80.695999999999998</v>
      </c>
      <c r="C82" s="6">
        <f t="shared" si="3"/>
        <v>42.653910974521658</v>
      </c>
      <c r="D82" s="6">
        <v>4379</v>
      </c>
      <c r="E82" s="6">
        <f t="shared" si="4"/>
        <v>55.286595113039503</v>
      </c>
      <c r="F82" s="6">
        <v>120</v>
      </c>
      <c r="G82" s="6">
        <f t="shared" si="5"/>
        <v>123.33333333333334</v>
      </c>
    </row>
    <row r="83" spans="1:7" x14ac:dyDescent="0.35">
      <c r="A83" s="5">
        <v>1.5</v>
      </c>
      <c r="B83" s="7">
        <v>84.468000000000004</v>
      </c>
      <c r="C83" s="6">
        <f t="shared" si="3"/>
        <v>45.214755883885019</v>
      </c>
      <c r="D83" s="6">
        <v>4379</v>
      </c>
      <c r="E83" s="6">
        <f t="shared" si="4"/>
        <v>55.286595113039503</v>
      </c>
      <c r="F83" s="6">
        <v>120</v>
      </c>
      <c r="G83" s="6">
        <f t="shared" si="5"/>
        <v>123.33333333333334</v>
      </c>
    </row>
    <row r="84" spans="1:7" x14ac:dyDescent="0.35">
      <c r="A84" s="5">
        <v>1.75</v>
      </c>
      <c r="B84" s="7">
        <v>86.384</v>
      </c>
      <c r="C84" s="6">
        <f t="shared" si="3"/>
        <v>46.42989442489349</v>
      </c>
      <c r="D84" s="6">
        <v>4380</v>
      </c>
      <c r="E84" s="6">
        <f t="shared" si="4"/>
        <v>55.296803652968038</v>
      </c>
      <c r="F84" s="6">
        <v>120</v>
      </c>
      <c r="G84" s="6">
        <f t="shared" si="5"/>
        <v>123.33333333333334</v>
      </c>
    </row>
    <row r="85" spans="1:7" x14ac:dyDescent="0.35">
      <c r="A85" s="5">
        <v>2</v>
      </c>
      <c r="B85" s="6">
        <v>88.283000000000001</v>
      </c>
      <c r="C85" s="6">
        <f>100-(46.276/B85*100)</f>
        <v>47.582207219963067</v>
      </c>
      <c r="D85" s="6">
        <v>4380</v>
      </c>
      <c r="E85" s="6">
        <f t="shared" si="4"/>
        <v>55.296803652968038</v>
      </c>
      <c r="F85" s="6">
        <v>120</v>
      </c>
      <c r="G85" s="6">
        <f t="shared" si="5"/>
        <v>123.33333333333334</v>
      </c>
    </row>
    <row r="86" spans="1:7" x14ac:dyDescent="0.35">
      <c r="A86" s="5"/>
      <c r="B86" s="6"/>
      <c r="C86" s="6"/>
      <c r="D86" s="6"/>
      <c r="E86" s="6"/>
      <c r="F86" s="6"/>
      <c r="G86" s="6"/>
    </row>
    <row r="87" spans="1:7" x14ac:dyDescent="0.35">
      <c r="B87" s="6"/>
      <c r="C87" s="6"/>
      <c r="D87" s="6"/>
      <c r="E87" s="6"/>
      <c r="F87" s="6"/>
      <c r="G87" s="6"/>
    </row>
    <row r="107" spans="1:4" x14ac:dyDescent="0.35">
      <c r="A107" t="s">
        <v>25</v>
      </c>
      <c r="B107" t="s">
        <v>22</v>
      </c>
      <c r="C107" t="s">
        <v>24</v>
      </c>
      <c r="D107" t="s">
        <v>23</v>
      </c>
    </row>
    <row r="108" spans="1:4" x14ac:dyDescent="0.35">
      <c r="A108" s="6" t="s">
        <v>0</v>
      </c>
      <c r="B108">
        <v>43.768999999999998</v>
      </c>
      <c r="C108">
        <v>93.768000000000001</v>
      </c>
      <c r="D108">
        <v>99.875</v>
      </c>
    </row>
    <row r="109" spans="1:4" x14ac:dyDescent="0.35">
      <c r="A109" s="6" t="s">
        <v>1</v>
      </c>
      <c r="B109">
        <v>21.335000000000001</v>
      </c>
      <c r="C109">
        <v>71.334000000000003</v>
      </c>
      <c r="D109">
        <v>87.99</v>
      </c>
    </row>
    <row r="110" spans="1:4" x14ac:dyDescent="0.35">
      <c r="A110" s="6" t="s">
        <v>4</v>
      </c>
      <c r="B110">
        <v>38.159999999999997</v>
      </c>
      <c r="C110">
        <v>88.159000000000006</v>
      </c>
      <c r="D110">
        <v>99.87</v>
      </c>
    </row>
    <row r="111" spans="1:4" x14ac:dyDescent="0.35">
      <c r="A111" s="6" t="s">
        <v>5</v>
      </c>
      <c r="B111">
        <v>35.167999999999999</v>
      </c>
      <c r="C111">
        <v>85.167000000000002</v>
      </c>
      <c r="D111">
        <v>99.867000000000004</v>
      </c>
    </row>
    <row r="112" spans="1:4" x14ac:dyDescent="0.35">
      <c r="A112" s="6" t="s">
        <v>6</v>
      </c>
      <c r="B112">
        <v>27.742999999999999</v>
      </c>
      <c r="C112">
        <v>77.707999999999998</v>
      </c>
      <c r="D112">
        <v>87.707999999999998</v>
      </c>
    </row>
    <row r="113" spans="1:4" x14ac:dyDescent="0.35">
      <c r="A113" s="6" t="s">
        <v>11</v>
      </c>
      <c r="B113">
        <v>44.454999999999998</v>
      </c>
      <c r="C113">
        <v>94.403999999999996</v>
      </c>
      <c r="D113">
        <v>99.686999999999998</v>
      </c>
    </row>
    <row r="114" spans="1:4" x14ac:dyDescent="0.35">
      <c r="A114" s="6" t="s">
        <v>7</v>
      </c>
      <c r="B114">
        <v>5.5880000000000001</v>
      </c>
      <c r="C114">
        <v>55.582000000000001</v>
      </c>
      <c r="D114">
        <v>70.814999999999998</v>
      </c>
    </row>
    <row r="115" spans="1:4" x14ac:dyDescent="0.35">
      <c r="A115" t="s">
        <v>26</v>
      </c>
      <c r="B115">
        <v>43.194000000000003</v>
      </c>
      <c r="C115">
        <v>82.072000000000003</v>
      </c>
      <c r="D115">
        <v>90.927999999999997</v>
      </c>
    </row>
    <row r="116" spans="1:4" x14ac:dyDescent="0.35">
      <c r="C116">
        <f>100-(43.194/C115*100)</f>
        <v>47.370601423140656</v>
      </c>
      <c r="D116">
        <f>100-(43.194/D115*100)</f>
        <v>52.49648073200774</v>
      </c>
    </row>
    <row r="139" spans="1:5" x14ac:dyDescent="0.35">
      <c r="A139" s="6" t="s">
        <v>27</v>
      </c>
      <c r="B139">
        <v>1958</v>
      </c>
      <c r="C139">
        <v>1956</v>
      </c>
      <c r="D139">
        <v>1453</v>
      </c>
    </row>
    <row r="140" spans="1:5" x14ac:dyDescent="0.35">
      <c r="A140" s="6" t="s">
        <v>28</v>
      </c>
      <c r="B140">
        <v>268</v>
      </c>
      <c r="C140">
        <v>268</v>
      </c>
      <c r="D140">
        <v>362</v>
      </c>
      <c r="E140">
        <f>100-(C140/D140*100)</f>
        <v>25.966850828729278</v>
      </c>
    </row>
    <row r="141" spans="1:5" x14ac:dyDescent="0.35">
      <c r="C141">
        <f>100-(B139/C139*100)</f>
        <v>-0.10224948875254825</v>
      </c>
      <c r="D141">
        <f>100-(B139/D139*100)</f>
        <v>-34.755677907776999</v>
      </c>
    </row>
    <row r="145" spans="1:5" x14ac:dyDescent="0.35">
      <c r="B145" s="6" t="s">
        <v>8</v>
      </c>
      <c r="C145" s="6" t="s">
        <v>13</v>
      </c>
      <c r="D145" s="6" t="s">
        <v>31</v>
      </c>
      <c r="E145" s="6" t="s">
        <v>17</v>
      </c>
    </row>
    <row r="146" spans="1:5" x14ac:dyDescent="0.35">
      <c r="A146" t="s">
        <v>29</v>
      </c>
      <c r="B146" s="6">
        <v>86.16</v>
      </c>
      <c r="C146" s="6">
        <v>3913</v>
      </c>
      <c r="D146" s="6">
        <v>134</v>
      </c>
      <c r="E146">
        <f>(100-(268/D146*100))*-1</f>
        <v>100</v>
      </c>
    </row>
    <row r="147" spans="1:5" x14ac:dyDescent="0.35">
      <c r="A147" t="s">
        <v>30</v>
      </c>
      <c r="B147">
        <v>43.194000000000003</v>
      </c>
      <c r="C147">
        <v>1958</v>
      </c>
      <c r="D147">
        <v>268</v>
      </c>
    </row>
    <row r="148" spans="1:5" x14ac:dyDescent="0.35">
      <c r="B148">
        <f>(B146/B147*100) - 100</f>
        <v>99.472148909570734</v>
      </c>
      <c r="C148">
        <f>100-(C147/C146*100)</f>
        <v>49.961666240736015</v>
      </c>
      <c r="D148">
        <f>100-(D147/D146*100)</f>
        <v>-100</v>
      </c>
    </row>
  </sheetData>
  <mergeCells count="12">
    <mergeCell ref="F34:F37"/>
    <mergeCell ref="G34:G37"/>
    <mergeCell ref="F61:F62"/>
    <mergeCell ref="G61:G62"/>
    <mergeCell ref="B34:B37"/>
    <mergeCell ref="C34:C37"/>
    <mergeCell ref="B61:B62"/>
    <mergeCell ref="C61:C62"/>
    <mergeCell ref="D61:D62"/>
    <mergeCell ref="E61:E62"/>
    <mergeCell ref="D34:D37"/>
    <mergeCell ref="E34:E3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Pojsl</dc:creator>
  <cp:lastModifiedBy>pojsl</cp:lastModifiedBy>
  <dcterms:created xsi:type="dcterms:W3CDTF">2015-06-05T18:19:34Z</dcterms:created>
  <dcterms:modified xsi:type="dcterms:W3CDTF">2020-11-20T20:25:54Z</dcterms:modified>
</cp:coreProperties>
</file>