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32" documentId="14_{40EA447E-FEA2-407B-80B0-ADD811257A0D}" xr6:coauthVersionLast="47" xr6:coauthVersionMax="47" xr10:uidLastSave="{A647156D-8A38-4894-A2DB-60983391565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I62" i="1" s="1"/>
  <c r="H61" i="1"/>
  <c r="I61" i="1" s="1"/>
  <c r="H60" i="1"/>
  <c r="H57" i="1"/>
  <c r="H56" i="1"/>
  <c r="H55" i="1"/>
  <c r="H54" i="1"/>
  <c r="H53" i="1"/>
  <c r="H52" i="1"/>
  <c r="H51" i="1"/>
  <c r="I51" i="1" s="1"/>
  <c r="H50" i="1"/>
  <c r="H49" i="1"/>
  <c r="H48" i="1"/>
  <c r="H47" i="1"/>
  <c r="H46" i="1"/>
  <c r="H45" i="1"/>
  <c r="H44" i="1"/>
  <c r="H43" i="1"/>
  <c r="I43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K61" i="1" s="1"/>
  <c r="J60" i="1"/>
  <c r="L60" i="1" s="1"/>
  <c r="J57" i="1"/>
  <c r="J56" i="1"/>
  <c r="K56" i="1" s="1"/>
  <c r="J55" i="1"/>
  <c r="K55" i="1" s="1"/>
  <c r="J54" i="1"/>
  <c r="K54" i="1" s="1"/>
  <c r="J53" i="1"/>
  <c r="J52" i="1"/>
  <c r="J51" i="1"/>
  <c r="K51" i="1" s="1"/>
  <c r="J50" i="1"/>
  <c r="J49" i="1"/>
  <c r="J48" i="1"/>
  <c r="L48" i="1" s="1"/>
  <c r="J47" i="1"/>
  <c r="K47" i="1" s="1"/>
  <c r="J46" i="1"/>
  <c r="J45" i="1"/>
  <c r="J44" i="1"/>
  <c r="J43" i="1"/>
  <c r="K43" i="1" s="1"/>
  <c r="J42" i="1"/>
  <c r="K42" i="1" s="1"/>
  <c r="J41" i="1"/>
  <c r="J40" i="1"/>
  <c r="L40" i="1" s="1"/>
  <c r="J39" i="1"/>
  <c r="L39" i="1" s="1"/>
  <c r="J38" i="1"/>
  <c r="J37" i="1"/>
  <c r="J36" i="1"/>
  <c r="J35" i="1"/>
  <c r="L35" i="1" s="1"/>
  <c r="J34" i="1"/>
  <c r="K34" i="1" s="1"/>
  <c r="J33" i="1"/>
  <c r="J32" i="1"/>
  <c r="L32" i="1" s="1"/>
  <c r="J31" i="1"/>
  <c r="L31" i="1" s="1"/>
  <c r="J30" i="1"/>
  <c r="J29" i="1"/>
  <c r="L29" i="1" s="1"/>
  <c r="J28" i="1"/>
  <c r="J27" i="1"/>
  <c r="J26" i="1"/>
  <c r="L26" i="1" s="1"/>
  <c r="J25" i="1"/>
  <c r="J24" i="1"/>
  <c r="K24" i="1" s="1"/>
  <c r="J23" i="1"/>
  <c r="K23" i="1" s="1"/>
  <c r="J22" i="1"/>
  <c r="J21" i="1"/>
  <c r="J20" i="1"/>
  <c r="J19" i="1"/>
  <c r="K19" i="1" s="1"/>
  <c r="J18" i="1"/>
  <c r="J17" i="1"/>
  <c r="J15" i="1"/>
  <c r="K15" i="1" s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L7" i="1" s="1"/>
  <c r="J6" i="1"/>
  <c r="K6" i="1" s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18" i="1"/>
  <c r="K22" i="1"/>
  <c r="K26" i="1"/>
  <c r="K30" i="1"/>
  <c r="K38" i="1"/>
  <c r="K46" i="1"/>
  <c r="K50" i="1"/>
  <c r="K60" i="1"/>
  <c r="K64" i="1"/>
  <c r="L17" i="1"/>
  <c r="L37" i="1"/>
  <c r="L57" i="1"/>
  <c r="L5" i="1"/>
  <c r="L9" i="1"/>
  <c r="L18" i="1"/>
  <c r="L22" i="1"/>
  <c r="L30" i="1"/>
  <c r="L38" i="1"/>
  <c r="L42" i="1"/>
  <c r="L46" i="1"/>
  <c r="L50" i="1"/>
  <c r="L64" i="1"/>
  <c r="K21" i="1"/>
  <c r="K37" i="1"/>
  <c r="K49" i="1"/>
  <c r="K63" i="1"/>
  <c r="L21" i="1"/>
  <c r="L45" i="1"/>
  <c r="K27" i="1"/>
  <c r="K35" i="1"/>
  <c r="K17" i="1"/>
  <c r="K33" i="1"/>
  <c r="K57" i="1"/>
  <c r="L53" i="1"/>
  <c r="L10" i="1"/>
  <c r="L27" i="1"/>
  <c r="L43" i="1"/>
  <c r="L4" i="1"/>
  <c r="L25" i="1"/>
  <c r="L41" i="1"/>
  <c r="K3" i="1"/>
  <c r="K7" i="1"/>
  <c r="K11" i="1"/>
  <c r="K20" i="1"/>
  <c r="K28" i="1"/>
  <c r="K36" i="1"/>
  <c r="K40" i="1"/>
  <c r="K44" i="1"/>
  <c r="K48" i="1"/>
  <c r="K52" i="1"/>
  <c r="K62" i="1"/>
  <c r="K12" i="1"/>
  <c r="L12" i="1"/>
  <c r="L33" i="1"/>
  <c r="L63" i="1"/>
  <c r="L3" i="1"/>
  <c r="L11" i="1"/>
  <c r="L20" i="1"/>
  <c r="L24" i="1"/>
  <c r="L28" i="1"/>
  <c r="L36" i="1"/>
  <c r="L44" i="1"/>
  <c r="L52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0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32" i="1" l="1"/>
  <c r="K39" i="1"/>
  <c r="L56" i="1"/>
  <c r="L15" i="1"/>
  <c r="L54" i="1"/>
  <c r="L13" i="1"/>
  <c r="K29" i="1"/>
  <c r="L55" i="1"/>
  <c r="L23" i="1"/>
  <c r="L51" i="1"/>
  <c r="L19" i="1"/>
  <c r="K31" i="1"/>
  <c r="L47" i="1"/>
  <c r="L14" i="1"/>
  <c r="L6" i="1"/>
  <c r="L34" i="1"/>
  <c r="L61" i="1"/>
</calcChain>
</file>

<file path=xl/sharedStrings.xml><?xml version="1.0" encoding="utf-8"?>
<sst xmlns="http://schemas.openxmlformats.org/spreadsheetml/2006/main" count="899" uniqueCount="266">
  <si>
    <t>CÓD. HISTÓRICO FARMÁCIA</t>
  </si>
  <si>
    <t>JAVA - 4588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</si>
  <si>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</si>
  <si>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</si>
  <si>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</si>
  <si>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</si>
  <si>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</si>
  <si>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</si>
  <si>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</si>
  <si>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</si>
  <si>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</si>
  <si>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</si>
  <si>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</si>
  <si>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</si>
  <si>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</si>
  <si>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</si>
  <si>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</si>
  <si>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</si>
  <si>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</si>
  <si>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</si>
  <si>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</si>
  <si>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</si>
  <si>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P44102023185595</t>
  </si>
  <si>
    <t>IMPR.</t>
  </si>
  <si>
    <t>EQ. TERC.</t>
  </si>
  <si>
    <t>BRBSS1501X</t>
  </si>
  <si>
    <t>Gaveteiro Vertical CX 02</t>
  </si>
  <si>
    <t>P44102023185601</t>
  </si>
  <si>
    <t>CARTUCHO</t>
  </si>
  <si>
    <t>1 VOLUME</t>
  </si>
  <si>
    <t>Gaveteiro Vertical CX 03</t>
  </si>
  <si>
    <t>P44062023180899</t>
  </si>
  <si>
    <t>TRANSF.</t>
  </si>
  <si>
    <t>51015223000080</t>
  </si>
  <si>
    <t>Gaveteiro Vertical CX 04</t>
  </si>
  <si>
    <t>P44072023182390</t>
  </si>
  <si>
    <t>TEL. VOIP</t>
  </si>
  <si>
    <t>23WZ323000KC</t>
  </si>
  <si>
    <t>Monitor Gerência</t>
  </si>
  <si>
    <t>Monitor</t>
  </si>
  <si>
    <t>POSITIVO</t>
  </si>
  <si>
    <t>5A454N73Z</t>
  </si>
  <si>
    <t>SUP. ND024</t>
  </si>
  <si>
    <t>ACESSO.</t>
  </si>
  <si>
    <t>5 VOLUMES</t>
  </si>
  <si>
    <t>Monitor B12</t>
  </si>
  <si>
    <t>5A454N51J</t>
  </si>
  <si>
    <t>SUP. ND092</t>
  </si>
  <si>
    <t>4 VOLUMES</t>
  </si>
  <si>
    <t>Monitor E-Learning</t>
  </si>
  <si>
    <t>5A454N44V</t>
  </si>
  <si>
    <t>SUP. ND292</t>
  </si>
  <si>
    <t>1 VOLUME (2 UNI.)</t>
  </si>
  <si>
    <t>Monitor Farmacêutico</t>
  </si>
  <si>
    <t>5A454N847</t>
  </si>
  <si>
    <t>Monitor Balcão 01</t>
  </si>
  <si>
    <t>5A454N54Y</t>
  </si>
  <si>
    <t>Monitor Balcão 02</t>
  </si>
  <si>
    <t>5A454N80N</t>
  </si>
  <si>
    <t>Monitor Balcão 03</t>
  </si>
  <si>
    <t>5A454N88R</t>
  </si>
  <si>
    <t>Monitor Balcão 04</t>
  </si>
  <si>
    <t>5A454N23K</t>
  </si>
  <si>
    <t>Monitor Balcão 05</t>
  </si>
  <si>
    <t>5A454NB95</t>
  </si>
  <si>
    <t>Monitor Touch CX 01</t>
  </si>
  <si>
    <t>D22C000381</t>
  </si>
  <si>
    <t>Monitor Touch CX 02</t>
  </si>
  <si>
    <t>D22C000323</t>
  </si>
  <si>
    <t>Monitor Touch CX 03</t>
  </si>
  <si>
    <t>D22C000414</t>
  </si>
  <si>
    <t>Monitor Touch CX 04</t>
  </si>
  <si>
    <t>D22C000329</t>
  </si>
  <si>
    <t>Scanner de Mesa A4 01</t>
  </si>
  <si>
    <t>Scanner</t>
  </si>
  <si>
    <t>CANON</t>
  </si>
  <si>
    <t>KPEF17160M</t>
  </si>
  <si>
    <t>Scanner de Mesa A4 02</t>
  </si>
  <si>
    <t>KPEF17169M</t>
  </si>
  <si>
    <t>Leitor Cód. Barra - Mesa CX 01</t>
  </si>
  <si>
    <t>S22222521400457</t>
  </si>
  <si>
    <t>Leitor Cód. Barra - Mesa CX 02</t>
  </si>
  <si>
    <t>S22231521400654</t>
  </si>
  <si>
    <t>Leitor Cód. Barra - Mesa CX 03</t>
  </si>
  <si>
    <t>S22231521401343</t>
  </si>
  <si>
    <t>Leitor Cód. Barra - Mesa CX 04</t>
  </si>
  <si>
    <t>S22231521401089</t>
  </si>
  <si>
    <t>Fortinet (FortiGate)</t>
  </si>
  <si>
    <t>Roteador</t>
  </si>
  <si>
    <t>VIVO</t>
  </si>
  <si>
    <t>FGT40FTK2209F1ER</t>
  </si>
  <si>
    <t>INJETOR</t>
  </si>
  <si>
    <t>PERIF.</t>
  </si>
  <si>
    <t>C22276582000023116</t>
  </si>
  <si>
    <t>Fortinet (FortiAP)</t>
  </si>
  <si>
    <t>Antena</t>
  </si>
  <si>
    <t>FP231FTF23050307</t>
  </si>
  <si>
    <t>Switch Aruba</t>
  </si>
  <si>
    <t>Switch</t>
  </si>
  <si>
    <t>AGIS</t>
  </si>
  <si>
    <t>VN32KYF1PQ</t>
  </si>
  <si>
    <t>Tablet Verificador de Preço 01</t>
  </si>
  <si>
    <t>Consulta Preço</t>
  </si>
  <si>
    <t>AIDC TECNOLOGIA</t>
  </si>
  <si>
    <t>ST103ANLFKBB228</t>
  </si>
  <si>
    <t>Tablet Verificador de Preço 02</t>
  </si>
  <si>
    <t>ST103ANLFKBB852</t>
  </si>
  <si>
    <t xml:space="preserve">Micro (PDV) B12               </t>
  </si>
  <si>
    <t>CPU</t>
  </si>
  <si>
    <t>5A4324G2I</t>
  </si>
  <si>
    <t>NEOBOX</t>
  </si>
  <si>
    <t>NÃO</t>
  </si>
  <si>
    <t>Micro (PDV) CX 01</t>
  </si>
  <si>
    <t>5A4324947</t>
  </si>
  <si>
    <t>PIN PAD</t>
  </si>
  <si>
    <t>7200362212043099</t>
  </si>
  <si>
    <t>Leitor Biométrico</t>
  </si>
  <si>
    <t>Leitor</t>
  </si>
  <si>
    <t>TECHMAG</t>
  </si>
  <si>
    <t>FP928365</t>
  </si>
  <si>
    <t>Tablet</t>
  </si>
  <si>
    <t>MGITECH</t>
  </si>
  <si>
    <t>350538867322567</t>
  </si>
  <si>
    <t>CABO USB</t>
  </si>
  <si>
    <t>789856404814801</t>
  </si>
  <si>
    <t>Micro (PDV) CX 02</t>
  </si>
  <si>
    <t>5A4324477</t>
  </si>
  <si>
    <t>7200362212045228</t>
  </si>
  <si>
    <t>FP928363</t>
  </si>
  <si>
    <t>350538867323839</t>
  </si>
  <si>
    <t>789856404814802</t>
  </si>
  <si>
    <t>Micro (PDV) CX 03</t>
  </si>
  <si>
    <t>5A4324D83</t>
  </si>
  <si>
    <t>7200362212043149</t>
  </si>
  <si>
    <t>FP928364</t>
  </si>
  <si>
    <t>350538867384195</t>
  </si>
  <si>
    <t>789856404814803</t>
  </si>
  <si>
    <t>Micro (PDV) CX 04</t>
  </si>
  <si>
    <t>5A432489T</t>
  </si>
  <si>
    <t>7200362212042077</t>
  </si>
  <si>
    <t>FP928362</t>
  </si>
  <si>
    <t>350538866684850</t>
  </si>
  <si>
    <t>789856404814804</t>
  </si>
  <si>
    <t>Micro (TG) E-Learning</t>
  </si>
  <si>
    <t>5A4323N7L</t>
  </si>
  <si>
    <t>WEBCAM - IN</t>
  </si>
  <si>
    <t>2225LZ92WTL8</t>
  </si>
  <si>
    <t>Micro (TG) Gerência</t>
  </si>
  <si>
    <t>5A4323N6G</t>
  </si>
  <si>
    <t>s</t>
  </si>
  <si>
    <t>2225LZ92S4X9</t>
  </si>
  <si>
    <t>Leitor Cód. Barra - Mão/Sem Fio</t>
  </si>
  <si>
    <t>S23188523700882</t>
  </si>
  <si>
    <t>HEADSET</t>
  </si>
  <si>
    <t>SIM</t>
  </si>
  <si>
    <t>Celular</t>
  </si>
  <si>
    <t>KWAN</t>
  </si>
  <si>
    <t>350589198554287</t>
  </si>
  <si>
    <t>Micro (TG) Farmacêutico</t>
  </si>
  <si>
    <t>5A4323N5B</t>
  </si>
  <si>
    <t>Micro (TC) Balcão 01</t>
  </si>
  <si>
    <t>5A4324J2R</t>
  </si>
  <si>
    <t>Leitor Cód. Barra - Mão</t>
  </si>
  <si>
    <t>22174010562479</t>
  </si>
  <si>
    <t>Micro (TC) Balcão 02</t>
  </si>
  <si>
    <t>5A4324N8X</t>
  </si>
  <si>
    <t>22174010562503</t>
  </si>
  <si>
    <t>Micro (TC) Balcão 03</t>
  </si>
  <si>
    <t>5A4324L0N</t>
  </si>
  <si>
    <t>22174010562495</t>
  </si>
  <si>
    <t>Micro (TC) Balcão 04</t>
  </si>
  <si>
    <t>5A4324H3Q</t>
  </si>
  <si>
    <t>22174010558776</t>
  </si>
  <si>
    <t>Micro (TC) Balcão 05</t>
  </si>
  <si>
    <t>5A4324M5F</t>
  </si>
  <si>
    <t>22174010558841</t>
  </si>
  <si>
    <t>Impressora TM-T88VII-USB CX 01</t>
  </si>
  <si>
    <t>Impressora</t>
  </si>
  <si>
    <t>XB4F002522</t>
  </si>
  <si>
    <t>Impressora TM-T88VII-USB CX 02</t>
  </si>
  <si>
    <t>XB4F002552</t>
  </si>
  <si>
    <t>Impressora TM-T88VII-USB CX 03</t>
  </si>
  <si>
    <t>XB4F005644</t>
  </si>
  <si>
    <t>Impressora TM-T88VII-USB CX 04</t>
  </si>
  <si>
    <t>XB4F004895</t>
  </si>
  <si>
    <t>Impressora TM-T88VII-ETH</t>
  </si>
  <si>
    <t>XB4F006443</t>
  </si>
  <si>
    <t>Impressora TM-L90-ETH</t>
  </si>
  <si>
    <t>XAYY014332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</si>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</sst>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7" fillId="0" borderId="7" xfId="13" applyNumberFormat="1" applyFont="1" applyBorder="1" applyAlignment="1">
      <alignment horizontal="center" vertical="center"/>
    </xf>
    <xf numFmtId="49" fontId="6" fillId="8" borderId="5" xfId="2" applyNumberFormat="1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/>
    </xf>
    <xf numFmtId="1" fontId="7" fillId="21" borderId="2" xfId="0" applyNumberFormat="1" applyFont="1" applyFill="1" applyBorder="1" applyAlignment="1">
      <alignment horizontal="center" vertical="center"/>
    </xf>
    <xf numFmtId="49" fontId="7" fillId="21" borderId="6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22" borderId="5" xfId="2" applyFont="1" applyFill="1" applyBorder="1" applyAlignment="1">
      <alignment vertical="center"/>
    </xf>
    <xf numFmtId="1" fontId="7" fillId="22" borderId="10" xfId="0" applyNumberFormat="1" applyFont="1" applyFill="1" applyBorder="1" applyAlignment="1">
      <alignment horizontal="center" vertical="center"/>
    </xf>
    <xf numFmtId="49" fontId="7" fillId="22" borderId="11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5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E43" sqref="E43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2182</v>
      </c>
      <c r="C1" s="55" t="s">
        <v>1</v>
      </c>
      <c r="D1" s="8" t="s">
        <v>2</v>
      </c>
      <c r="E1" s="57" t="s">
        <v>3</v>
      </c>
      <c r="F1" s="71" t="s">
        <v>4</v>
      </c>
      <c r="G1" s="71"/>
      <c r="H1" s="7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1022738</v>
      </c>
      <c r="E3" s="13" t="s">
        <v>22</v>
      </c>
      <c r="F3" s="14">
        <v>276734</v>
      </c>
      <c r="G3" s="46">
        <v>63069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1022728</v>
      </c>
      <c r="E4" s="20" t="s">
        <v>27</v>
      </c>
      <c r="F4" s="21">
        <v>276727</v>
      </c>
      <c r="G4" s="46">
        <v>63069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1021932</v>
      </c>
      <c r="E5" s="20" t="s">
        <v>31</v>
      </c>
      <c r="F5" s="21">
        <v>267149</v>
      </c>
      <c r="G5" s="46">
        <v>63069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1021902</v>
      </c>
      <c r="E6" s="20" t="s">
        <v>35</v>
      </c>
      <c r="F6" s="21">
        <v>267146</v>
      </c>
      <c r="G6" s="46">
        <v>63069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1028885</v>
      </c>
      <c r="E7" s="13" t="s">
        <v>41</v>
      </c>
      <c r="F7" s="69">
        <v>113077</v>
      </c>
      <c r="G7" s="46">
        <v>63069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40</v>
      </c>
      <c r="D8" s="12">
        <v>1028862</v>
      </c>
      <c r="E8" s="13" t="s">
        <v>46</v>
      </c>
      <c r="F8" s="69">
        <v>113086</v>
      </c>
      <c r="G8" s="46">
        <v>63069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2" t="s">
        <v>48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1028855</v>
      </c>
      <c r="E9" s="13" t="s">
        <v>50</v>
      </c>
      <c r="F9" s="14">
        <v>112799</v>
      </c>
      <c r="G9" s="46">
        <v>63069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1028895</v>
      </c>
      <c r="E10" s="13" t="s">
        <v>54</v>
      </c>
      <c r="F10" s="69">
        <v>113102</v>
      </c>
      <c r="G10" s="46">
        <v>63069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1028837</v>
      </c>
      <c r="E11" s="13" t="s">
        <v>56</v>
      </c>
      <c r="F11" s="69">
        <v>113079</v>
      </c>
      <c r="G11" s="46">
        <v>63069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1028890</v>
      </c>
      <c r="E12" s="20" t="s">
        <v>58</v>
      </c>
      <c r="F12" s="70">
        <v>113101</v>
      </c>
      <c r="G12" s="46">
        <v>63069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1028864</v>
      </c>
      <c r="E13" s="20" t="s">
        <v>60</v>
      </c>
      <c r="F13" s="70">
        <v>113074</v>
      </c>
      <c r="G13" s="46">
        <v>63069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1028869</v>
      </c>
      <c r="E14" s="20" t="s">
        <v>62</v>
      </c>
      <c r="F14" s="70">
        <v>113088</v>
      </c>
      <c r="G14" s="46">
        <v>63069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1" t="s">
        <v>39</v>
      </c>
      <c r="C15" s="18" t="s">
        <v>40</v>
      </c>
      <c r="D15" s="19">
        <v>1028822</v>
      </c>
      <c r="E15" s="20" t="s">
        <v>64</v>
      </c>
      <c r="F15" s="70">
        <v>113097</v>
      </c>
      <c r="G15" s="46">
        <v>63069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38" t="s">
        <v>39</v>
      </c>
      <c r="C16" s="11" t="s">
        <v>21</v>
      </c>
      <c r="D16" s="12">
        <v>957563</v>
      </c>
      <c r="E16" s="13" t="s">
        <v>66</v>
      </c>
      <c r="F16" s="14">
        <v>100909</v>
      </c>
      <c r="G16" s="46">
        <v>63069</v>
      </c>
      <c r="H16" s="6"/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957629</v>
      </c>
      <c r="E17" s="20" t="s">
        <v>68</v>
      </c>
      <c r="F17" s="21">
        <v>100892</v>
      </c>
      <c r="G17" s="46">
        <v>63069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957726</v>
      </c>
      <c r="E18" s="20" t="s">
        <v>70</v>
      </c>
      <c r="F18" s="21">
        <v>100894</v>
      </c>
      <c r="G18" s="46">
        <v>63069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1" t="s">
        <v>39</v>
      </c>
      <c r="C19" s="18" t="s">
        <v>21</v>
      </c>
      <c r="D19" s="19">
        <v>957770</v>
      </c>
      <c r="E19" s="20" t="s">
        <v>72</v>
      </c>
      <c r="F19" s="21">
        <v>100912</v>
      </c>
      <c r="G19" s="46">
        <v>63069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38" t="s">
        <v>74</v>
      </c>
      <c r="C20" s="11" t="s">
        <v>75</v>
      </c>
      <c r="D20" s="12">
        <v>1029487</v>
      </c>
      <c r="E20" s="13" t="s">
        <v>76</v>
      </c>
      <c r="F20" s="14">
        <v>37827</v>
      </c>
      <c r="G20" s="46">
        <v>63069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1" t="s">
        <v>74</v>
      </c>
      <c r="C21" s="18" t="s">
        <v>75</v>
      </c>
      <c r="D21" s="19">
        <v>1029486</v>
      </c>
      <c r="E21" s="20" t="s">
        <v>78</v>
      </c>
      <c r="F21" s="21">
        <v>37827</v>
      </c>
      <c r="G21" s="46">
        <v>63069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38" t="s">
        <v>74</v>
      </c>
      <c r="C22" s="11" t="s">
        <v>21</v>
      </c>
      <c r="D22" s="12">
        <v>1015436</v>
      </c>
      <c r="E22" s="13" t="s">
        <v>80</v>
      </c>
      <c r="F22" s="14">
        <v>41742</v>
      </c>
      <c r="G22" s="46">
        <v>63069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1" t="s">
        <v>74</v>
      </c>
      <c r="C23" s="18" t="s">
        <v>21</v>
      </c>
      <c r="D23" s="19">
        <v>1015433</v>
      </c>
      <c r="E23" s="20" t="s">
        <v>82</v>
      </c>
      <c r="F23" s="21">
        <v>41742</v>
      </c>
      <c r="G23" s="46">
        <v>63069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1" t="s">
        <v>74</v>
      </c>
      <c r="C24" s="18" t="s">
        <v>21</v>
      </c>
      <c r="D24" s="19">
        <v>1015434</v>
      </c>
      <c r="E24" s="20" t="s">
        <v>84</v>
      </c>
      <c r="F24" s="21">
        <v>41742</v>
      </c>
      <c r="G24" s="46">
        <v>63069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1" t="s">
        <v>74</v>
      </c>
      <c r="C25" s="18" t="s">
        <v>21</v>
      </c>
      <c r="D25" s="19">
        <v>1015435</v>
      </c>
      <c r="E25" s="20" t="s">
        <v>86</v>
      </c>
      <c r="F25" s="21">
        <v>41742</v>
      </c>
      <c r="G25" s="46">
        <v>63069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38" t="s">
        <v>88</v>
      </c>
      <c r="C26" s="11" t="s">
        <v>89</v>
      </c>
      <c r="D26" s="12">
        <v>939801</v>
      </c>
      <c r="E26" s="13" t="s">
        <v>90</v>
      </c>
      <c r="F26" s="14">
        <v>68439</v>
      </c>
      <c r="G26" s="46">
        <v>63069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36" t="s">
        <v>93</v>
      </c>
    </row>
    <row r="27" spans="1:18" s="7" customFormat="1" ht="17.100000000000001" customHeight="1">
      <c r="A27" s="17" t="s">
        <v>94</v>
      </c>
      <c r="B27" s="41" t="s">
        <v>95</v>
      </c>
      <c r="C27" s="18" t="s">
        <v>89</v>
      </c>
      <c r="D27" s="19">
        <v>939802</v>
      </c>
      <c r="E27" s="20" t="s">
        <v>96</v>
      </c>
      <c r="F27" s="21">
        <v>68439</v>
      </c>
      <c r="G27" s="46">
        <v>63069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9" t="s">
        <v>97</v>
      </c>
      <c r="B28" s="80" t="s">
        <v>98</v>
      </c>
      <c r="C28" s="81" t="s">
        <v>99</v>
      </c>
      <c r="D28" s="82">
        <v>1110224</v>
      </c>
      <c r="E28" s="83" t="s">
        <v>100</v>
      </c>
      <c r="F28" s="84">
        <v>441126</v>
      </c>
      <c r="G28" s="84">
        <v>63069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939823</v>
      </c>
      <c r="E29" s="13" t="s">
        <v>104</v>
      </c>
      <c r="F29" s="14">
        <v>28835</v>
      </c>
      <c r="G29" s="46">
        <v>63069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939824</v>
      </c>
      <c r="E30" s="20" t="s">
        <v>106</v>
      </c>
      <c r="F30" s="21">
        <v>28835</v>
      </c>
      <c r="G30" s="46">
        <v>63069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1050696</v>
      </c>
      <c r="E31" s="26" t="s">
        <v>109</v>
      </c>
      <c r="F31" s="14"/>
      <c r="G31" s="46">
        <v>63069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38" t="s">
        <v>108</v>
      </c>
      <c r="C32" s="11" t="s">
        <v>40</v>
      </c>
      <c r="D32" s="12">
        <v>1050668</v>
      </c>
      <c r="E32" s="13" t="s">
        <v>113</v>
      </c>
      <c r="F32" s="14"/>
      <c r="G32" s="46">
        <v>63069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114</v>
      </c>
      <c r="P32" s="44" t="str">
        <f>IFERROR(VLOOKUP($E$1,'BASE PINPAD'!A2:B28,2,0),"EQ. TERC.")</f>
        <v>SAFRAPAY</v>
      </c>
      <c r="Q32" s="45" t="s">
        <v>115</v>
      </c>
      <c r="R32" s="42"/>
    </row>
    <row r="33" spans="1:18" s="7" customFormat="1" ht="17.100000000000001" customHeight="1">
      <c r="A33" s="17" t="s">
        <v>116</v>
      </c>
      <c r="B33" s="40" t="s">
        <v>117</v>
      </c>
      <c r="C33" s="18" t="s">
        <v>118</v>
      </c>
      <c r="D33" s="19">
        <v>890741</v>
      </c>
      <c r="E33" s="20" t="s">
        <v>119</v>
      </c>
      <c r="F33" s="21">
        <v>22806</v>
      </c>
      <c r="G33" s="46">
        <v>63069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120</v>
      </c>
      <c r="B34" s="40" t="s">
        <v>120</v>
      </c>
      <c r="C34" s="28" t="s">
        <v>121</v>
      </c>
      <c r="D34" s="19">
        <v>938186</v>
      </c>
      <c r="E34" s="20" t="s">
        <v>122</v>
      </c>
      <c r="F34" s="21">
        <v>13974</v>
      </c>
      <c r="G34" s="46">
        <v>63069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38" t="s">
        <v>108</v>
      </c>
      <c r="C35" s="11" t="s">
        <v>40</v>
      </c>
      <c r="D35" s="12">
        <v>1050708</v>
      </c>
      <c r="E35" s="13" t="s">
        <v>126</v>
      </c>
      <c r="F35" s="14"/>
      <c r="G35" s="46">
        <v>63069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114</v>
      </c>
      <c r="P35" s="44" t="str">
        <f>IFERROR(VLOOKUP($E$1,'BASE PINPAD'!A2:B28,2,0),"EQ. TERC.")</f>
        <v>SAFRAPAY</v>
      </c>
      <c r="Q35" s="45" t="s">
        <v>127</v>
      </c>
      <c r="R35" s="42"/>
    </row>
    <row r="36" spans="1:18" s="7" customFormat="1" ht="17.100000000000001" customHeight="1">
      <c r="A36" s="17" t="s">
        <v>116</v>
      </c>
      <c r="B36" s="40" t="s">
        <v>117</v>
      </c>
      <c r="C36" s="18" t="s">
        <v>118</v>
      </c>
      <c r="D36" s="19">
        <v>890739</v>
      </c>
      <c r="E36" s="20" t="s">
        <v>128</v>
      </c>
      <c r="F36" s="21">
        <v>22806</v>
      </c>
      <c r="G36" s="46">
        <v>63069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120</v>
      </c>
      <c r="B37" s="40" t="s">
        <v>120</v>
      </c>
      <c r="C37" s="28" t="s">
        <v>121</v>
      </c>
      <c r="D37" s="19">
        <v>938187</v>
      </c>
      <c r="E37" s="20" t="s">
        <v>129</v>
      </c>
      <c r="F37" s="21">
        <v>13974</v>
      </c>
      <c r="G37" s="46">
        <v>63069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130</v>
      </c>
    </row>
    <row r="38" spans="1:18" s="27" customFormat="1" ht="17.100000000000001" customHeight="1">
      <c r="A38" s="10" t="s">
        <v>131</v>
      </c>
      <c r="B38" s="38" t="s">
        <v>108</v>
      </c>
      <c r="C38" s="11" t="s">
        <v>40</v>
      </c>
      <c r="D38" s="12">
        <v>1050687</v>
      </c>
      <c r="E38" s="13" t="s">
        <v>132</v>
      </c>
      <c r="F38" s="14"/>
      <c r="G38" s="46">
        <v>63069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114</v>
      </c>
      <c r="P38" s="44" t="str">
        <f>IFERROR(VLOOKUP($E$1,'BASE PINPAD'!A2:B28,2,0),"EQ. TERC.")</f>
        <v>SAFRAPAY</v>
      </c>
      <c r="Q38" s="45" t="s">
        <v>133</v>
      </c>
      <c r="R38" s="42"/>
    </row>
    <row r="39" spans="1:18" s="7" customFormat="1" ht="17.100000000000001" customHeight="1">
      <c r="A39" s="17" t="s">
        <v>116</v>
      </c>
      <c r="B39" s="40" t="s">
        <v>117</v>
      </c>
      <c r="C39" s="18" t="s">
        <v>118</v>
      </c>
      <c r="D39" s="19">
        <v>890740</v>
      </c>
      <c r="E39" s="20" t="s">
        <v>134</v>
      </c>
      <c r="F39" s="21">
        <v>22806</v>
      </c>
      <c r="G39" s="46">
        <v>63069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120</v>
      </c>
      <c r="B40" s="40" t="s">
        <v>120</v>
      </c>
      <c r="C40" s="28" t="s">
        <v>121</v>
      </c>
      <c r="D40" s="19">
        <v>938171</v>
      </c>
      <c r="E40" s="20" t="s">
        <v>135</v>
      </c>
      <c r="F40" s="21">
        <v>13974</v>
      </c>
      <c r="G40" s="46">
        <v>63069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136</v>
      </c>
    </row>
    <row r="41" spans="1:18" s="27" customFormat="1" ht="17.100000000000001" customHeight="1">
      <c r="A41" s="10" t="s">
        <v>137</v>
      </c>
      <c r="B41" s="38" t="s">
        <v>108</v>
      </c>
      <c r="C41" s="11" t="s">
        <v>40</v>
      </c>
      <c r="D41" s="12">
        <v>1050663</v>
      </c>
      <c r="E41" s="13" t="s">
        <v>138</v>
      </c>
      <c r="F41" s="14"/>
      <c r="G41" s="46">
        <v>63069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114</v>
      </c>
      <c r="P41" s="44" t="str">
        <f>IFERROR(VLOOKUP($E$1,'BASE PINPAD'!A2:B28,2,0),"EQ. TERC.")</f>
        <v>SAFRAPAY</v>
      </c>
      <c r="Q41" s="45" t="s">
        <v>139</v>
      </c>
      <c r="R41" s="42"/>
    </row>
    <row r="42" spans="1:18" s="7" customFormat="1" ht="17.100000000000001" customHeight="1">
      <c r="A42" s="17" t="s">
        <v>116</v>
      </c>
      <c r="B42" s="40" t="s">
        <v>117</v>
      </c>
      <c r="C42" s="18" t="s">
        <v>118</v>
      </c>
      <c r="D42" s="19">
        <v>890738</v>
      </c>
      <c r="E42" s="20" t="s">
        <v>140</v>
      </c>
      <c r="F42" s="21">
        <v>22806</v>
      </c>
      <c r="G42" s="46">
        <v>63069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120</v>
      </c>
      <c r="B43" s="40" t="s">
        <v>120</v>
      </c>
      <c r="C43" s="28" t="s">
        <v>121</v>
      </c>
      <c r="D43" s="19">
        <v>937764</v>
      </c>
      <c r="E43" s="20" t="s">
        <v>141</v>
      </c>
      <c r="F43" s="21">
        <v>13645</v>
      </c>
      <c r="G43" s="46">
        <v>63069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142</v>
      </c>
    </row>
    <row r="44" spans="1:18" s="27" customFormat="1" ht="17.100000000000001" customHeight="1">
      <c r="A44" s="10" t="s">
        <v>143</v>
      </c>
      <c r="B44" s="38" t="s">
        <v>108</v>
      </c>
      <c r="C44" s="29" t="s">
        <v>40</v>
      </c>
      <c r="D44" s="72">
        <v>1049090</v>
      </c>
      <c r="E44" s="13" t="s">
        <v>144</v>
      </c>
      <c r="F44" s="14"/>
      <c r="G44" s="46">
        <v>63069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145</v>
      </c>
      <c r="P44" s="22" t="s">
        <v>92</v>
      </c>
      <c r="Q44" s="23" t="s">
        <v>146</v>
      </c>
      <c r="R44" s="42"/>
    </row>
    <row r="45" spans="1:18" ht="17.100000000000001" customHeight="1">
      <c r="A45" s="10" t="s">
        <v>147</v>
      </c>
      <c r="B45" s="38" t="s">
        <v>108</v>
      </c>
      <c r="C45" s="11" t="s">
        <v>40</v>
      </c>
      <c r="D45" s="77">
        <v>1049091</v>
      </c>
      <c r="E45" s="78" t="s">
        <v>148</v>
      </c>
      <c r="F45" s="14"/>
      <c r="G45" s="46">
        <v>63069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149</v>
      </c>
      <c r="P45" s="22" t="s">
        <v>92</v>
      </c>
      <c r="Q45" s="23" t="s">
        <v>150</v>
      </c>
      <c r="R45" s="42"/>
    </row>
    <row r="46" spans="1:18" ht="17.100000000000001" customHeight="1">
      <c r="A46" s="17" t="s">
        <v>151</v>
      </c>
      <c r="B46" s="40" t="s">
        <v>117</v>
      </c>
      <c r="C46" s="75" t="s">
        <v>21</v>
      </c>
      <c r="D46" s="73">
        <v>1015486</v>
      </c>
      <c r="E46" s="74" t="s">
        <v>152</v>
      </c>
      <c r="F46" s="76">
        <v>41740</v>
      </c>
      <c r="G46" s="46">
        <v>63069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153</v>
      </c>
      <c r="P46" s="15" t="s">
        <v>92</v>
      </c>
      <c r="Q46" s="24" t="s">
        <v>154</v>
      </c>
      <c r="R46" s="42"/>
    </row>
    <row r="47" spans="1:18" ht="17.100000000000001" customHeight="1">
      <c r="A47" s="85" t="s">
        <v>155</v>
      </c>
      <c r="B47" s="80" t="s">
        <v>155</v>
      </c>
      <c r="C47" s="81" t="s">
        <v>156</v>
      </c>
      <c r="D47" s="86">
        <v>1109198</v>
      </c>
      <c r="E47" s="87" t="s">
        <v>157</v>
      </c>
      <c r="F47" s="84">
        <v>769</v>
      </c>
      <c r="G47" s="84">
        <v>63069</v>
      </c>
      <c r="H47" s="6" t="str">
        <f>IF($H$1=1,IFERROR(VLOOKUP(D45,ESCANEAMENTO!A:B,2,),"NÃO SCAN."),IFERROR(VLOOKUP(D45,ESCANEAMENTO!E:F,2,),"NÃO SCAN."))</f>
        <v>NÃO SCAN.</v>
      </c>
      <c r="I47" s="7" t="str">
        <f>IF(H47=E45,"OK",IF(H47=0,"S/SÉRIE","NÃO SCAN."))</f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158</v>
      </c>
      <c r="B48" s="38" t="s">
        <v>108</v>
      </c>
      <c r="C48" s="11" t="s">
        <v>40</v>
      </c>
      <c r="D48" s="12">
        <v>1049088</v>
      </c>
      <c r="E48" s="13" t="s">
        <v>159</v>
      </c>
      <c r="F48" s="14">
        <v>112801</v>
      </c>
      <c r="G48" s="46">
        <v>63069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160</v>
      </c>
      <c r="B49" s="38" t="s">
        <v>108</v>
      </c>
      <c r="C49" s="11" t="s">
        <v>40</v>
      </c>
      <c r="D49" s="12">
        <v>1049032</v>
      </c>
      <c r="E49" s="13" t="s">
        <v>161</v>
      </c>
      <c r="F49" s="14"/>
      <c r="G49" s="46">
        <v>63069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162</v>
      </c>
      <c r="B50" s="40" t="s">
        <v>117</v>
      </c>
      <c r="C50" s="18" t="s">
        <v>21</v>
      </c>
      <c r="D50" s="19">
        <v>933247</v>
      </c>
      <c r="E50" s="20" t="s">
        <v>163</v>
      </c>
      <c r="F50" s="21">
        <v>35519</v>
      </c>
      <c r="G50" s="46">
        <v>63069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38" t="s">
        <v>108</v>
      </c>
      <c r="C51" s="11" t="s">
        <v>40</v>
      </c>
      <c r="D51" s="12">
        <v>1049441</v>
      </c>
      <c r="E51" s="13" t="s">
        <v>165</v>
      </c>
      <c r="F51" s="14"/>
      <c r="G51" s="46">
        <v>63069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0" t="s">
        <v>117</v>
      </c>
      <c r="C52" s="18" t="s">
        <v>21</v>
      </c>
      <c r="D52" s="19">
        <v>933249</v>
      </c>
      <c r="E52" s="20" t="s">
        <v>166</v>
      </c>
      <c r="F52" s="21">
        <v>35519</v>
      </c>
      <c r="G52" s="46">
        <v>63069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38" t="s">
        <v>108</v>
      </c>
      <c r="C53" s="11" t="s">
        <v>40</v>
      </c>
      <c r="D53" s="12">
        <v>1049055</v>
      </c>
      <c r="E53" s="13" t="s">
        <v>168</v>
      </c>
      <c r="F53" s="14"/>
      <c r="G53" s="46">
        <v>63069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0" t="s">
        <v>117</v>
      </c>
      <c r="C54" s="18" t="s">
        <v>21</v>
      </c>
      <c r="D54" s="19">
        <v>933248</v>
      </c>
      <c r="E54" s="20" t="s">
        <v>169</v>
      </c>
      <c r="F54" s="21">
        <v>35519</v>
      </c>
      <c r="G54" s="46">
        <v>63069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38" t="s">
        <v>108</v>
      </c>
      <c r="C55" s="11" t="s">
        <v>40</v>
      </c>
      <c r="D55" s="12">
        <v>1049059</v>
      </c>
      <c r="E55" s="13" t="s">
        <v>171</v>
      </c>
      <c r="F55" s="14"/>
      <c r="G55" s="46">
        <v>63069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0" t="s">
        <v>117</v>
      </c>
      <c r="C56" s="18" t="s">
        <v>21</v>
      </c>
      <c r="D56" s="19">
        <v>933250</v>
      </c>
      <c r="E56" s="20" t="s">
        <v>172</v>
      </c>
      <c r="F56" s="21">
        <v>35519</v>
      </c>
      <c r="G56" s="46">
        <v>63069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38" t="s">
        <v>108</v>
      </c>
      <c r="C57" s="11" t="s">
        <v>40</v>
      </c>
      <c r="D57" s="12">
        <v>1049402</v>
      </c>
      <c r="E57" s="13" t="s">
        <v>174</v>
      </c>
      <c r="F57" s="14"/>
      <c r="G57" s="46">
        <v>63069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0" t="s">
        <v>117</v>
      </c>
      <c r="C58" s="18" t="s">
        <v>21</v>
      </c>
      <c r="D58" s="19">
        <v>898813</v>
      </c>
      <c r="E58" s="20" t="s">
        <v>175</v>
      </c>
      <c r="F58" s="21">
        <v>31003</v>
      </c>
      <c r="G58" s="46">
        <v>63069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38" t="s">
        <v>177</v>
      </c>
      <c r="C59" s="11" t="s">
        <v>21</v>
      </c>
      <c r="D59" s="12">
        <v>1021404</v>
      </c>
      <c r="E59" s="13" t="s">
        <v>178</v>
      </c>
      <c r="F59" s="14">
        <v>264050</v>
      </c>
      <c r="G59" s="46">
        <v>63069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0" t="s">
        <v>177</v>
      </c>
      <c r="C60" s="18" t="s">
        <v>21</v>
      </c>
      <c r="D60" s="19">
        <v>1021418</v>
      </c>
      <c r="E60" s="20" t="s">
        <v>180</v>
      </c>
      <c r="F60" s="21">
        <v>264051</v>
      </c>
      <c r="G60" s="46">
        <v>63069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0" t="s">
        <v>177</v>
      </c>
      <c r="C61" s="18" t="s">
        <v>21</v>
      </c>
      <c r="D61" s="19">
        <v>935613</v>
      </c>
      <c r="E61" s="20" t="s">
        <v>182</v>
      </c>
      <c r="F61" s="21">
        <v>261909</v>
      </c>
      <c r="G61" s="46">
        <v>63069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0" t="s">
        <v>177</v>
      </c>
      <c r="C62" s="18" t="s">
        <v>21</v>
      </c>
      <c r="D62" s="19">
        <v>1021907</v>
      </c>
      <c r="E62" s="20" t="s">
        <v>184</v>
      </c>
      <c r="F62" s="21">
        <v>267146</v>
      </c>
      <c r="G62" s="46">
        <v>63069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38" t="s">
        <v>177</v>
      </c>
      <c r="C63" s="11" t="s">
        <v>21</v>
      </c>
      <c r="D63" s="12">
        <v>1021496</v>
      </c>
      <c r="E63" s="13" t="s">
        <v>186</v>
      </c>
      <c r="F63" s="14">
        <v>264040</v>
      </c>
      <c r="G63" s="46">
        <v>63069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38" t="s">
        <v>177</v>
      </c>
      <c r="C64" s="11" t="s">
        <v>21</v>
      </c>
      <c r="D64" s="12">
        <v>1044937</v>
      </c>
      <c r="E64" s="13" t="s">
        <v>188</v>
      </c>
      <c r="F64" s="14">
        <v>282536</v>
      </c>
      <c r="G64" s="46">
        <v>63069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64" xr:uid="{B4BBCC4E-8F4E-409D-868F-B48396FB73CF}"/>
  <mergeCells count="1">
    <mergeCell ref="F1:H1"/>
  </mergeCells>
  <conditionalFormatting sqref="A2:M2 D1">
    <cfRule type="expression" dxfId="54" priority="88">
      <formula>$F$1="DROGASIL"</formula>
    </cfRule>
  </conditionalFormatting>
  <conditionalFormatting sqref="B1">
    <cfRule type="duplicateValues" dxfId="53" priority="70"/>
  </conditionalFormatting>
  <conditionalFormatting sqref="C1">
    <cfRule type="duplicateValues" dxfId="52" priority="69"/>
  </conditionalFormatting>
  <conditionalFormatting sqref="C3:C64">
    <cfRule type="cellIs" dxfId="51" priority="19" operator="equal">
      <formula>"POSITIVO"</formula>
    </cfRule>
    <cfRule type="cellIs" dxfId="50" priority="20" operator="equal">
      <formula>"SCANSOURCE"</formula>
    </cfRule>
    <cfRule type="cellIs" dxfId="49" priority="21" operator="equal">
      <formula>"DELL"</formula>
    </cfRule>
    <cfRule type="cellIs" dxfId="48" priority="22" operator="equal">
      <formula>"NCR"</formula>
    </cfRule>
    <cfRule type="cellIs" dxfId="47" priority="23" operator="equal">
      <formula>"LENOVO"</formula>
    </cfRule>
  </conditionalFormatting>
  <conditionalFormatting sqref="D1 A2:M2">
    <cfRule type="expression" dxfId="46" priority="89">
      <formula>$F$1="RAIA"</formula>
    </cfRule>
  </conditionalFormatting>
  <conditionalFormatting sqref="D1">
    <cfRule type="duplicateValues" dxfId="45" priority="17"/>
  </conditionalFormatting>
  <conditionalFormatting sqref="D2:E2">
    <cfRule type="duplicateValues" dxfId="44" priority="54"/>
  </conditionalFormatting>
  <conditionalFormatting sqref="D29:E44 D3:E27 D47:E64">
    <cfRule type="duplicateValues" dxfId="43" priority="87"/>
  </conditionalFormatting>
  <conditionalFormatting sqref="D28:E28">
    <cfRule type="duplicateValues" dxfId="42" priority="36"/>
  </conditionalFormatting>
  <conditionalFormatting sqref="D65:E1048576">
    <cfRule type="duplicateValues" dxfId="41" priority="85"/>
  </conditionalFormatting>
  <conditionalFormatting sqref="F1">
    <cfRule type="cellIs" dxfId="40" priority="12" operator="equal">
      <formula>"RAIA"</formula>
    </cfRule>
    <cfRule type="cellIs" dxfId="39" priority="13" operator="equal">
      <formula>"DROGASIL"</formula>
    </cfRule>
    <cfRule type="duplicateValues" dxfId="38" priority="14"/>
  </conditionalFormatting>
  <conditionalFormatting sqref="H3:H64">
    <cfRule type="cellIs" dxfId="37" priority="27" operator="equal">
      <formula>0</formula>
    </cfRule>
  </conditionalFormatting>
  <conditionalFormatting sqref="H3:J3">
    <cfRule type="cellIs" dxfId="36" priority="60" operator="equal">
      <formula>"NÃO SCAN."</formula>
    </cfRule>
  </conditionalFormatting>
  <conditionalFormatting sqref="H4:J64">
    <cfRule type="cellIs" dxfId="35" priority="25" operator="equal">
      <formula>"NÃO SCAN."</formula>
    </cfRule>
  </conditionalFormatting>
  <conditionalFormatting sqref="I3:I64">
    <cfRule type="cellIs" dxfId="34" priority="26" operator="equal">
      <formula>"S/SÉRIE"</formula>
    </cfRule>
  </conditionalFormatting>
  <conditionalFormatting sqref="I3:J64">
    <cfRule type="cellIs" dxfId="33" priority="28" operator="equal">
      <formula>"OK"</formula>
    </cfRule>
  </conditionalFormatting>
  <conditionalFormatting sqref="O32:Q32 O35:Q35 O38:Q38 O41:Q41">
    <cfRule type="expression" dxfId="32" priority="9">
      <formula>$P$32="PAGBANK"</formula>
    </cfRule>
    <cfRule type="expression" dxfId="31" priority="10">
      <formula>$P$32="SAFRAPAY"</formula>
    </cfRule>
    <cfRule type="expression" dxfId="30" priority="11">
      <formula>$P$32="CIELO"</formula>
    </cfRule>
  </conditionalFormatting>
  <conditionalFormatting sqref="Q3:Q5">
    <cfRule type="duplicateValues" dxfId="29" priority="86"/>
  </conditionalFormatting>
  <conditionalFormatting sqref="Q32 Q34:Q35 Q37:Q38 Q40:Q41 Q43:Q45">
    <cfRule type="duplicateValues" dxfId="28" priority="29"/>
  </conditionalFormatting>
  <conditionalFormatting sqref="R2">
    <cfRule type="duplicateValues" dxfId="27" priority="65"/>
  </conditionalFormatting>
  <conditionalFormatting sqref="R3:R10">
    <cfRule type="duplicateValues" dxfId="26" priority="63"/>
  </conditionalFormatting>
  <conditionalFormatting sqref="R3:R32 R35 R38 R41 R44:R46">
    <cfRule type="cellIs" dxfId="25" priority="55" operator="equal">
      <formula>"OK"</formula>
    </cfRule>
  </conditionalFormatting>
  <conditionalFormatting sqref="R27">
    <cfRule type="duplicateValues" dxfId="24" priority="62"/>
  </conditionalFormatting>
  <conditionalFormatting sqref="R32 R35 R38 R41 R44:R46">
    <cfRule type="duplicateValues" dxfId="23" priority="61"/>
  </conditionalFormatting>
  <conditionalFormatting sqref="D45">
    <cfRule type="duplicateValues" dxfId="22" priority="2"/>
  </conditionalFormatting>
  <conditionalFormatting sqref="E45">
    <cfRule type="duplicateValues" dxfId="21" priority="1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45 D47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189</v>
      </c>
      <c r="B1" s="59" t="s">
        <v>190</v>
      </c>
      <c r="C1" s="59" t="s">
        <v>191</v>
      </c>
    </row>
    <row r="2" spans="1:3" ht="14.45">
      <c r="A2" s="63" t="s">
        <v>192</v>
      </c>
      <c r="B2" s="61" t="s">
        <v>193</v>
      </c>
      <c r="C2" s="66"/>
    </row>
    <row r="3" spans="1:3" ht="14.45">
      <c r="A3" s="64" t="s">
        <v>194</v>
      </c>
      <c r="B3" s="62" t="s">
        <v>195</v>
      </c>
      <c r="C3" s="67"/>
    </row>
    <row r="4" spans="1:3" ht="14.45">
      <c r="A4" s="63" t="s">
        <v>196</v>
      </c>
      <c r="B4" s="61" t="s">
        <v>193</v>
      </c>
      <c r="C4" s="66"/>
    </row>
    <row r="5" spans="1:3" ht="14.45">
      <c r="A5" s="63" t="s">
        <v>197</v>
      </c>
      <c r="B5" s="61" t="s">
        <v>193</v>
      </c>
      <c r="C5" s="66"/>
    </row>
    <row r="6" spans="1:3" ht="14.45">
      <c r="A6" s="64" t="s">
        <v>198</v>
      </c>
      <c r="B6" s="62" t="s">
        <v>195</v>
      </c>
      <c r="C6" s="67"/>
    </row>
    <row r="7" spans="1:3" ht="14.45">
      <c r="A7" s="64" t="s">
        <v>199</v>
      </c>
      <c r="B7" s="62" t="s">
        <v>195</v>
      </c>
      <c r="C7" s="67"/>
    </row>
    <row r="8" spans="1:3" ht="14.45">
      <c r="A8" s="63" t="s">
        <v>200</v>
      </c>
      <c r="B8" s="61" t="s">
        <v>193</v>
      </c>
      <c r="C8" s="66"/>
    </row>
    <row r="9" spans="1:3" ht="14.45">
      <c r="A9" s="65" t="s">
        <v>201</v>
      </c>
      <c r="B9" s="60" t="s">
        <v>202</v>
      </c>
      <c r="C9" s="68"/>
    </row>
    <row r="10" spans="1:3" ht="14.45">
      <c r="A10" s="63" t="s">
        <v>3</v>
      </c>
      <c r="B10" s="61" t="s">
        <v>193</v>
      </c>
      <c r="C10" s="66"/>
    </row>
    <row r="11" spans="1:3" ht="14.45">
      <c r="A11" s="64" t="s">
        <v>203</v>
      </c>
      <c r="B11" s="62" t="s">
        <v>195</v>
      </c>
      <c r="C11" s="67"/>
    </row>
    <row r="12" spans="1:3" ht="14.45">
      <c r="A12" s="65" t="s">
        <v>204</v>
      </c>
      <c r="B12" s="60" t="s">
        <v>202</v>
      </c>
      <c r="C12" s="68"/>
    </row>
    <row r="13" spans="1:3" ht="14.45">
      <c r="A13" s="63" t="s">
        <v>205</v>
      </c>
      <c r="B13" s="61" t="s">
        <v>193</v>
      </c>
      <c r="C13" s="66"/>
    </row>
    <row r="14" spans="1:3" ht="14.45">
      <c r="A14" s="63" t="s">
        <v>206</v>
      </c>
      <c r="B14" s="61" t="s">
        <v>193</v>
      </c>
      <c r="C14" s="66"/>
    </row>
    <row r="15" spans="1:3" ht="14.45">
      <c r="A15" s="63" t="s">
        <v>207</v>
      </c>
      <c r="B15" s="61" t="s">
        <v>193</v>
      </c>
      <c r="C15" s="66"/>
    </row>
    <row r="16" spans="1:3" ht="14.45">
      <c r="A16" s="64" t="s">
        <v>208</v>
      </c>
      <c r="B16" s="62" t="s">
        <v>195</v>
      </c>
      <c r="C16" s="67"/>
    </row>
    <row r="17" spans="1:3" ht="14.45">
      <c r="A17" s="64" t="s">
        <v>209</v>
      </c>
      <c r="B17" s="62" t="s">
        <v>195</v>
      </c>
      <c r="C17" s="67"/>
    </row>
    <row r="18" spans="1:3" ht="14.45">
      <c r="A18" s="64" t="s">
        <v>210</v>
      </c>
      <c r="B18" s="62" t="s">
        <v>195</v>
      </c>
      <c r="C18" s="67"/>
    </row>
    <row r="19" spans="1:3" ht="14.45">
      <c r="A19" s="65" t="s">
        <v>211</v>
      </c>
      <c r="B19" s="60" t="s">
        <v>202</v>
      </c>
      <c r="C19" s="68"/>
    </row>
    <row r="20" spans="1:3" ht="14.45">
      <c r="A20" s="65" t="s">
        <v>212</v>
      </c>
      <c r="B20" s="60" t="s">
        <v>202</v>
      </c>
      <c r="C20" s="68"/>
    </row>
    <row r="21" spans="1:3" ht="14.45">
      <c r="A21" s="64" t="s">
        <v>213</v>
      </c>
      <c r="B21" s="62" t="s">
        <v>195</v>
      </c>
      <c r="C21" s="67"/>
    </row>
    <row r="22" spans="1:3" ht="14.45">
      <c r="A22" s="63" t="s">
        <v>214</v>
      </c>
      <c r="B22" s="61" t="s">
        <v>193</v>
      </c>
      <c r="C22" s="66"/>
    </row>
    <row r="23" spans="1:3" ht="14.45">
      <c r="A23" s="63" t="s">
        <v>215</v>
      </c>
      <c r="B23" s="61" t="s">
        <v>193</v>
      </c>
      <c r="C23" s="66"/>
    </row>
    <row r="24" spans="1:3" ht="14.45">
      <c r="A24" s="65" t="s">
        <v>216</v>
      </c>
      <c r="B24" s="60" t="s">
        <v>202</v>
      </c>
      <c r="C24" s="68"/>
    </row>
    <row r="25" spans="1:3" ht="14.45">
      <c r="A25" s="65" t="s">
        <v>217</v>
      </c>
      <c r="B25" s="60" t="s">
        <v>202</v>
      </c>
      <c r="C25" s="68"/>
    </row>
    <row r="26" spans="1:3" ht="14.45">
      <c r="A26" s="64" t="s">
        <v>218</v>
      </c>
      <c r="B26" s="62" t="s">
        <v>195</v>
      </c>
      <c r="C26" s="67"/>
    </row>
    <row r="27" spans="1:3" ht="14.45">
      <c r="A27" s="65" t="s">
        <v>219</v>
      </c>
      <c r="B27" s="60" t="s">
        <v>202</v>
      </c>
      <c r="C27" s="68"/>
    </row>
    <row r="28" spans="1:3" ht="14.45">
      <c r="A28" s="63" t="s">
        <v>220</v>
      </c>
      <c r="B28" s="61" t="s">
        <v>193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3">
        <v>1</v>
      </c>
      <c r="E1" s="9" t="s">
        <v>9</v>
      </c>
      <c r="F1" s="9" t="s">
        <v>221</v>
      </c>
      <c r="G1" s="9" t="s">
        <v>222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227</v>
      </c>
    </row>
    <row r="8" spans="1:5">
      <c r="A8" s="10" t="str">
        <f t="shared" si="0"/>
        <v>Monitor Câmera-POSITIVO</v>
      </c>
      <c r="B8" s="10" t="s">
        <v>228</v>
      </c>
      <c r="C8" s="11" t="s">
        <v>40</v>
      </c>
      <c r="D8" s="50" t="s">
        <v>40</v>
      </c>
      <c r="E8" t="s">
        <v>227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227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227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227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227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227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227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49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49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49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49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49" t="s">
        <v>75</v>
      </c>
      <c r="E19" t="s">
        <v>231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49" t="s">
        <v>75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49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49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49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49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234</v>
      </c>
      <c r="D25" s="49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234</v>
      </c>
      <c r="D26" s="49" t="s">
        <v>235</v>
      </c>
      <c r="E26" t="s">
        <v>237</v>
      </c>
    </row>
    <row r="27" spans="1:5">
      <c r="A27" s="10" t="str">
        <f t="shared" si="0"/>
        <v>Switch Aruba-INGRAM</v>
      </c>
      <c r="B27" s="33" t="s">
        <v>97</v>
      </c>
      <c r="C27" s="34" t="s">
        <v>238</v>
      </c>
      <c r="D27" s="49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112</v>
      </c>
      <c r="C31" s="11" t="s">
        <v>40</v>
      </c>
      <c r="D31" s="50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49" t="s">
        <v>118</v>
      </c>
      <c r="E32" t="s">
        <v>244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49" t="s">
        <v>118</v>
      </c>
      <c r="E35" t="s">
        <v>244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131</v>
      </c>
      <c r="C37" s="11" t="s">
        <v>40</v>
      </c>
      <c r="D37" s="50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49" t="s">
        <v>118</v>
      </c>
      <c r="E38" t="s">
        <v>244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137</v>
      </c>
      <c r="C40" s="11" t="s">
        <v>40</v>
      </c>
      <c r="D40" s="50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49" t="s">
        <v>118</v>
      </c>
      <c r="E41" t="s">
        <v>244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0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0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9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155</v>
      </c>
      <c r="C46" s="31" t="s">
        <v>249</v>
      </c>
      <c r="D46" s="49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0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0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49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0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49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0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49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0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49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49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49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49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49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49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49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49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49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228</v>
      </c>
      <c r="C64" s="11" t="s">
        <v>255</v>
      </c>
      <c r="D64" s="49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49</v>
      </c>
      <c r="C65" s="11" t="s">
        <v>255</v>
      </c>
      <c r="D65" s="49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53</v>
      </c>
      <c r="C66" s="11" t="s">
        <v>255</v>
      </c>
      <c r="D66" s="49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255</v>
      </c>
      <c r="D67" s="49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57</v>
      </c>
      <c r="C68" s="11" t="s">
        <v>255</v>
      </c>
      <c r="D68" s="49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59</v>
      </c>
      <c r="C69" s="11" t="s">
        <v>255</v>
      </c>
      <c r="D69" s="49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61</v>
      </c>
      <c r="C70" s="11" t="s">
        <v>255</v>
      </c>
      <c r="D70" s="49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255</v>
      </c>
      <c r="D71" s="50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112</v>
      </c>
      <c r="C72" s="11" t="s">
        <v>255</v>
      </c>
      <c r="D72" s="50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125</v>
      </c>
      <c r="C73" s="11" t="s">
        <v>255</v>
      </c>
      <c r="D73" s="50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131</v>
      </c>
      <c r="C74" s="11" t="s">
        <v>255</v>
      </c>
      <c r="D74" s="50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137</v>
      </c>
      <c r="C75" s="11" t="s">
        <v>255</v>
      </c>
      <c r="D75" s="50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255</v>
      </c>
      <c r="D76" s="50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147</v>
      </c>
      <c r="C77" s="11" t="s">
        <v>255</v>
      </c>
      <c r="D77" s="50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255</v>
      </c>
      <c r="D78" s="50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160</v>
      </c>
      <c r="C79" s="11" t="s">
        <v>255</v>
      </c>
      <c r="D79" s="50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164</v>
      </c>
      <c r="C80" s="11" t="s">
        <v>255</v>
      </c>
      <c r="D80" s="50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167</v>
      </c>
      <c r="C81" s="11" t="s">
        <v>255</v>
      </c>
      <c r="D81" s="50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170</v>
      </c>
      <c r="C82" s="11" t="s">
        <v>255</v>
      </c>
      <c r="D82" s="50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49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49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228</v>
      </c>
      <c r="C85" s="11" t="s">
        <v>258</v>
      </c>
      <c r="D85" s="49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49</v>
      </c>
      <c r="C86" s="11" t="s">
        <v>258</v>
      </c>
      <c r="D86" s="49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53</v>
      </c>
      <c r="C87" s="11" t="s">
        <v>258</v>
      </c>
      <c r="D87" s="49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55</v>
      </c>
      <c r="C88" s="11" t="s">
        <v>258</v>
      </c>
      <c r="D88" s="49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57</v>
      </c>
      <c r="C89" s="11" t="s">
        <v>258</v>
      </c>
      <c r="D89" s="49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59</v>
      </c>
      <c r="C90" s="11" t="s">
        <v>258</v>
      </c>
      <c r="D90" s="49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61</v>
      </c>
      <c r="C91" s="11" t="s">
        <v>258</v>
      </c>
      <c r="D91" s="49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258</v>
      </c>
      <c r="D92" s="49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112</v>
      </c>
      <c r="C93" s="11" t="s">
        <v>258</v>
      </c>
      <c r="D93" s="49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125</v>
      </c>
      <c r="C94" s="11" t="s">
        <v>258</v>
      </c>
      <c r="D94" s="49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131</v>
      </c>
      <c r="C95" s="11" t="s">
        <v>258</v>
      </c>
      <c r="D95" s="49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137</v>
      </c>
      <c r="C96" s="11" t="s">
        <v>258</v>
      </c>
      <c r="D96" s="49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143</v>
      </c>
      <c r="C97" s="11" t="s">
        <v>258</v>
      </c>
      <c r="D97" s="49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147</v>
      </c>
      <c r="C98" s="11" t="s">
        <v>258</v>
      </c>
      <c r="D98" s="49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258</v>
      </c>
      <c r="D99" s="49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258</v>
      </c>
      <c r="D100" s="49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258</v>
      </c>
      <c r="D101" s="49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258</v>
      </c>
      <c r="D102" s="49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258</v>
      </c>
      <c r="D103" s="49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49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49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155</v>
      </c>
      <c r="D106" s="49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49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49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49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49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2024-06-17T15:52:32Z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