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62" documentId="13_ncr:1_{31013B0D-0984-447F-9170-5CDE3F52A6E8}" xr6:coauthVersionLast="47" xr6:coauthVersionMax="47" xr10:uidLastSave="{9E2A3164-880B-424E-A83D-2B4AFA27DE86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I61" i="1" s="1"/>
  <c r="H60" i="1"/>
  <c r="I60" i="1" s="1"/>
  <c r="H59" i="1"/>
  <c r="I59" i="1" s="1"/>
  <c r="H58" i="1"/>
  <c r="H57" i="1"/>
  <c r="H55" i="1"/>
  <c r="H54" i="1"/>
  <c r="H53" i="1"/>
  <c r="I53" i="1" s="1"/>
  <c r="H52" i="1"/>
  <c r="H51" i="1"/>
  <c r="I51" i="1" s="1"/>
  <c r="H50" i="1"/>
  <c r="I50" i="1" s="1"/>
  <c r="H49" i="1"/>
  <c r="H48" i="1"/>
  <c r="H47" i="1"/>
  <c r="H46" i="1"/>
  <c r="H45" i="1"/>
  <c r="H44" i="1"/>
  <c r="H43" i="1"/>
  <c r="I43" i="1" s="1"/>
  <c r="H42" i="1"/>
  <c r="I42" i="1" s="1"/>
  <c r="H41" i="1"/>
  <c r="H40" i="1"/>
  <c r="H39" i="1"/>
  <c r="H38" i="1"/>
  <c r="H37" i="1"/>
  <c r="I37" i="1" s="1"/>
  <c r="H36" i="1"/>
  <c r="H35" i="1"/>
  <c r="I35" i="1" s="1"/>
  <c r="H34" i="1"/>
  <c r="I34" i="1" s="1"/>
  <c r="H33" i="1"/>
  <c r="H32" i="1"/>
  <c r="H31" i="1"/>
  <c r="H30" i="1"/>
  <c r="H29" i="1"/>
  <c r="H28" i="1"/>
  <c r="H27" i="1"/>
  <c r="I27" i="1" s="1"/>
  <c r="H26" i="1"/>
  <c r="I26" i="1" s="1"/>
  <c r="H25" i="1"/>
  <c r="H24" i="1"/>
  <c r="H23" i="1"/>
  <c r="H22" i="1"/>
  <c r="H21" i="1"/>
  <c r="H20" i="1"/>
  <c r="H19" i="1"/>
  <c r="I19" i="1" s="1"/>
  <c r="H18" i="1"/>
  <c r="I18" i="1" s="1"/>
  <c r="H17" i="1"/>
  <c r="H16" i="1"/>
  <c r="H14" i="1"/>
  <c r="H13" i="1"/>
  <c r="H12" i="1"/>
  <c r="H11" i="1"/>
  <c r="I11" i="1" s="1"/>
  <c r="H10" i="1"/>
  <c r="I10" i="1" s="1"/>
  <c r="H9" i="1"/>
  <c r="I9" i="1" s="1"/>
  <c r="H8" i="1"/>
  <c r="H7" i="1"/>
  <c r="H6" i="1"/>
  <c r="H5" i="1"/>
  <c r="H4" i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L57" i="1" s="1"/>
  <c r="J55" i="1"/>
  <c r="K55" i="1" s="1"/>
  <c r="J54" i="1"/>
  <c r="K54" i="1" s="1"/>
  <c r="J53" i="1"/>
  <c r="L53" i="1" s="1"/>
  <c r="J52" i="1"/>
  <c r="K52" i="1" s="1"/>
  <c r="J51" i="1"/>
  <c r="J50" i="1"/>
  <c r="J49" i="1"/>
  <c r="J48" i="1"/>
  <c r="L48" i="1" s="1"/>
  <c r="J47" i="1"/>
  <c r="K47" i="1" s="1"/>
  <c r="J46" i="1"/>
  <c r="K46" i="1" s="1"/>
  <c r="J45" i="1"/>
  <c r="L45" i="1" s="1"/>
  <c r="J44" i="1"/>
  <c r="J43" i="1"/>
  <c r="J42" i="1"/>
  <c r="J41" i="1"/>
  <c r="J40" i="1"/>
  <c r="L40" i="1" s="1"/>
  <c r="J39" i="1"/>
  <c r="K39" i="1" s="1"/>
  <c r="J38" i="1"/>
  <c r="L38" i="1" s="1"/>
  <c r="J37" i="1"/>
  <c r="J36" i="1"/>
  <c r="J35" i="1"/>
  <c r="J34" i="1"/>
  <c r="J33" i="1"/>
  <c r="J32" i="1"/>
  <c r="L32" i="1" s="1"/>
  <c r="J31" i="1"/>
  <c r="K31" i="1" s="1"/>
  <c r="J30" i="1"/>
  <c r="K30" i="1" s="1"/>
  <c r="J29" i="1"/>
  <c r="J28" i="1"/>
  <c r="K28" i="1" s="1"/>
  <c r="J27" i="1"/>
  <c r="J26" i="1"/>
  <c r="J25" i="1"/>
  <c r="J24" i="1"/>
  <c r="L24" i="1" s="1"/>
  <c r="J23" i="1"/>
  <c r="K23" i="1" s="1"/>
  <c r="J22" i="1"/>
  <c r="K22" i="1" s="1"/>
  <c r="J21" i="1"/>
  <c r="J20" i="1"/>
  <c r="J19" i="1"/>
  <c r="J18" i="1"/>
  <c r="K18" i="1" s="1"/>
  <c r="J17" i="1"/>
  <c r="L17" i="1" s="1"/>
  <c r="J16" i="1"/>
  <c r="L16" i="1" s="1"/>
  <c r="J14" i="1"/>
  <c r="K14" i="1" s="1"/>
  <c r="J13" i="1"/>
  <c r="K13" i="1" s="1"/>
  <c r="J12" i="1"/>
  <c r="L12" i="1" s="1"/>
  <c r="J11" i="1"/>
  <c r="J10" i="1"/>
  <c r="J9" i="1"/>
  <c r="J8" i="1"/>
  <c r="K8" i="1" s="1"/>
  <c r="J7" i="1"/>
  <c r="K7" i="1" s="1"/>
  <c r="J6" i="1"/>
  <c r="K6" i="1" s="1"/>
  <c r="J5" i="1"/>
  <c r="K5" i="1" s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4" i="1"/>
  <c r="L8" i="1"/>
  <c r="L28" i="1"/>
  <c r="K9" i="1"/>
  <c r="K21" i="1"/>
  <c r="K25" i="1"/>
  <c r="K29" i="1"/>
  <c r="K33" i="1"/>
  <c r="K37" i="1"/>
  <c r="K41" i="1"/>
  <c r="K49" i="1"/>
  <c r="K53" i="1"/>
  <c r="K57" i="1"/>
  <c r="K61" i="1"/>
  <c r="L36" i="1"/>
  <c r="L9" i="1"/>
  <c r="L21" i="1"/>
  <c r="L25" i="1"/>
  <c r="L29" i="1"/>
  <c r="L33" i="1"/>
  <c r="L37" i="1"/>
  <c r="L41" i="1"/>
  <c r="L49" i="1"/>
  <c r="L61" i="1"/>
  <c r="K20" i="1"/>
  <c r="K36" i="1"/>
  <c r="K60" i="1"/>
  <c r="L20" i="1"/>
  <c r="L44" i="1"/>
  <c r="K10" i="1"/>
  <c r="K26" i="1"/>
  <c r="K34" i="1"/>
  <c r="K42" i="1"/>
  <c r="K50" i="1"/>
  <c r="K58" i="1"/>
  <c r="K62" i="1"/>
  <c r="L10" i="1"/>
  <c r="L26" i="1"/>
  <c r="L30" i="1"/>
  <c r="L34" i="1"/>
  <c r="L42" i="1"/>
  <c r="L50" i="1"/>
  <c r="L58" i="1"/>
  <c r="L62" i="1"/>
  <c r="L4" i="1"/>
  <c r="K3" i="1"/>
  <c r="K11" i="1"/>
  <c r="K19" i="1"/>
  <c r="K27" i="1"/>
  <c r="K35" i="1"/>
  <c r="K43" i="1"/>
  <c r="K51" i="1"/>
  <c r="K59" i="1"/>
  <c r="K12" i="1"/>
  <c r="L60" i="1"/>
  <c r="L3" i="1"/>
  <c r="L7" i="1"/>
  <c r="L11" i="1"/>
  <c r="L19" i="1"/>
  <c r="L27" i="1"/>
  <c r="L35" i="1"/>
  <c r="L43" i="1"/>
  <c r="L51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58" i="1"/>
  <c r="I57" i="1"/>
  <c r="I55" i="1"/>
  <c r="I54" i="1"/>
  <c r="I52" i="1"/>
  <c r="I49" i="1"/>
  <c r="I48" i="1"/>
  <c r="I47" i="1"/>
  <c r="I46" i="1"/>
  <c r="I45" i="1"/>
  <c r="I44" i="1"/>
  <c r="I41" i="1"/>
  <c r="I40" i="1"/>
  <c r="I39" i="1"/>
  <c r="I38" i="1"/>
  <c r="I36" i="1"/>
  <c r="I33" i="1"/>
  <c r="I32" i="1"/>
  <c r="I31" i="1"/>
  <c r="I30" i="1"/>
  <c r="I29" i="1"/>
  <c r="I28" i="1"/>
  <c r="I25" i="1"/>
  <c r="I24" i="1"/>
  <c r="I23" i="1"/>
  <c r="I22" i="1"/>
  <c r="I21" i="1"/>
  <c r="I20" i="1"/>
  <c r="I17" i="1"/>
  <c r="I16" i="1"/>
  <c r="I14" i="1"/>
  <c r="I13" i="1"/>
  <c r="I12" i="1"/>
  <c r="I8" i="1"/>
  <c r="I7" i="1"/>
  <c r="I6" i="1"/>
  <c r="I5" i="1"/>
  <c r="I4" i="1"/>
  <c r="L52" i="1" l="1"/>
  <c r="L18" i="1"/>
  <c r="K17" i="1"/>
  <c r="K16" i="1"/>
  <c r="K32" i="1"/>
  <c r="K45" i="1"/>
  <c r="L54" i="1"/>
  <c r="L22" i="1"/>
  <c r="L13" i="1"/>
  <c r="L5" i="1"/>
  <c r="L46" i="1"/>
  <c r="L14" i="1"/>
  <c r="K38" i="1"/>
  <c r="L39" i="1"/>
  <c r="L6" i="1"/>
  <c r="L31" i="1"/>
  <c r="K40" i="1"/>
  <c r="K48" i="1"/>
  <c r="K24" i="1"/>
  <c r="L23" i="1"/>
  <c r="L55" i="1"/>
  <c r="L47" i="1"/>
</calcChain>
</file>

<file path=xl/sharedStrings.xml><?xml version="1.0" encoding="utf-8"?>
<sst xmlns="http://schemas.openxmlformats.org/spreadsheetml/2006/main" count="912" uniqueCount="258">
  <si>
    <t>CÓD. HISTÓRICO FARMÁCIA</t>
  </si>
  <si>
    <t>JAVA - 4705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</si>
  <si>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</si>
  <si>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</si>
  <si>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</si>
  <si>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</si>
  <si>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</si>
  <si>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</si>
  <si>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</si>
  <si>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</si>
  <si>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</si>
  <si>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</si>
  <si>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</si>
  <si>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</si>
  <si>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</si>
  <si>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</si>
  <si>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</si>
  <si>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</si>
  <si>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</si>
  <si>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</si>
  <si>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</si>
  <si>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</si>
  <si>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P44102023185255</t>
  </si>
  <si>
    <t>IMPR.</t>
  </si>
  <si>
    <t>EQ. TERC.</t>
  </si>
  <si>
    <t>BRBSRDC0R0</t>
  </si>
  <si>
    <t>Gaveteiro Vertical CX 02</t>
  </si>
  <si>
    <t>P44102023185608</t>
  </si>
  <si>
    <t>CARTUCHO</t>
  </si>
  <si>
    <t>1 VOLUME</t>
  </si>
  <si>
    <t>Gaveteiro Vertical CX 03</t>
  </si>
  <si>
    <t>P44102023186043</t>
  </si>
  <si>
    <t>TRANSF.</t>
  </si>
  <si>
    <t>-</t>
  </si>
  <si>
    <t>Gaveteiro Vertical CX 04</t>
  </si>
  <si>
    <t>P44102023185598</t>
  </si>
  <si>
    <t>TEL. VOIP</t>
  </si>
  <si>
    <t>23WZ303004DE</t>
  </si>
  <si>
    <t>Monitor Gerência</t>
  </si>
  <si>
    <t>Monitor</t>
  </si>
  <si>
    <t>POSITIVO</t>
  </si>
  <si>
    <t>5A454N377</t>
  </si>
  <si>
    <t>SUP. ND024</t>
  </si>
  <si>
    <t>ACESSO.</t>
  </si>
  <si>
    <t>4 VOLUMES</t>
  </si>
  <si>
    <t>Monitor B12</t>
  </si>
  <si>
    <t>5A465473H</t>
  </si>
  <si>
    <t>SUP. ND092</t>
  </si>
  <si>
    <t>Monitor E-Learning</t>
  </si>
  <si>
    <t>5A454N63W</t>
  </si>
  <si>
    <t>SUP. ND292</t>
  </si>
  <si>
    <t>1 VOLUME (2 UNI.)</t>
  </si>
  <si>
    <t>Monitor Farmacêutico</t>
  </si>
  <si>
    <t>5A454N47A</t>
  </si>
  <si>
    <t>Monitor Balcão 01</t>
  </si>
  <si>
    <t>5A454NC0Z</t>
  </si>
  <si>
    <t>Monitor Balcão 02</t>
  </si>
  <si>
    <t>5A4654G0T</t>
  </si>
  <si>
    <t>Monitor Balcão 03</t>
  </si>
  <si>
    <t>5A454N26Z</t>
  </si>
  <si>
    <t>Monitor Balcão 04</t>
  </si>
  <si>
    <t>5A465475R</t>
  </si>
  <si>
    <t>Monitor Touch CX 01</t>
  </si>
  <si>
    <t>ELGIN</t>
  </si>
  <si>
    <t>Monitor Touch CX 02</t>
  </si>
  <si>
    <t>Monitor Touch CX 03</t>
  </si>
  <si>
    <t>Monitor Touch CX 04</t>
  </si>
  <si>
    <t>Scanner de Mesa A4 01</t>
  </si>
  <si>
    <t>Scanner</t>
  </si>
  <si>
    <t>CANON</t>
  </si>
  <si>
    <t>KPEF16095</t>
  </si>
  <si>
    <t> </t>
  </si>
  <si>
    <t>Scanner de Mesa A4 02</t>
  </si>
  <si>
    <t>KPEF16096</t>
  </si>
  <si>
    <t>Leitor Cód. Barra - Mesa CX 01</t>
  </si>
  <si>
    <t>S22213521401808</t>
  </si>
  <si>
    <t>Leitor Cód. Barra - Mesa CX 02</t>
  </si>
  <si>
    <t>S22231521400700</t>
  </si>
  <si>
    <t>Leitor Cód. Barra - Mesa CX 03</t>
  </si>
  <si>
    <t>S22222521400699</t>
  </si>
  <si>
    <t>Leitor Cód. Barra - Mesa CX 04</t>
  </si>
  <si>
    <t>S22215521400497</t>
  </si>
  <si>
    <t>Fortinet (FortiGate)</t>
  </si>
  <si>
    <t>Roteador</t>
  </si>
  <si>
    <t>VIVO</t>
  </si>
  <si>
    <t>FGT40FTK2209F1PB</t>
  </si>
  <si>
    <t>INJETOR</t>
  </si>
  <si>
    <t>PERIF.</t>
  </si>
  <si>
    <t>C22286582000000210</t>
  </si>
  <si>
    <t>Fortinet (FortiAP)</t>
  </si>
  <si>
    <t>Antena</t>
  </si>
  <si>
    <t>FP231FTF23050303</t>
  </si>
  <si>
    <t>Switch Aruba</t>
  </si>
  <si>
    <t>Switch</t>
  </si>
  <si>
    <t>AGIS</t>
  </si>
  <si>
    <t>VN2BKYF14G</t>
  </si>
  <si>
    <t>Tablet Verificador de Preço 01</t>
  </si>
  <si>
    <t>Consulta Preço</t>
  </si>
  <si>
    <t>AIDC TECNOLOGIA</t>
  </si>
  <si>
    <t>ST103ANLFKBB736</t>
  </si>
  <si>
    <t>Tablet Verificador de Preço 02</t>
  </si>
  <si>
    <t>ST103ANLFKBB828</t>
  </si>
  <si>
    <t xml:space="preserve">Micro (PDV) B12               </t>
  </si>
  <si>
    <t>CPU</t>
  </si>
  <si>
    <t>5A432450B</t>
  </si>
  <si>
    <t>NEOBOX</t>
  </si>
  <si>
    <t>NÃO</t>
  </si>
  <si>
    <t>Micro (PDV) CX 01</t>
  </si>
  <si>
    <t>5A459SM2H</t>
  </si>
  <si>
    <t>PIN PAD</t>
  </si>
  <si>
    <t>7200222312066392</t>
  </si>
  <si>
    <t>Leitor Biométrico</t>
  </si>
  <si>
    <t>Leitor</t>
  </si>
  <si>
    <t>TECHMAG</t>
  </si>
  <si>
    <t>FP946763</t>
  </si>
  <si>
    <t>HUB</t>
  </si>
  <si>
    <t>#092211135600705353</t>
  </si>
  <si>
    <t>Tablet</t>
  </si>
  <si>
    <t>MGITECH</t>
  </si>
  <si>
    <t>CABO USB</t>
  </si>
  <si>
    <t>789856404814801</t>
  </si>
  <si>
    <t>Micro (PDV) CX 02</t>
  </si>
  <si>
    <t>5A4471H5Y</t>
  </si>
  <si>
    <t>7200222312080618</t>
  </si>
  <si>
    <t>FP946766</t>
  </si>
  <si>
    <t>#092211135600705343</t>
  </si>
  <si>
    <t>789856404814802</t>
  </si>
  <si>
    <t>Micro (PDV) CX 03</t>
  </si>
  <si>
    <t>5A448F87A</t>
  </si>
  <si>
    <t>7200222312081604</t>
  </si>
  <si>
    <t>FP946764</t>
  </si>
  <si>
    <t>#092211135600705342</t>
  </si>
  <si>
    <t>789856404814803</t>
  </si>
  <si>
    <t>Micro (PDV) CX 04</t>
  </si>
  <si>
    <t>5A448F83Q</t>
  </si>
  <si>
    <t>7200222312081913</t>
  </si>
  <si>
    <t>FP946765</t>
  </si>
  <si>
    <t>#092211135600705344</t>
  </si>
  <si>
    <t>789856404814804</t>
  </si>
  <si>
    <t>Micro (TG) E-Learning</t>
  </si>
  <si>
    <t>5A459S919</t>
  </si>
  <si>
    <t>WEBCAM - IN</t>
  </si>
  <si>
    <t>2407LZ50SP38</t>
  </si>
  <si>
    <t>Micro (TG) Gerência</t>
  </si>
  <si>
    <t>5A459S42Z</t>
  </si>
  <si>
    <t>WEBCAM - CX</t>
  </si>
  <si>
    <t>2407LZ50C3E9</t>
  </si>
  <si>
    <t>Leitor Cód. Barra - Mão/Sem Fio</t>
  </si>
  <si>
    <t>HEADSET</t>
  </si>
  <si>
    <t>SIM</t>
  </si>
  <si>
    <t>Celular</t>
  </si>
  <si>
    <t>KWAN</t>
  </si>
  <si>
    <t>Micro (TG) Farmacêutico</t>
  </si>
  <si>
    <t>5A4605F3X</t>
  </si>
  <si>
    <t>Micro (TC) Balcão 01</t>
  </si>
  <si>
    <t>5A4324K7J</t>
  </si>
  <si>
    <t>Leitor Cód. Barra - Mão</t>
  </si>
  <si>
    <t>Micro (TC) Balcão 02</t>
  </si>
  <si>
    <t>5A405DN6B</t>
  </si>
  <si>
    <t>Micro (TC) Balcão 03</t>
  </si>
  <si>
    <t>5A462FT91</t>
  </si>
  <si>
    <t>Micro (TC) Balcão 04</t>
  </si>
  <si>
    <t>5A453CV2M</t>
  </si>
  <si>
    <t>Impressora TM-T88VII-USB CX 01</t>
  </si>
  <si>
    <t>Impressora</t>
  </si>
  <si>
    <t>XB4F011428</t>
  </si>
  <si>
    <t>Impressora TM-T88VII-USB CX 02</t>
  </si>
  <si>
    <t>XB4F010854</t>
  </si>
  <si>
    <t>Impressora TM-T88VII-USB CX 03</t>
  </si>
  <si>
    <t>XB4F010170</t>
  </si>
  <si>
    <t>Impressora TM-T88VII-USB CX 04</t>
  </si>
  <si>
    <t>XB4F011465</t>
  </si>
  <si>
    <t>Impressora TM-T88VII-ETH</t>
  </si>
  <si>
    <t>XB4F006201</t>
  </si>
  <si>
    <t>Impressora TM-L90-ETH</t>
  </si>
  <si>
    <t>XAYY014386</t>
  </si>
  <si>
    <t>SAT FISCAL CX 01</t>
  </si>
  <si>
    <t>SAT</t>
  </si>
  <si>
    <t>SATM066256</t>
  </si>
  <si>
    <t>SAT FISCAL CX 02</t>
  </si>
  <si>
    <t>SATM066502</t>
  </si>
  <si>
    <t>SAT FISCAL CX 03</t>
  </si>
  <si>
    <t>SATM066055</t>
  </si>
  <si>
    <t>SAT FISCAL CX 04</t>
  </si>
  <si>
    <t>SATM066060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</si>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</sst>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7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1" fontId="7" fillId="8" borderId="10" xfId="0" applyNumberFormat="1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1" fontId="7" fillId="8" borderId="10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49" fontId="6" fillId="21" borderId="3" xfId="2" applyNumberFormat="1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center" vertical="center"/>
    </xf>
    <xf numFmtId="0" fontId="7" fillId="21" borderId="10" xfId="0" quotePrefix="1" applyFont="1" applyFill="1" applyBorder="1" applyAlignment="1">
      <alignment horizontal="center" vertical="center"/>
    </xf>
    <xf numFmtId="0" fontId="7" fillId="22" borderId="9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1" fontId="7" fillId="9" borderId="10" xfId="0" applyNumberFormat="1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 wrapText="1"/>
    </xf>
    <xf numFmtId="0" fontId="6" fillId="21" borderId="4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21" borderId="1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5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2" activePane="bottomLeft" state="frozen"/>
      <selection pane="bottomLeft" activeCell="G45" sqref="G45"/>
    </sheetView>
  </sheetViews>
  <sheetFormatPr defaultColWidth="8" defaultRowHeight="13.9" outlineLevelCol="1"/>
  <cols>
    <col min="1" max="1" width="28.125" style="1" bestFit="1" customWidth="1"/>
    <col min="2" max="2" width="14.875" style="32" customWidth="1"/>
    <col min="3" max="3" width="18.125" style="2" customWidth="1"/>
    <col min="4" max="4" width="11.75" style="3" customWidth="1"/>
    <col min="5" max="5" width="21.125" style="42" customWidth="1"/>
    <col min="6" max="6" width="10.125" style="70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0" t="s">
        <v>0</v>
      </c>
      <c r="B1" s="52">
        <v>2236</v>
      </c>
      <c r="C1" s="49" t="s">
        <v>1</v>
      </c>
      <c r="D1" s="8" t="s">
        <v>2</v>
      </c>
      <c r="E1" s="51" t="s">
        <v>3</v>
      </c>
      <c r="F1" s="69" t="s">
        <v>4</v>
      </c>
      <c r="G1" s="69"/>
      <c r="H1" s="69"/>
      <c r="I1" s="46" t="s">
        <v>5</v>
      </c>
    </row>
    <row r="2" spans="1:18" s="7" customFormat="1" ht="17.100000000000001" customHeight="1">
      <c r="A2" s="4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1" t="s">
        <v>14</v>
      </c>
    </row>
    <row r="3" spans="1:18" s="7" customFormat="1" ht="17.100000000000001" customHeight="1">
      <c r="A3" s="10" t="s">
        <v>19</v>
      </c>
      <c r="B3" s="30" t="s">
        <v>20</v>
      </c>
      <c r="C3" s="71" t="s">
        <v>21</v>
      </c>
      <c r="D3" s="76">
        <v>1022924</v>
      </c>
      <c r="E3" s="72" t="s">
        <v>22</v>
      </c>
      <c r="F3" s="84">
        <v>280213</v>
      </c>
      <c r="G3" s="40">
        <v>63210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38" t="s">
        <v>23</v>
      </c>
      <c r="P3" s="38" t="s">
        <v>24</v>
      </c>
      <c r="Q3" s="27" t="s">
        <v>25</v>
      </c>
      <c r="R3" s="36"/>
    </row>
    <row r="4" spans="1:18" s="7" customFormat="1" ht="17.100000000000001" customHeight="1">
      <c r="A4" s="14" t="s">
        <v>26</v>
      </c>
      <c r="B4" s="35" t="s">
        <v>20</v>
      </c>
      <c r="C4" s="15" t="s">
        <v>21</v>
      </c>
      <c r="D4" s="77">
        <v>1022718</v>
      </c>
      <c r="E4" s="63" t="s">
        <v>27</v>
      </c>
      <c r="F4" s="85">
        <v>276726</v>
      </c>
      <c r="G4" s="40">
        <v>63210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2" t="s">
        <v>28</v>
      </c>
      <c r="P4" s="12" t="s">
        <v>24</v>
      </c>
      <c r="Q4" s="36" t="s">
        <v>29</v>
      </c>
      <c r="R4" s="36"/>
    </row>
    <row r="5" spans="1:18" s="7" customFormat="1" ht="17.100000000000001" customHeight="1">
      <c r="A5" s="14" t="s">
        <v>30</v>
      </c>
      <c r="B5" s="35" t="s">
        <v>20</v>
      </c>
      <c r="C5" s="15" t="s">
        <v>21</v>
      </c>
      <c r="D5" s="77">
        <v>1022774</v>
      </c>
      <c r="E5" s="63" t="s">
        <v>31</v>
      </c>
      <c r="F5" s="85">
        <v>276729</v>
      </c>
      <c r="G5" s="40">
        <v>63210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2" t="s">
        <v>32</v>
      </c>
      <c r="P5" s="12" t="s">
        <v>24</v>
      </c>
      <c r="Q5" s="36" t="s">
        <v>33</v>
      </c>
      <c r="R5" s="36"/>
    </row>
    <row r="6" spans="1:18" s="7" customFormat="1" ht="17.100000000000001" customHeight="1">
      <c r="A6" s="14" t="s">
        <v>34</v>
      </c>
      <c r="B6" s="35" t="s">
        <v>20</v>
      </c>
      <c r="C6" s="15" t="s">
        <v>21</v>
      </c>
      <c r="D6" s="77">
        <v>1022782</v>
      </c>
      <c r="E6" s="63" t="s">
        <v>35</v>
      </c>
      <c r="F6" s="85">
        <v>276730</v>
      </c>
      <c r="G6" s="40">
        <v>63210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24" t="s">
        <v>36</v>
      </c>
      <c r="P6" s="29" t="s">
        <v>24</v>
      </c>
      <c r="Q6" s="37" t="s">
        <v>37</v>
      </c>
      <c r="R6" s="36"/>
    </row>
    <row r="7" spans="1:18" s="7" customFormat="1" ht="17.100000000000001" customHeight="1">
      <c r="A7" s="10" t="s">
        <v>38</v>
      </c>
      <c r="B7" s="30" t="s">
        <v>39</v>
      </c>
      <c r="C7" s="11" t="s">
        <v>40</v>
      </c>
      <c r="D7" s="78">
        <v>1028879</v>
      </c>
      <c r="E7" s="73" t="s">
        <v>41</v>
      </c>
      <c r="F7" s="86">
        <v>112803</v>
      </c>
      <c r="G7" s="40">
        <v>63210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2" t="s">
        <v>42</v>
      </c>
      <c r="P7" s="12" t="s">
        <v>43</v>
      </c>
      <c r="Q7" s="36" t="s">
        <v>44</v>
      </c>
      <c r="R7" s="36"/>
    </row>
    <row r="8" spans="1:18" s="7" customFormat="1" ht="17.100000000000001" customHeight="1">
      <c r="A8" s="10" t="s">
        <v>45</v>
      </c>
      <c r="B8" s="30" t="s">
        <v>39</v>
      </c>
      <c r="C8" s="11" t="s">
        <v>40</v>
      </c>
      <c r="D8" s="78">
        <v>1029038</v>
      </c>
      <c r="E8" s="73" t="s">
        <v>46</v>
      </c>
      <c r="F8" s="86">
        <v>114719</v>
      </c>
      <c r="G8" s="40">
        <v>63210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2" t="s">
        <v>47</v>
      </c>
      <c r="P8" s="12" t="s">
        <v>43</v>
      </c>
      <c r="Q8" s="36" t="s">
        <v>44</v>
      </c>
      <c r="R8" s="36"/>
    </row>
    <row r="9" spans="1:18" s="7" customFormat="1" ht="17.100000000000001" customHeight="1">
      <c r="A9" s="10" t="s">
        <v>48</v>
      </c>
      <c r="B9" s="30" t="s">
        <v>39</v>
      </c>
      <c r="C9" s="11" t="s">
        <v>40</v>
      </c>
      <c r="D9" s="78">
        <v>1028846</v>
      </c>
      <c r="E9" s="73" t="s">
        <v>49</v>
      </c>
      <c r="F9" s="86">
        <v>113074</v>
      </c>
      <c r="G9" s="40">
        <v>63210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2" t="s">
        <v>50</v>
      </c>
      <c r="P9" s="12" t="s">
        <v>43</v>
      </c>
      <c r="Q9" s="36" t="s">
        <v>51</v>
      </c>
      <c r="R9" s="36"/>
    </row>
    <row r="10" spans="1:18" s="7" customFormat="1" ht="17.100000000000001" customHeight="1">
      <c r="A10" s="10" t="s">
        <v>52</v>
      </c>
      <c r="B10" s="30" t="s">
        <v>39</v>
      </c>
      <c r="C10" s="11" t="s">
        <v>40</v>
      </c>
      <c r="D10" s="78">
        <v>1028858</v>
      </c>
      <c r="E10" s="73" t="s">
        <v>53</v>
      </c>
      <c r="F10" s="86">
        <v>112802</v>
      </c>
      <c r="G10" s="40">
        <v>63210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36"/>
    </row>
    <row r="11" spans="1:18" s="7" customFormat="1" ht="17.100000000000001" customHeight="1">
      <c r="A11" s="10" t="s">
        <v>54</v>
      </c>
      <c r="B11" s="30" t="s">
        <v>39</v>
      </c>
      <c r="C11" s="11" t="s">
        <v>40</v>
      </c>
      <c r="D11" s="78">
        <v>1028823</v>
      </c>
      <c r="E11" s="73" t="s">
        <v>55</v>
      </c>
      <c r="F11" s="86">
        <v>113098</v>
      </c>
      <c r="G11" s="40">
        <v>63210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4" t="s">
        <v>56</v>
      </c>
      <c r="B12" s="35" t="s">
        <v>39</v>
      </c>
      <c r="C12" s="15" t="s">
        <v>40</v>
      </c>
      <c r="D12" s="77">
        <v>1028905</v>
      </c>
      <c r="E12" s="63" t="s">
        <v>57</v>
      </c>
      <c r="F12" s="85">
        <v>114696</v>
      </c>
      <c r="G12" s="40">
        <v>63210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4" t="s">
        <v>58</v>
      </c>
      <c r="B13" s="35" t="s">
        <v>39</v>
      </c>
      <c r="C13" s="15" t="s">
        <v>40</v>
      </c>
      <c r="D13" s="77">
        <v>1028848</v>
      </c>
      <c r="E13" s="63" t="s">
        <v>59</v>
      </c>
      <c r="F13" s="85">
        <v>113100</v>
      </c>
      <c r="G13" s="40">
        <v>63210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4" t="s">
        <v>60</v>
      </c>
      <c r="B14" s="35" t="s">
        <v>39</v>
      </c>
      <c r="C14" s="15" t="s">
        <v>40</v>
      </c>
      <c r="D14" s="77">
        <v>1029036</v>
      </c>
      <c r="E14" s="63" t="s">
        <v>61</v>
      </c>
      <c r="F14" s="85">
        <v>114718</v>
      </c>
      <c r="G14" s="40">
        <v>63210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30" t="s">
        <v>39</v>
      </c>
      <c r="C15" s="11" t="s">
        <v>63</v>
      </c>
      <c r="D15" s="78">
        <v>930895</v>
      </c>
      <c r="E15" s="73">
        <v>99001909</v>
      </c>
      <c r="F15" s="86">
        <v>80711105</v>
      </c>
      <c r="G15" s="40">
        <v>63210</v>
      </c>
      <c r="H15" s="6"/>
      <c r="O15" s="6"/>
      <c r="P15" s="6"/>
    </row>
    <row r="16" spans="1:18" s="7" customFormat="1" ht="17.100000000000001" customHeight="1">
      <c r="A16" s="14" t="s">
        <v>64</v>
      </c>
      <c r="B16" s="35" t="s">
        <v>39</v>
      </c>
      <c r="C16" s="15" t="s">
        <v>63</v>
      </c>
      <c r="D16" s="77">
        <v>930956</v>
      </c>
      <c r="E16" s="63">
        <v>99001922</v>
      </c>
      <c r="F16" s="85">
        <v>80711108</v>
      </c>
      <c r="G16" s="40">
        <v>63210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01-ELGIN</v>
      </c>
      <c r="K16" s="7" t="e">
        <f>VLOOKUP(J16,CATÁLOGO!A:E,5,)</f>
        <v>#N/A</v>
      </c>
      <c r="L16" s="7" t="e">
        <f>VLOOKUP(J16,CATÁLOGO!A:E,4,)</f>
        <v>#N/A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4" t="s">
        <v>65</v>
      </c>
      <c r="B17" s="35" t="s">
        <v>39</v>
      </c>
      <c r="C17" s="15" t="s">
        <v>63</v>
      </c>
      <c r="D17" s="77">
        <v>928788</v>
      </c>
      <c r="E17" s="63">
        <v>99001844</v>
      </c>
      <c r="F17" s="85">
        <v>80582327</v>
      </c>
      <c r="G17" s="40">
        <v>63210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02-ELGIN</v>
      </c>
      <c r="K17" s="7" t="e">
        <f>VLOOKUP(J17,CATÁLOGO!A:E,5,)</f>
        <v>#N/A</v>
      </c>
      <c r="L17" s="7" t="e">
        <f>VLOOKUP(J17,CATÁLOGO!A:E,4,)</f>
        <v>#N/A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4" t="s">
        <v>66</v>
      </c>
      <c r="B18" s="35" t="s">
        <v>39</v>
      </c>
      <c r="C18" s="15" t="s">
        <v>63</v>
      </c>
      <c r="D18" s="77">
        <v>930999</v>
      </c>
      <c r="E18" s="63">
        <v>99002332</v>
      </c>
      <c r="F18" s="85">
        <v>80711092</v>
      </c>
      <c r="G18" s="40">
        <v>63210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03-ELGIN</v>
      </c>
      <c r="K18" s="7" t="e">
        <f>VLOOKUP(J18,CATÁLOGO!A:E,5,)</f>
        <v>#N/A</v>
      </c>
      <c r="L18" s="7" t="e">
        <f>VLOOKUP(J18,CATÁLOGO!A:E,4,)</f>
        <v>#N/A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67</v>
      </c>
      <c r="B19" s="30" t="s">
        <v>68</v>
      </c>
      <c r="C19" s="11" t="s">
        <v>69</v>
      </c>
      <c r="D19" s="79">
        <v>1029488</v>
      </c>
      <c r="E19" s="64" t="s">
        <v>70</v>
      </c>
      <c r="F19" s="86" t="s">
        <v>71</v>
      </c>
      <c r="G19" s="40">
        <v>63210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04-ELGIN</v>
      </c>
      <c r="K19" s="7" t="e">
        <f>VLOOKUP(J19,CATÁLOGO!A:E,5,)</f>
        <v>#N/A</v>
      </c>
      <c r="L19" s="7" t="e">
        <f>VLOOKUP(J19,CATÁLOGO!A:E,4,)</f>
        <v>#N/A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4" t="s">
        <v>72</v>
      </c>
      <c r="B20" s="35" t="s">
        <v>68</v>
      </c>
      <c r="C20" s="15" t="s">
        <v>69</v>
      </c>
      <c r="D20" s="63">
        <v>1029489</v>
      </c>
      <c r="E20" s="75" t="s">
        <v>73</v>
      </c>
      <c r="F20" s="85" t="s">
        <v>71</v>
      </c>
      <c r="G20" s="40">
        <v>63210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74</v>
      </c>
      <c r="B21" s="30" t="s">
        <v>68</v>
      </c>
      <c r="C21" s="11" t="s">
        <v>21</v>
      </c>
      <c r="D21" s="76">
        <v>1015842</v>
      </c>
      <c r="E21" s="73" t="s">
        <v>75</v>
      </c>
      <c r="F21" s="86">
        <v>42813</v>
      </c>
      <c r="G21" s="40">
        <v>63210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4" t="s">
        <v>76</v>
      </c>
      <c r="B22" s="35" t="s">
        <v>68</v>
      </c>
      <c r="C22" s="15" t="s">
        <v>21</v>
      </c>
      <c r="D22" s="77">
        <v>1015845</v>
      </c>
      <c r="E22" s="63" t="s">
        <v>77</v>
      </c>
      <c r="F22" s="85">
        <v>42813</v>
      </c>
      <c r="G22" s="40">
        <v>63210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4" t="s">
        <v>78</v>
      </c>
      <c r="B23" s="35" t="s">
        <v>68</v>
      </c>
      <c r="C23" s="15" t="s">
        <v>21</v>
      </c>
      <c r="D23" s="77">
        <v>1015844</v>
      </c>
      <c r="E23" s="63" t="s">
        <v>79</v>
      </c>
      <c r="F23" s="85">
        <v>42813</v>
      </c>
      <c r="G23" s="40">
        <v>63210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4" t="s">
        <v>80</v>
      </c>
      <c r="B24" s="35" t="s">
        <v>68</v>
      </c>
      <c r="C24" s="15" t="s">
        <v>21</v>
      </c>
      <c r="D24" s="77">
        <v>1015843</v>
      </c>
      <c r="E24" s="63" t="s">
        <v>81</v>
      </c>
      <c r="F24" s="85">
        <v>42813</v>
      </c>
      <c r="G24" s="40">
        <v>63210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82</v>
      </c>
      <c r="B25" s="30" t="s">
        <v>83</v>
      </c>
      <c r="C25" s="11" t="s">
        <v>84</v>
      </c>
      <c r="D25" s="78">
        <v>939765</v>
      </c>
      <c r="E25" s="73" t="s">
        <v>85</v>
      </c>
      <c r="F25" s="86">
        <v>68440</v>
      </c>
      <c r="G25" s="40">
        <v>63210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2" t="s">
        <v>86</v>
      </c>
      <c r="P25" s="12" t="s">
        <v>87</v>
      </c>
      <c r="Q25" s="28" t="s">
        <v>88</v>
      </c>
    </row>
    <row r="26" spans="1:18" s="7" customFormat="1" ht="17.100000000000001" customHeight="1">
      <c r="A26" s="14" t="s">
        <v>89</v>
      </c>
      <c r="B26" s="35" t="s">
        <v>90</v>
      </c>
      <c r="C26" s="15" t="s">
        <v>84</v>
      </c>
      <c r="D26" s="77">
        <v>939766</v>
      </c>
      <c r="E26" s="63" t="s">
        <v>91</v>
      </c>
      <c r="F26" s="85">
        <v>68440</v>
      </c>
      <c r="G26" s="40">
        <v>63210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36"/>
    </row>
    <row r="27" spans="1:18" s="7" customFormat="1" ht="17.100000000000001" customHeight="1">
      <c r="A27" s="25" t="s">
        <v>92</v>
      </c>
      <c r="B27" s="31" t="s">
        <v>93</v>
      </c>
      <c r="C27" s="26" t="s">
        <v>94</v>
      </c>
      <c r="D27" s="80">
        <v>1110215</v>
      </c>
      <c r="E27" s="81" t="s">
        <v>95</v>
      </c>
      <c r="F27" s="87">
        <v>441129</v>
      </c>
      <c r="G27" s="40">
        <v>63210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96</v>
      </c>
      <c r="B28" s="30" t="s">
        <v>97</v>
      </c>
      <c r="C28" s="11" t="s">
        <v>98</v>
      </c>
      <c r="D28" s="78">
        <v>1110208</v>
      </c>
      <c r="E28" s="73" t="s">
        <v>99</v>
      </c>
      <c r="F28" s="86">
        <v>29687</v>
      </c>
      <c r="G28" s="40">
        <v>63210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4" t="s">
        <v>100</v>
      </c>
      <c r="B29" s="35" t="s">
        <v>97</v>
      </c>
      <c r="C29" s="15" t="s">
        <v>98</v>
      </c>
      <c r="D29" s="77">
        <v>1110209</v>
      </c>
      <c r="E29" s="63" t="s">
        <v>101</v>
      </c>
      <c r="F29" s="85">
        <v>29687</v>
      </c>
      <c r="G29" s="40">
        <v>63210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102</v>
      </c>
      <c r="B30" s="30" t="s">
        <v>103</v>
      </c>
      <c r="C30" s="11" t="s">
        <v>40</v>
      </c>
      <c r="D30" s="65">
        <v>1049026</v>
      </c>
      <c r="E30" s="65" t="s">
        <v>104</v>
      </c>
      <c r="F30" s="88" t="s">
        <v>71</v>
      </c>
      <c r="G30" s="40">
        <v>63210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16" t="s">
        <v>105</v>
      </c>
      <c r="P30" s="16" t="s">
        <v>24</v>
      </c>
      <c r="Q30" s="17" t="s">
        <v>106</v>
      </c>
    </row>
    <row r="31" spans="1:18" ht="17.100000000000001" customHeight="1">
      <c r="A31" s="10" t="s">
        <v>107</v>
      </c>
      <c r="B31" s="30" t="s">
        <v>103</v>
      </c>
      <c r="C31" s="11" t="s">
        <v>40</v>
      </c>
      <c r="D31" s="76">
        <v>1050562</v>
      </c>
      <c r="E31" s="72" t="s">
        <v>108</v>
      </c>
      <c r="F31" s="86">
        <v>113090</v>
      </c>
      <c r="G31" s="40">
        <v>63210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38" t="s">
        <v>109</v>
      </c>
      <c r="P31" s="38" t="str">
        <f>IFERROR(VLOOKUP($E$1,'BASE PINPAD'!A2:B28,2,0),"EQ. TERC.")</f>
        <v>CIELO</v>
      </c>
      <c r="Q31" s="39" t="s">
        <v>110</v>
      </c>
      <c r="R31" s="36"/>
    </row>
    <row r="32" spans="1:18" s="7" customFormat="1" ht="17.100000000000001" customHeight="1">
      <c r="A32" s="14" t="s">
        <v>111</v>
      </c>
      <c r="B32" s="33" t="s">
        <v>112</v>
      </c>
      <c r="C32" s="15" t="s">
        <v>113</v>
      </c>
      <c r="D32" s="77">
        <v>1034259</v>
      </c>
      <c r="E32" s="63" t="s">
        <v>114</v>
      </c>
      <c r="F32" s="85">
        <v>23895</v>
      </c>
      <c r="G32" s="40">
        <v>63210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2" t="s">
        <v>115</v>
      </c>
      <c r="P32" s="12" t="s">
        <v>87</v>
      </c>
      <c r="Q32" s="13" t="s">
        <v>116</v>
      </c>
      <c r="R32" s="36"/>
    </row>
    <row r="33" spans="1:18" s="19" customFormat="1" ht="17.100000000000001" customHeight="1">
      <c r="A33" s="14" t="s">
        <v>117</v>
      </c>
      <c r="B33" s="33" t="s">
        <v>117</v>
      </c>
      <c r="C33" s="20" t="s">
        <v>118</v>
      </c>
      <c r="D33" s="77">
        <v>937735</v>
      </c>
      <c r="E33" s="66">
        <v>3.50539E+19</v>
      </c>
      <c r="F33" s="85" t="s">
        <v>71</v>
      </c>
      <c r="G33" s="40">
        <v>63210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2" t="s">
        <v>119</v>
      </c>
      <c r="P33" s="12" t="s">
        <v>87</v>
      </c>
      <c r="Q33" s="13" t="s">
        <v>120</v>
      </c>
    </row>
    <row r="34" spans="1:18" s="19" customFormat="1" ht="17.100000000000001" customHeight="1">
      <c r="A34" s="10" t="s">
        <v>121</v>
      </c>
      <c r="B34" s="30" t="s">
        <v>103</v>
      </c>
      <c r="C34" s="11" t="s">
        <v>40</v>
      </c>
      <c r="D34" s="78">
        <v>1049218</v>
      </c>
      <c r="E34" s="73" t="s">
        <v>122</v>
      </c>
      <c r="F34" s="86">
        <v>109785</v>
      </c>
      <c r="G34" s="40">
        <v>63210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38" t="s">
        <v>109</v>
      </c>
      <c r="P34" s="38" t="str">
        <f>IFERROR(VLOOKUP($E$1,'BASE PINPAD'!A2:B28,2,0),"EQ. TERC.")</f>
        <v>CIELO</v>
      </c>
      <c r="Q34" s="39" t="s">
        <v>123</v>
      </c>
      <c r="R34" s="36"/>
    </row>
    <row r="35" spans="1:18" s="7" customFormat="1" ht="17.100000000000001" customHeight="1">
      <c r="A35" s="14" t="s">
        <v>111</v>
      </c>
      <c r="B35" s="33" t="s">
        <v>112</v>
      </c>
      <c r="C35" s="15" t="s">
        <v>113</v>
      </c>
      <c r="D35" s="77">
        <v>1034262</v>
      </c>
      <c r="E35" s="63" t="s">
        <v>124</v>
      </c>
      <c r="F35" s="85">
        <v>23895</v>
      </c>
      <c r="G35" s="40">
        <v>63210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2" t="s">
        <v>115</v>
      </c>
      <c r="P35" s="12" t="s">
        <v>87</v>
      </c>
      <c r="Q35" s="13" t="s">
        <v>125</v>
      </c>
      <c r="R35" s="36"/>
    </row>
    <row r="36" spans="1:18" s="19" customFormat="1" ht="17.100000000000001" customHeight="1">
      <c r="A36" s="14" t="s">
        <v>117</v>
      </c>
      <c r="B36" s="33" t="s">
        <v>117</v>
      </c>
      <c r="C36" s="20" t="s">
        <v>118</v>
      </c>
      <c r="D36" s="77">
        <v>937737</v>
      </c>
      <c r="E36" s="66">
        <v>3.50539E+19</v>
      </c>
      <c r="F36" s="85" t="s">
        <v>71</v>
      </c>
      <c r="G36" s="40">
        <v>63210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2" t="s">
        <v>119</v>
      </c>
      <c r="P36" s="12" t="s">
        <v>87</v>
      </c>
      <c r="Q36" s="13" t="s">
        <v>126</v>
      </c>
    </row>
    <row r="37" spans="1:18" s="19" customFormat="1" ht="17.100000000000001" customHeight="1">
      <c r="A37" s="10" t="s">
        <v>127</v>
      </c>
      <c r="B37" s="30" t="s">
        <v>103</v>
      </c>
      <c r="C37" s="11" t="s">
        <v>40</v>
      </c>
      <c r="D37" s="78">
        <v>1049510</v>
      </c>
      <c r="E37" s="73" t="s">
        <v>128</v>
      </c>
      <c r="F37" s="86" t="s">
        <v>71</v>
      </c>
      <c r="G37" s="40">
        <v>63210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38" t="s">
        <v>109</v>
      </c>
      <c r="P37" s="38" t="str">
        <f>IFERROR(VLOOKUP($E$1,'BASE PINPAD'!A2:B28,2,0),"EQ. TERC.")</f>
        <v>CIELO</v>
      </c>
      <c r="Q37" s="39" t="s">
        <v>129</v>
      </c>
      <c r="R37" s="36"/>
    </row>
    <row r="38" spans="1:18" s="7" customFormat="1" ht="17.100000000000001" customHeight="1">
      <c r="A38" s="14" t="s">
        <v>111</v>
      </c>
      <c r="B38" s="33" t="s">
        <v>112</v>
      </c>
      <c r="C38" s="15" t="s">
        <v>113</v>
      </c>
      <c r="D38" s="77">
        <v>1034260</v>
      </c>
      <c r="E38" s="63" t="s">
        <v>130</v>
      </c>
      <c r="F38" s="85">
        <v>23895</v>
      </c>
      <c r="G38" s="40">
        <v>63210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2" t="s">
        <v>115</v>
      </c>
      <c r="P38" s="12" t="s">
        <v>87</v>
      </c>
      <c r="Q38" s="13" t="s">
        <v>131</v>
      </c>
      <c r="R38" s="36"/>
    </row>
    <row r="39" spans="1:18" s="19" customFormat="1" ht="17.100000000000001" customHeight="1">
      <c r="A39" s="14" t="s">
        <v>117</v>
      </c>
      <c r="B39" s="33" t="s">
        <v>117</v>
      </c>
      <c r="C39" s="20" t="s">
        <v>118</v>
      </c>
      <c r="D39" s="77">
        <v>937738</v>
      </c>
      <c r="E39" s="66">
        <v>3.50539E+19</v>
      </c>
      <c r="F39" s="85" t="s">
        <v>71</v>
      </c>
      <c r="G39" s="40">
        <v>63210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2" t="s">
        <v>119</v>
      </c>
      <c r="P39" s="12" t="s">
        <v>87</v>
      </c>
      <c r="Q39" s="13" t="s">
        <v>132</v>
      </c>
    </row>
    <row r="40" spans="1:18" s="19" customFormat="1" ht="17.100000000000001" customHeight="1">
      <c r="A40" s="10" t="s">
        <v>133</v>
      </c>
      <c r="B40" s="30" t="s">
        <v>103</v>
      </c>
      <c r="C40" s="11" t="s">
        <v>40</v>
      </c>
      <c r="D40" s="78">
        <v>1049515</v>
      </c>
      <c r="E40" s="73" t="s">
        <v>134</v>
      </c>
      <c r="F40" s="86">
        <v>109785</v>
      </c>
      <c r="G40" s="40">
        <v>63210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38" t="s">
        <v>109</v>
      </c>
      <c r="P40" s="38" t="str">
        <f>IFERROR(VLOOKUP($E$1,'BASE PINPAD'!A2:B28,2,0),"EQ. TERC.")</f>
        <v>CIELO</v>
      </c>
      <c r="Q40" s="39" t="s">
        <v>135</v>
      </c>
      <c r="R40" s="36"/>
    </row>
    <row r="41" spans="1:18" s="7" customFormat="1" ht="17.100000000000001" customHeight="1">
      <c r="A41" s="14" t="s">
        <v>111</v>
      </c>
      <c r="B41" s="33" t="s">
        <v>112</v>
      </c>
      <c r="C41" s="15" t="s">
        <v>113</v>
      </c>
      <c r="D41" s="77">
        <v>1034261</v>
      </c>
      <c r="E41" s="63" t="s">
        <v>136</v>
      </c>
      <c r="F41" s="85">
        <v>23895</v>
      </c>
      <c r="G41" s="40">
        <v>63210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2" t="s">
        <v>115</v>
      </c>
      <c r="P41" s="12" t="s">
        <v>87</v>
      </c>
      <c r="Q41" s="13" t="s">
        <v>137</v>
      </c>
      <c r="R41" s="36"/>
    </row>
    <row r="42" spans="1:18" s="19" customFormat="1" ht="17.100000000000001" customHeight="1">
      <c r="A42" s="14" t="s">
        <v>117</v>
      </c>
      <c r="B42" s="33" t="s">
        <v>117</v>
      </c>
      <c r="C42" s="20" t="s">
        <v>118</v>
      </c>
      <c r="D42" s="77">
        <v>937736</v>
      </c>
      <c r="E42" s="66">
        <v>3.50539E+19</v>
      </c>
      <c r="F42" s="85" t="s">
        <v>71</v>
      </c>
      <c r="G42" s="40">
        <v>63210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2" t="s">
        <v>119</v>
      </c>
      <c r="P42" s="12" t="s">
        <v>87</v>
      </c>
      <c r="Q42" s="13" t="s">
        <v>138</v>
      </c>
    </row>
    <row r="43" spans="1:18" s="19" customFormat="1" ht="17.100000000000001" customHeight="1">
      <c r="A43" s="10" t="s">
        <v>139</v>
      </c>
      <c r="B43" s="30" t="s">
        <v>103</v>
      </c>
      <c r="C43" s="21" t="s">
        <v>40</v>
      </c>
      <c r="D43" s="78">
        <v>1049742</v>
      </c>
      <c r="E43" s="73" t="s">
        <v>140</v>
      </c>
      <c r="F43" s="86">
        <v>114723</v>
      </c>
      <c r="G43" s="40">
        <v>63210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16" t="s">
        <v>141</v>
      </c>
      <c r="P43" s="16" t="s">
        <v>87</v>
      </c>
      <c r="Q43" s="17" t="s">
        <v>142</v>
      </c>
      <c r="R43" s="36"/>
    </row>
    <row r="44" spans="1:18" ht="17.100000000000001" customHeight="1">
      <c r="A44" s="10" t="s">
        <v>143</v>
      </c>
      <c r="B44" s="30" t="s">
        <v>103</v>
      </c>
      <c r="C44" s="11" t="s">
        <v>40</v>
      </c>
      <c r="D44" s="78">
        <v>1049520</v>
      </c>
      <c r="E44" s="73" t="s">
        <v>144</v>
      </c>
      <c r="F44" s="86">
        <v>114723</v>
      </c>
      <c r="G44" s="40">
        <v>63210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16" t="s">
        <v>145</v>
      </c>
      <c r="P44" s="16" t="s">
        <v>87</v>
      </c>
      <c r="Q44" s="17" t="s">
        <v>146</v>
      </c>
      <c r="R44" s="36"/>
    </row>
    <row r="45" spans="1:18" ht="17.100000000000001" customHeight="1">
      <c r="A45" s="14" t="s">
        <v>147</v>
      </c>
      <c r="B45" s="33" t="s">
        <v>112</v>
      </c>
      <c r="C45" s="15" t="s">
        <v>21</v>
      </c>
      <c r="D45" s="77">
        <v>1015475</v>
      </c>
      <c r="E45" s="68">
        <v>2.31885E+18</v>
      </c>
      <c r="F45" s="85">
        <v>41736</v>
      </c>
      <c r="G45" s="40">
        <v>63210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2" t="s">
        <v>148</v>
      </c>
      <c r="P45" s="12" t="s">
        <v>87</v>
      </c>
      <c r="Q45" s="18" t="s">
        <v>149</v>
      </c>
      <c r="R45" s="36"/>
    </row>
    <row r="46" spans="1:18" ht="17.100000000000001" customHeight="1">
      <c r="A46" s="22" t="s">
        <v>150</v>
      </c>
      <c r="B46" s="34" t="s">
        <v>150</v>
      </c>
      <c r="C46" s="23" t="s">
        <v>151</v>
      </c>
      <c r="D46" s="80">
        <v>1109197</v>
      </c>
      <c r="E46" s="82">
        <v>3.50589E+19</v>
      </c>
      <c r="F46" s="83">
        <v>765</v>
      </c>
      <c r="G46" s="40">
        <v>63210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152</v>
      </c>
      <c r="B47" s="30" t="s">
        <v>103</v>
      </c>
      <c r="C47" s="11" t="s">
        <v>40</v>
      </c>
      <c r="D47" s="78">
        <v>1049726</v>
      </c>
      <c r="E47" s="74" t="s">
        <v>153</v>
      </c>
      <c r="F47" s="86">
        <v>113097</v>
      </c>
      <c r="G47" s="40">
        <v>63210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154</v>
      </c>
      <c r="B48" s="30" t="s">
        <v>103</v>
      </c>
      <c r="C48" s="11" t="s">
        <v>40</v>
      </c>
      <c r="D48" s="78">
        <v>1049051</v>
      </c>
      <c r="E48" s="73" t="s">
        <v>155</v>
      </c>
      <c r="F48" s="86" t="s">
        <v>71</v>
      </c>
      <c r="G48" s="40">
        <v>63210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4" t="s">
        <v>156</v>
      </c>
      <c r="B49" s="33" t="s">
        <v>112</v>
      </c>
      <c r="C49" s="15" t="s">
        <v>94</v>
      </c>
      <c r="D49" s="77">
        <v>932693</v>
      </c>
      <c r="E49" s="63">
        <v>22024032</v>
      </c>
      <c r="F49" s="85">
        <v>370564</v>
      </c>
      <c r="G49" s="40">
        <v>63210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157</v>
      </c>
      <c r="B50" s="30" t="s">
        <v>103</v>
      </c>
      <c r="C50" s="11" t="s">
        <v>40</v>
      </c>
      <c r="D50" s="78">
        <v>1026275</v>
      </c>
      <c r="E50" s="73" t="s">
        <v>158</v>
      </c>
      <c r="F50" s="86" t="s">
        <v>71</v>
      </c>
      <c r="G50" s="40">
        <v>63210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Mão-AGIS</v>
      </c>
      <c r="K50" s="7" t="e">
        <f>VLOOKUP(J50,CATÁLOGO!A:E,5,)</f>
        <v>#N/A</v>
      </c>
      <c r="L50" s="7" t="e">
        <f>VLOOKUP(J50,CATÁLOGO!A:E,4,)</f>
        <v>#N/A</v>
      </c>
      <c r="M50" s="7" t="str">
        <f t="shared" si="8"/>
        <v>Leitor Cód. Barra - Mão</v>
      </c>
      <c r="Q50" s="4"/>
    </row>
    <row r="51" spans="1:17" ht="17.100000000000001" customHeight="1">
      <c r="A51" s="14" t="s">
        <v>156</v>
      </c>
      <c r="B51" s="33" t="s">
        <v>112</v>
      </c>
      <c r="C51" s="15" t="s">
        <v>94</v>
      </c>
      <c r="D51" s="77">
        <v>932692</v>
      </c>
      <c r="E51" s="63">
        <v>22024021</v>
      </c>
      <c r="F51" s="85">
        <v>370563</v>
      </c>
      <c r="G51" s="40">
        <v>63210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159</v>
      </c>
      <c r="B52" s="30" t="s">
        <v>103</v>
      </c>
      <c r="C52" s="11" t="s">
        <v>40</v>
      </c>
      <c r="D52" s="64">
        <v>1049305</v>
      </c>
      <c r="E52" s="67" t="s">
        <v>160</v>
      </c>
      <c r="F52" s="86">
        <v>114699</v>
      </c>
      <c r="G52" s="40">
        <v>63210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Mão-AGIS</v>
      </c>
      <c r="K52" s="7" t="e">
        <f>VLOOKUP(J52,CATÁLOGO!A:E,5,)</f>
        <v>#N/A</v>
      </c>
      <c r="L52" s="7" t="e">
        <f>VLOOKUP(J52,CATÁLOGO!A:E,4,)</f>
        <v>#N/A</v>
      </c>
      <c r="M52" s="7" t="str">
        <f t="shared" si="8"/>
        <v>Leitor Cód. Barra - Mão</v>
      </c>
      <c r="Q52" s="4"/>
    </row>
    <row r="53" spans="1:17" ht="17.100000000000001" customHeight="1">
      <c r="A53" s="14" t="s">
        <v>156</v>
      </c>
      <c r="B53" s="33" t="s">
        <v>112</v>
      </c>
      <c r="C53" s="15" t="s">
        <v>94</v>
      </c>
      <c r="D53" s="77">
        <v>932669</v>
      </c>
      <c r="E53" s="63">
        <v>22016354</v>
      </c>
      <c r="F53" s="85">
        <v>370544</v>
      </c>
      <c r="G53" s="40">
        <v>63210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161</v>
      </c>
      <c r="B54" s="30" t="s">
        <v>103</v>
      </c>
      <c r="C54" s="11" t="s">
        <v>40</v>
      </c>
      <c r="D54" s="78">
        <v>1049278</v>
      </c>
      <c r="E54" s="73" t="s">
        <v>162</v>
      </c>
      <c r="F54" s="86" t="s">
        <v>71</v>
      </c>
      <c r="G54" s="40">
        <v>63210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Mão-AGIS</v>
      </c>
      <c r="K54" s="7" t="e">
        <f>VLOOKUP(J54,CATÁLOGO!A:E,5,)</f>
        <v>#N/A</v>
      </c>
      <c r="L54" s="7" t="e">
        <f>VLOOKUP(J54,CATÁLOGO!A:E,4,)</f>
        <v>#N/A</v>
      </c>
      <c r="M54" s="7" t="str">
        <f t="shared" si="8"/>
        <v>Leitor Cód. Barra - Mão</v>
      </c>
      <c r="Q54" s="4"/>
    </row>
    <row r="55" spans="1:17" ht="17.100000000000001" customHeight="1">
      <c r="A55" s="14" t="s">
        <v>156</v>
      </c>
      <c r="B55" s="33" t="s">
        <v>112</v>
      </c>
      <c r="C55" s="15" t="s">
        <v>94</v>
      </c>
      <c r="D55" s="77">
        <v>932672</v>
      </c>
      <c r="E55" s="63">
        <v>22016360</v>
      </c>
      <c r="F55" s="85">
        <v>370547</v>
      </c>
      <c r="G55" s="40">
        <v>63210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163</v>
      </c>
      <c r="B56" s="30" t="s">
        <v>164</v>
      </c>
      <c r="C56" s="11" t="s">
        <v>21</v>
      </c>
      <c r="D56" s="78">
        <v>1022824</v>
      </c>
      <c r="E56" s="73" t="s">
        <v>165</v>
      </c>
      <c r="F56" s="86">
        <v>276750</v>
      </c>
      <c r="G56" s="40">
        <v>63210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4" t="s">
        <v>166</v>
      </c>
      <c r="B57" s="33" t="s">
        <v>164</v>
      </c>
      <c r="C57" s="15" t="s">
        <v>21</v>
      </c>
      <c r="D57" s="77">
        <v>1044756</v>
      </c>
      <c r="E57" s="63" t="s">
        <v>167</v>
      </c>
      <c r="F57" s="85">
        <v>280238</v>
      </c>
      <c r="G57" s="40">
        <v>63210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4" t="s">
        <v>168</v>
      </c>
      <c r="B58" s="33" t="s">
        <v>164</v>
      </c>
      <c r="C58" s="15" t="s">
        <v>21</v>
      </c>
      <c r="D58" s="77">
        <v>1022790</v>
      </c>
      <c r="E58" s="63" t="s">
        <v>169</v>
      </c>
      <c r="F58" s="85">
        <v>276731</v>
      </c>
      <c r="G58" s="40">
        <v>63210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4" t="s">
        <v>170</v>
      </c>
      <c r="B59" s="33" t="s">
        <v>164</v>
      </c>
      <c r="C59" s="15" t="s">
        <v>21</v>
      </c>
      <c r="D59" s="77">
        <v>1022770</v>
      </c>
      <c r="E59" s="63" t="s">
        <v>171</v>
      </c>
      <c r="F59" s="85">
        <v>276729</v>
      </c>
      <c r="G59" s="40">
        <v>63210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172</v>
      </c>
      <c r="B60" s="30" t="s">
        <v>164</v>
      </c>
      <c r="C60" s="11" t="s">
        <v>21</v>
      </c>
      <c r="D60" s="78">
        <v>1021434</v>
      </c>
      <c r="E60" s="73" t="s">
        <v>173</v>
      </c>
      <c r="F60" s="86">
        <v>264053</v>
      </c>
      <c r="G60" s="40">
        <v>63210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174</v>
      </c>
      <c r="B61" s="30" t="s">
        <v>164</v>
      </c>
      <c r="C61" s="11" t="s">
        <v>21</v>
      </c>
      <c r="D61" s="78">
        <v>1044925</v>
      </c>
      <c r="E61" s="73" t="s">
        <v>175</v>
      </c>
      <c r="F61" s="86">
        <v>282508</v>
      </c>
      <c r="G61" s="40">
        <v>63210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176</v>
      </c>
      <c r="B62" s="30" t="s">
        <v>177</v>
      </c>
      <c r="C62" s="11" t="s">
        <v>21</v>
      </c>
      <c r="D62" s="78">
        <v>1045115</v>
      </c>
      <c r="E62" s="73" t="s">
        <v>178</v>
      </c>
      <c r="F62" s="86">
        <v>285155</v>
      </c>
      <c r="G62" s="40">
        <v>63210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4" t="s">
        <v>179</v>
      </c>
      <c r="B63" s="33" t="s">
        <v>177</v>
      </c>
      <c r="C63" s="15" t="s">
        <v>21</v>
      </c>
      <c r="D63" s="77">
        <v>1045114</v>
      </c>
      <c r="E63" s="63" t="s">
        <v>180</v>
      </c>
      <c r="F63" s="85">
        <v>285155</v>
      </c>
      <c r="G63" s="40">
        <v>63210</v>
      </c>
    </row>
    <row r="64" spans="1:17" ht="17.100000000000001" customHeight="1">
      <c r="A64" s="14" t="s">
        <v>181</v>
      </c>
      <c r="B64" s="33" t="s">
        <v>177</v>
      </c>
      <c r="C64" s="15" t="s">
        <v>21</v>
      </c>
      <c r="D64" s="77">
        <v>1045113</v>
      </c>
      <c r="E64" s="63" t="s">
        <v>182</v>
      </c>
      <c r="F64" s="85">
        <v>285155</v>
      </c>
      <c r="G64" s="40">
        <v>63210</v>
      </c>
    </row>
    <row r="65" spans="1:7" ht="17.100000000000001" customHeight="1">
      <c r="A65" s="14" t="s">
        <v>183</v>
      </c>
      <c r="B65" s="33" t="s">
        <v>177</v>
      </c>
      <c r="C65" s="15" t="s">
        <v>21</v>
      </c>
      <c r="D65" s="77">
        <v>1045137</v>
      </c>
      <c r="E65" s="63" t="s">
        <v>184</v>
      </c>
      <c r="F65" s="85">
        <v>285155</v>
      </c>
      <c r="G65" s="40">
        <v>63210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4" priority="86">
      <formula>$F$1="DROGASIL"</formula>
    </cfRule>
  </conditionalFormatting>
  <conditionalFormatting sqref="B1">
    <cfRule type="duplicateValues" dxfId="53" priority="68"/>
  </conditionalFormatting>
  <conditionalFormatting sqref="C1">
    <cfRule type="duplicateValues" dxfId="52" priority="67"/>
  </conditionalFormatting>
  <conditionalFormatting sqref="C3:C61">
    <cfRule type="cellIs" dxfId="51" priority="17" operator="equal">
      <formula>"POSITIVO"</formula>
    </cfRule>
    <cfRule type="cellIs" dxfId="50" priority="18" operator="equal">
      <formula>"SCANSOURCE"</formula>
    </cfRule>
    <cfRule type="cellIs" dxfId="49" priority="19" operator="equal">
      <formula>"DELL"</formula>
    </cfRule>
    <cfRule type="cellIs" dxfId="48" priority="20" operator="equal">
      <formula>"NCR"</formula>
    </cfRule>
    <cfRule type="cellIs" dxfId="47" priority="21" operator="equal">
      <formula>"LENOVO"</formula>
    </cfRule>
  </conditionalFormatting>
  <conditionalFormatting sqref="D1 A2:M2">
    <cfRule type="expression" dxfId="46" priority="87">
      <formula>$F$1="RAIA"</formula>
    </cfRule>
  </conditionalFormatting>
  <conditionalFormatting sqref="D1">
    <cfRule type="duplicateValues" dxfId="45" priority="15"/>
  </conditionalFormatting>
  <conditionalFormatting sqref="D2:E2">
    <cfRule type="duplicateValues" dxfId="44" priority="52"/>
  </conditionalFormatting>
  <conditionalFormatting sqref="D66:E1048576">
    <cfRule type="duplicateValues" dxfId="43" priority="83"/>
  </conditionalFormatting>
  <conditionalFormatting sqref="F1">
    <cfRule type="cellIs" dxfId="42" priority="10" operator="equal">
      <formula>"RAIA"</formula>
    </cfRule>
    <cfRule type="cellIs" dxfId="41" priority="11" operator="equal">
      <formula>"DROGASIL"</formula>
    </cfRule>
    <cfRule type="duplicateValues" dxfId="40" priority="12"/>
  </conditionalFormatting>
  <conditionalFormatting sqref="H3:H62">
    <cfRule type="cellIs" dxfId="39" priority="25" operator="equal">
      <formula>0</formula>
    </cfRule>
  </conditionalFormatting>
  <conditionalFormatting sqref="H3:J62">
    <cfRule type="cellIs" dxfId="38" priority="58" operator="equal">
      <formula>"NÃO SCAN."</formula>
    </cfRule>
  </conditionalFormatting>
  <conditionalFormatting sqref="I3:I62">
    <cfRule type="cellIs" dxfId="37" priority="24" operator="equal">
      <formula>"S/SÉRIE"</formula>
    </cfRule>
  </conditionalFormatting>
  <conditionalFormatting sqref="I3:J62 R3:R32">
    <cfRule type="cellIs" dxfId="36" priority="26" operator="equal">
      <formula>"OK"</formula>
    </cfRule>
  </conditionalFormatting>
  <conditionalFormatting sqref="O31:Q31 O34:Q34 O37:Q37 O40:Q40">
    <cfRule type="expression" dxfId="35" priority="7">
      <formula>$P$31="PAGBANK"</formula>
    </cfRule>
    <cfRule type="expression" dxfId="34" priority="8">
      <formula>$P$31="SAFRAPAY"</formula>
    </cfRule>
    <cfRule type="expression" dxfId="33" priority="9">
      <formula>$P$31="CIELO"</formula>
    </cfRule>
  </conditionalFormatting>
  <conditionalFormatting sqref="Q3:Q5">
    <cfRule type="duplicateValues" dxfId="32" priority="84"/>
  </conditionalFormatting>
  <conditionalFormatting sqref="Q31:Q44">
    <cfRule type="duplicateValues" dxfId="31" priority="27"/>
  </conditionalFormatting>
  <conditionalFormatting sqref="R2">
    <cfRule type="duplicateValues" dxfId="30" priority="63"/>
  </conditionalFormatting>
  <conditionalFormatting sqref="R3:R10">
    <cfRule type="duplicateValues" dxfId="29" priority="61"/>
  </conditionalFormatting>
  <conditionalFormatting sqref="R34:R35 R37:R38 R40:R41 R43:R45">
    <cfRule type="cellIs" dxfId="28" priority="53" operator="equal">
      <formula>"OK"</formula>
    </cfRule>
  </conditionalFormatting>
  <conditionalFormatting sqref="R26">
    <cfRule type="duplicateValues" dxfId="27" priority="60"/>
  </conditionalFormatting>
  <conditionalFormatting sqref="R31:R32 R34:R35 R37:R38 R40:R41 R43:R45">
    <cfRule type="duplicateValues" dxfId="26" priority="59"/>
  </conditionalFormatting>
  <conditionalFormatting sqref="C62:C65">
    <cfRule type="cellIs" dxfId="25" priority="1" operator="equal">
      <formula>"POSITIVO"</formula>
    </cfRule>
    <cfRule type="cellIs" dxfId="24" priority="2" operator="equal">
      <formula>"SCANSOURCE"</formula>
    </cfRule>
    <cfRule type="cellIs" dxfId="23" priority="3" operator="equal">
      <formula>"DELL"</formula>
    </cfRule>
    <cfRule type="cellIs" dxfId="22" priority="4" operator="equal">
      <formula>"NCR"</formula>
    </cfRule>
    <cfRule type="cellIs" dxfId="21" priority="5" operator="equal">
      <formula>"LENOVO"</formula>
    </cfRule>
  </conditionalFormatting>
  <dataValidations count="4">
    <dataValidation type="list" operator="equal" showErrorMessage="1" sqref="S48 N48 Q45 Q30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66:F1045 G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66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2" customWidth="1"/>
    <col min="2" max="2" width="10.625" style="32" customWidth="1"/>
    <col min="3" max="3" width="13.875" style="32" customWidth="1"/>
  </cols>
  <sheetData>
    <row r="1" spans="1:3" ht="14.45">
      <c r="A1" s="53" t="s">
        <v>185</v>
      </c>
      <c r="B1" s="53" t="s">
        <v>186</v>
      </c>
      <c r="C1" s="53" t="s">
        <v>187</v>
      </c>
    </row>
    <row r="2" spans="1:3" ht="14.45">
      <c r="A2" s="57" t="s">
        <v>188</v>
      </c>
      <c r="B2" s="55" t="s">
        <v>189</v>
      </c>
      <c r="C2" s="60"/>
    </row>
    <row r="3" spans="1:3" ht="14.45">
      <c r="A3" s="58" t="s">
        <v>190</v>
      </c>
      <c r="B3" s="56" t="s">
        <v>191</v>
      </c>
      <c r="C3" s="61"/>
    </row>
    <row r="4" spans="1:3" ht="14.45">
      <c r="A4" s="57" t="s">
        <v>192</v>
      </c>
      <c r="B4" s="55" t="s">
        <v>189</v>
      </c>
      <c r="C4" s="60"/>
    </row>
    <row r="5" spans="1:3" ht="14.45">
      <c r="A5" s="57" t="s">
        <v>193</v>
      </c>
      <c r="B5" s="55" t="s">
        <v>189</v>
      </c>
      <c r="C5" s="60"/>
    </row>
    <row r="6" spans="1:3" ht="14.45">
      <c r="A6" s="58" t="s">
        <v>194</v>
      </c>
      <c r="B6" s="56" t="s">
        <v>191</v>
      </c>
      <c r="C6" s="61"/>
    </row>
    <row r="7" spans="1:3" ht="14.45">
      <c r="A7" s="58" t="s">
        <v>195</v>
      </c>
      <c r="B7" s="56" t="s">
        <v>191</v>
      </c>
      <c r="C7" s="61"/>
    </row>
    <row r="8" spans="1:3" ht="14.45">
      <c r="A8" s="57" t="s">
        <v>196</v>
      </c>
      <c r="B8" s="55" t="s">
        <v>189</v>
      </c>
      <c r="C8" s="60"/>
    </row>
    <row r="9" spans="1:3" ht="14.45">
      <c r="A9" s="59" t="s">
        <v>197</v>
      </c>
      <c r="B9" s="54" t="s">
        <v>198</v>
      </c>
      <c r="C9" s="62"/>
    </row>
    <row r="10" spans="1:3" ht="14.45">
      <c r="A10" s="57" t="s">
        <v>199</v>
      </c>
      <c r="B10" s="55" t="s">
        <v>189</v>
      </c>
      <c r="C10" s="60"/>
    </row>
    <row r="11" spans="1:3" ht="14.45">
      <c r="A11" s="58" t="s">
        <v>200</v>
      </c>
      <c r="B11" s="56" t="s">
        <v>191</v>
      </c>
      <c r="C11" s="61"/>
    </row>
    <row r="12" spans="1:3" ht="14.45">
      <c r="A12" s="59" t="s">
        <v>201</v>
      </c>
      <c r="B12" s="54" t="s">
        <v>198</v>
      </c>
      <c r="C12" s="62"/>
    </row>
    <row r="13" spans="1:3" ht="14.45">
      <c r="A13" s="57" t="s">
        <v>202</v>
      </c>
      <c r="B13" s="55" t="s">
        <v>189</v>
      </c>
      <c r="C13" s="60"/>
    </row>
    <row r="14" spans="1:3" ht="14.45">
      <c r="A14" s="57" t="s">
        <v>203</v>
      </c>
      <c r="B14" s="55" t="s">
        <v>189</v>
      </c>
      <c r="C14" s="60"/>
    </row>
    <row r="15" spans="1:3" ht="14.45">
      <c r="A15" s="57" t="s">
        <v>204</v>
      </c>
      <c r="B15" s="55" t="s">
        <v>189</v>
      </c>
      <c r="C15" s="60"/>
    </row>
    <row r="16" spans="1:3" ht="14.45">
      <c r="A16" s="58" t="s">
        <v>205</v>
      </c>
      <c r="B16" s="56" t="s">
        <v>191</v>
      </c>
      <c r="C16" s="61"/>
    </row>
    <row r="17" spans="1:3" ht="14.45">
      <c r="A17" s="58" t="s">
        <v>206</v>
      </c>
      <c r="B17" s="56" t="s">
        <v>191</v>
      </c>
      <c r="C17" s="61"/>
    </row>
    <row r="18" spans="1:3" ht="14.45">
      <c r="A18" s="58" t="s">
        <v>207</v>
      </c>
      <c r="B18" s="56" t="s">
        <v>191</v>
      </c>
      <c r="C18" s="61"/>
    </row>
    <row r="19" spans="1:3" ht="14.45">
      <c r="A19" s="59" t="s">
        <v>208</v>
      </c>
      <c r="B19" s="54" t="s">
        <v>198</v>
      </c>
      <c r="C19" s="62"/>
    </row>
    <row r="20" spans="1:3" ht="14.45">
      <c r="A20" s="59" t="s">
        <v>209</v>
      </c>
      <c r="B20" s="54" t="s">
        <v>198</v>
      </c>
      <c r="C20" s="62"/>
    </row>
    <row r="21" spans="1:3" ht="14.45">
      <c r="A21" s="58" t="s">
        <v>210</v>
      </c>
      <c r="B21" s="56" t="s">
        <v>191</v>
      </c>
      <c r="C21" s="61"/>
    </row>
    <row r="22" spans="1:3" ht="14.45">
      <c r="A22" s="57" t="s">
        <v>211</v>
      </c>
      <c r="B22" s="55" t="s">
        <v>189</v>
      </c>
      <c r="C22" s="60"/>
    </row>
    <row r="23" spans="1:3" ht="14.45">
      <c r="A23" s="57" t="s">
        <v>212</v>
      </c>
      <c r="B23" s="55" t="s">
        <v>189</v>
      </c>
      <c r="C23" s="60"/>
    </row>
    <row r="24" spans="1:3" ht="14.45">
      <c r="A24" s="59" t="s">
        <v>213</v>
      </c>
      <c r="B24" s="54" t="s">
        <v>198</v>
      </c>
      <c r="C24" s="62"/>
    </row>
    <row r="25" spans="1:3" ht="14.45">
      <c r="A25" s="59" t="s">
        <v>214</v>
      </c>
      <c r="B25" s="54" t="s">
        <v>198</v>
      </c>
      <c r="C25" s="62"/>
    </row>
    <row r="26" spans="1:3" ht="14.45">
      <c r="A26" s="58" t="s">
        <v>215</v>
      </c>
      <c r="B26" s="56" t="s">
        <v>191</v>
      </c>
      <c r="C26" s="61"/>
    </row>
    <row r="27" spans="1:3" ht="14.45">
      <c r="A27" s="59" t="s">
        <v>3</v>
      </c>
      <c r="B27" s="54" t="s">
        <v>198</v>
      </c>
      <c r="C27" s="62"/>
    </row>
    <row r="28" spans="1:3" ht="14.45">
      <c r="A28" s="57" t="s">
        <v>216</v>
      </c>
      <c r="B28" s="55" t="s">
        <v>189</v>
      </c>
      <c r="C28" s="6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217</v>
      </c>
      <c r="C1" s="9" t="s">
        <v>218</v>
      </c>
      <c r="D1" s="47">
        <v>1</v>
      </c>
      <c r="E1" s="9" t="s">
        <v>9</v>
      </c>
      <c r="F1" s="9" t="s">
        <v>217</v>
      </c>
      <c r="G1" s="9" t="s">
        <v>218</v>
      </c>
      <c r="H1" s="47">
        <v>2</v>
      </c>
      <c r="I1" s="47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47">
        <v>2</v>
      </c>
    </row>
    <row r="3" spans="1:9">
      <c r="C3" t="str">
        <f>IFERROR(VLOOKUP(A3,'BASE ITENS'!D:N,10,),"NÃO ENCONTRADO")</f>
        <v>NÃO ENCONTRADO</v>
      </c>
      <c r="F3" s="45" t="s">
        <v>219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45" t="s">
        <v>219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45" t="s">
        <v>219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45" t="s">
        <v>219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45" t="s">
        <v>219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45" t="s">
        <v>219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45" t="s">
        <v>219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45" t="s">
        <v>219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45" t="s">
        <v>219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45" t="s">
        <v>219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45" t="s">
        <v>219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45" t="s">
        <v>219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45" t="s">
        <v>219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45" t="s">
        <v>219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45" t="s">
        <v>219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45" t="s">
        <v>219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45" t="s">
        <v>219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45" t="s">
        <v>219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45" t="s">
        <v>219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45" t="s">
        <v>219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45" t="s">
        <v>219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45" t="s">
        <v>219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45" t="s">
        <v>219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45" t="s">
        <v>219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45" t="s">
        <v>219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45" t="s">
        <v>219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45" t="s">
        <v>219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45" t="s">
        <v>219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45" t="s">
        <v>219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45" t="s">
        <v>219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45" t="s">
        <v>219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45" t="s">
        <v>219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45" t="s">
        <v>219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45" t="s">
        <v>219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45" t="s">
        <v>219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45" t="s">
        <v>219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45" t="s">
        <v>219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45" t="s">
        <v>219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45" t="s">
        <v>219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45" t="s">
        <v>219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45" t="s">
        <v>219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45" t="s">
        <v>219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45" t="s">
        <v>219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45" t="s">
        <v>219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45" t="s">
        <v>219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45" t="s">
        <v>219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45" t="s">
        <v>219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45" t="s">
        <v>219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45" t="s">
        <v>219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45" t="s">
        <v>219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45" t="s">
        <v>219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45" t="s">
        <v>219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45" t="s">
        <v>219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45" t="s">
        <v>219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45" t="s">
        <v>219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45" t="s">
        <v>219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45" t="s">
        <v>219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45" t="s">
        <v>219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45" t="s">
        <v>219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45" t="s">
        <v>219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45" t="s">
        <v>219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45" t="s">
        <v>219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45" t="s">
        <v>219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45" t="s">
        <v>219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45" t="s">
        <v>219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45" t="s">
        <v>219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45" t="s">
        <v>219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45" t="s">
        <v>219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45" t="s">
        <v>219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45" t="s">
        <v>219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3" customWidth="1"/>
    <col min="5" max="5" width="18.625" bestFit="1" customWidth="1"/>
  </cols>
  <sheetData>
    <row r="1" spans="1:5">
      <c r="A1" s="9" t="s">
        <v>15</v>
      </c>
      <c r="B1" s="9" t="s">
        <v>218</v>
      </c>
      <c r="C1" s="9" t="s">
        <v>220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3" t="s">
        <v>221</v>
      </c>
      <c r="E2" t="s">
        <v>222</v>
      </c>
    </row>
    <row r="3" spans="1:5">
      <c r="A3" s="10" t="str">
        <f t="shared" ref="A3:A66" si="0">B3&amp;"-"&amp;C3</f>
        <v>Gaveteiro Vertical CX 02-SCANSOURCE</v>
      </c>
      <c r="B3" s="14" t="s">
        <v>26</v>
      </c>
      <c r="C3" s="15" t="s">
        <v>21</v>
      </c>
      <c r="D3" s="43" t="s">
        <v>221</v>
      </c>
      <c r="E3" t="s">
        <v>222</v>
      </c>
    </row>
    <row r="4" spans="1:5">
      <c r="A4" s="10" t="str">
        <f t="shared" si="0"/>
        <v>Gaveteiro Vertical CX 03-SCANSOURCE</v>
      </c>
      <c r="B4" s="14" t="s">
        <v>30</v>
      </c>
      <c r="C4" s="15" t="s">
        <v>21</v>
      </c>
      <c r="D4" s="43" t="s">
        <v>221</v>
      </c>
      <c r="E4" t="s">
        <v>222</v>
      </c>
    </row>
    <row r="5" spans="1:5">
      <c r="A5" s="10" t="str">
        <f t="shared" si="0"/>
        <v>Gaveteiro Vertical CX 04-SCANSOURCE</v>
      </c>
      <c r="B5" s="14" t="s">
        <v>34</v>
      </c>
      <c r="C5" s="15" t="s">
        <v>21</v>
      </c>
      <c r="D5" s="43" t="s">
        <v>221</v>
      </c>
      <c r="E5" t="s">
        <v>222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44" t="s">
        <v>40</v>
      </c>
      <c r="E6" t="s">
        <v>223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44" t="s">
        <v>40</v>
      </c>
      <c r="E7" t="s">
        <v>223</v>
      </c>
    </row>
    <row r="8" spans="1:5">
      <c r="A8" s="10" t="str">
        <f t="shared" si="0"/>
        <v>Monitor Câmera-POSITIVO</v>
      </c>
      <c r="B8" s="10" t="s">
        <v>224</v>
      </c>
      <c r="C8" s="11" t="s">
        <v>40</v>
      </c>
      <c r="D8" s="44" t="s">
        <v>40</v>
      </c>
      <c r="E8" t="s">
        <v>223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44" t="s">
        <v>40</v>
      </c>
      <c r="E9" t="s">
        <v>223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44" t="s">
        <v>40</v>
      </c>
      <c r="E10" t="s">
        <v>223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44" t="s">
        <v>40</v>
      </c>
      <c r="E11" t="s">
        <v>223</v>
      </c>
    </row>
    <row r="12" spans="1:5">
      <c r="A12" s="10" t="str">
        <f t="shared" si="0"/>
        <v>Monitor Balcão 02-POSITIVO</v>
      </c>
      <c r="B12" s="14" t="s">
        <v>56</v>
      </c>
      <c r="C12" s="15" t="s">
        <v>40</v>
      </c>
      <c r="D12" s="44" t="s">
        <v>40</v>
      </c>
      <c r="E12" t="s">
        <v>223</v>
      </c>
    </row>
    <row r="13" spans="1:5">
      <c r="A13" s="10" t="str">
        <f t="shared" si="0"/>
        <v>Monitor Balcão 03-POSITIVO</v>
      </c>
      <c r="B13" s="14" t="s">
        <v>58</v>
      </c>
      <c r="C13" s="15" t="s">
        <v>40</v>
      </c>
      <c r="D13" s="44" t="s">
        <v>40</v>
      </c>
      <c r="E13" t="s">
        <v>223</v>
      </c>
    </row>
    <row r="14" spans="1:5">
      <c r="A14" s="10" t="str">
        <f t="shared" si="0"/>
        <v>Monitor Balcão 04-POSITIVO</v>
      </c>
      <c r="B14" s="14" t="s">
        <v>60</v>
      </c>
      <c r="C14" s="15" t="s">
        <v>40</v>
      </c>
      <c r="D14" s="44" t="s">
        <v>40</v>
      </c>
      <c r="E14" t="s">
        <v>223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43" t="s">
        <v>225</v>
      </c>
      <c r="E15" t="s">
        <v>226</v>
      </c>
    </row>
    <row r="16" spans="1:5">
      <c r="A16" s="10" t="str">
        <f t="shared" si="0"/>
        <v>Monitor Touch CX 02-SCANSOURCE</v>
      </c>
      <c r="B16" s="14" t="s">
        <v>64</v>
      </c>
      <c r="C16" s="15" t="s">
        <v>21</v>
      </c>
      <c r="D16" s="43" t="s">
        <v>225</v>
      </c>
      <c r="E16" t="s">
        <v>226</v>
      </c>
    </row>
    <row r="17" spans="1:5">
      <c r="A17" s="10" t="str">
        <f t="shared" si="0"/>
        <v>Monitor Touch CX 03-SCANSOURCE</v>
      </c>
      <c r="B17" s="14" t="s">
        <v>65</v>
      </c>
      <c r="C17" s="15" t="s">
        <v>21</v>
      </c>
      <c r="D17" s="43" t="s">
        <v>225</v>
      </c>
      <c r="E17" t="s">
        <v>226</v>
      </c>
    </row>
    <row r="18" spans="1:5">
      <c r="A18" s="10" t="str">
        <f t="shared" si="0"/>
        <v>Monitor Touch CX 04-SCANSOURCE</v>
      </c>
      <c r="B18" s="14" t="s">
        <v>66</v>
      </c>
      <c r="C18" s="15" t="s">
        <v>21</v>
      </c>
      <c r="D18" s="43" t="s">
        <v>225</v>
      </c>
      <c r="E18" t="s">
        <v>226</v>
      </c>
    </row>
    <row r="19" spans="1:5">
      <c r="A19" s="10" t="str">
        <f t="shared" si="0"/>
        <v>Scanner de Mesa A4 01-CANON</v>
      </c>
      <c r="B19" s="10" t="s">
        <v>67</v>
      </c>
      <c r="C19" s="11" t="s">
        <v>69</v>
      </c>
      <c r="D19" s="43" t="s">
        <v>69</v>
      </c>
      <c r="E19" t="s">
        <v>227</v>
      </c>
    </row>
    <row r="20" spans="1:5">
      <c r="A20" s="10" t="str">
        <f t="shared" si="0"/>
        <v>Scanner de Mesa A4 02-CANON</v>
      </c>
      <c r="B20" s="14" t="s">
        <v>72</v>
      </c>
      <c r="C20" s="15" t="s">
        <v>69</v>
      </c>
      <c r="D20" s="43" t="s">
        <v>69</v>
      </c>
      <c r="E20" t="s">
        <v>227</v>
      </c>
    </row>
    <row r="21" spans="1:5">
      <c r="A21" s="10" t="str">
        <f t="shared" si="0"/>
        <v>Leitor Cód. Barra - Mesa CX 01-SCANSOURCE</v>
      </c>
      <c r="B21" s="10" t="s">
        <v>74</v>
      </c>
      <c r="C21" s="11" t="s">
        <v>21</v>
      </c>
      <c r="D21" s="43" t="s">
        <v>228</v>
      </c>
      <c r="E21" t="s">
        <v>229</v>
      </c>
    </row>
    <row r="22" spans="1:5">
      <c r="A22" s="10" t="str">
        <f t="shared" si="0"/>
        <v>Leitor Cód. Barra - Mesa CX 02-SCANSOURCE</v>
      </c>
      <c r="B22" s="14" t="s">
        <v>76</v>
      </c>
      <c r="C22" s="15" t="s">
        <v>21</v>
      </c>
      <c r="D22" s="43" t="s">
        <v>228</v>
      </c>
      <c r="E22" t="s">
        <v>229</v>
      </c>
    </row>
    <row r="23" spans="1:5">
      <c r="A23" s="10" t="str">
        <f t="shared" si="0"/>
        <v>Leitor Cód. Barra - Mesa CX 03-SCANSOURCE</v>
      </c>
      <c r="B23" s="14" t="s">
        <v>78</v>
      </c>
      <c r="C23" s="15" t="s">
        <v>21</v>
      </c>
      <c r="D23" s="43" t="s">
        <v>228</v>
      </c>
      <c r="E23" t="s">
        <v>229</v>
      </c>
    </row>
    <row r="24" spans="1:5">
      <c r="A24" s="10" t="str">
        <f t="shared" si="0"/>
        <v>Leitor Cód. Barra - Mesa CX 04-SCANSOURCE</v>
      </c>
      <c r="B24" s="14" t="s">
        <v>80</v>
      </c>
      <c r="C24" s="15" t="s">
        <v>21</v>
      </c>
      <c r="D24" s="43" t="s">
        <v>228</v>
      </c>
      <c r="E24" t="s">
        <v>229</v>
      </c>
    </row>
    <row r="25" spans="1:5">
      <c r="A25" s="10" t="str">
        <f t="shared" si="0"/>
        <v>Fortinet (FortiGate)-VIVO/TELEFONICA</v>
      </c>
      <c r="B25" s="10" t="s">
        <v>82</v>
      </c>
      <c r="C25" s="11" t="s">
        <v>230</v>
      </c>
      <c r="D25" s="43" t="s">
        <v>231</v>
      </c>
      <c r="E25" t="s">
        <v>232</v>
      </c>
    </row>
    <row r="26" spans="1:5">
      <c r="A26" s="10" t="str">
        <f t="shared" si="0"/>
        <v>Fortinet (FortiAP)-VIVO/TELEFONICA</v>
      </c>
      <c r="B26" s="14" t="s">
        <v>89</v>
      </c>
      <c r="C26" s="15" t="s">
        <v>230</v>
      </c>
      <c r="D26" s="43" t="s">
        <v>231</v>
      </c>
      <c r="E26" t="s">
        <v>233</v>
      </c>
    </row>
    <row r="27" spans="1:5">
      <c r="A27" s="10" t="str">
        <f t="shared" si="0"/>
        <v>Switch Aruba-INGRAM</v>
      </c>
      <c r="B27" s="25" t="s">
        <v>92</v>
      </c>
      <c r="C27" s="26" t="s">
        <v>234</v>
      </c>
      <c r="D27" s="43" t="s">
        <v>235</v>
      </c>
      <c r="E27" t="s">
        <v>236</v>
      </c>
    </row>
    <row r="28" spans="1:5">
      <c r="A28" s="10" t="str">
        <f t="shared" si="0"/>
        <v>Tablet Verificador de Preço 01-AIDC TECNOLOGIA</v>
      </c>
      <c r="B28" s="10" t="s">
        <v>96</v>
      </c>
      <c r="C28" s="11" t="s">
        <v>98</v>
      </c>
      <c r="D28" s="43" t="s">
        <v>237</v>
      </c>
      <c r="E28" t="s">
        <v>238</v>
      </c>
    </row>
    <row r="29" spans="1:5">
      <c r="A29" s="10" t="str">
        <f t="shared" si="0"/>
        <v>Tablet Verificador de Preço 02-AIDC TECNOLOGIA</v>
      </c>
      <c r="B29" s="14" t="s">
        <v>100</v>
      </c>
      <c r="C29" s="15" t="s">
        <v>98</v>
      </c>
      <c r="D29" s="43" t="s">
        <v>237</v>
      </c>
      <c r="E29" t="s">
        <v>238</v>
      </c>
    </row>
    <row r="30" spans="1:5">
      <c r="A30" s="10" t="str">
        <f t="shared" si="0"/>
        <v>Micro (PDV) B12               -POSITIVO</v>
      </c>
      <c r="B30" s="10" t="s">
        <v>102</v>
      </c>
      <c r="C30" s="11" t="s">
        <v>40</v>
      </c>
      <c r="D30" s="44" t="s">
        <v>40</v>
      </c>
      <c r="E30" t="s">
        <v>239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44" t="s">
        <v>40</v>
      </c>
      <c r="E31" t="s">
        <v>239</v>
      </c>
    </row>
    <row r="32" spans="1:5">
      <c r="A32" s="10" t="str">
        <f t="shared" si="0"/>
        <v>Leitor Biométrico-TECHMAG</v>
      </c>
      <c r="B32" s="14" t="s">
        <v>111</v>
      </c>
      <c r="C32" s="15" t="s">
        <v>113</v>
      </c>
      <c r="D32" s="43" t="s">
        <v>113</v>
      </c>
      <c r="E32" t="s">
        <v>240</v>
      </c>
    </row>
    <row r="33" spans="1:5">
      <c r="A33" s="10" t="str">
        <f t="shared" si="0"/>
        <v>Tablet-MGITECH</v>
      </c>
      <c r="B33" s="14" t="s">
        <v>117</v>
      </c>
      <c r="C33" s="20" t="s">
        <v>118</v>
      </c>
      <c r="D33" s="43" t="s">
        <v>241</v>
      </c>
      <c r="E33" t="s">
        <v>242</v>
      </c>
    </row>
    <row r="34" spans="1:5">
      <c r="A34" s="10" t="str">
        <f t="shared" si="0"/>
        <v>Micro (PDV) CX 02-POSITIVO</v>
      </c>
      <c r="B34" s="10" t="s">
        <v>121</v>
      </c>
      <c r="C34" s="11" t="s">
        <v>40</v>
      </c>
      <c r="D34" s="44" t="s">
        <v>40</v>
      </c>
      <c r="E34" t="s">
        <v>239</v>
      </c>
    </row>
    <row r="35" spans="1:5">
      <c r="A35" s="10" t="str">
        <f t="shared" si="0"/>
        <v>Leitor Biométrico-TECHMAG</v>
      </c>
      <c r="B35" s="14" t="s">
        <v>111</v>
      </c>
      <c r="C35" s="15" t="s">
        <v>113</v>
      </c>
      <c r="D35" s="43" t="s">
        <v>113</v>
      </c>
      <c r="E35" t="s">
        <v>240</v>
      </c>
    </row>
    <row r="36" spans="1:5">
      <c r="A36" s="10" t="str">
        <f t="shared" si="0"/>
        <v>Tablet-MGITECH</v>
      </c>
      <c r="B36" s="14" t="s">
        <v>117</v>
      </c>
      <c r="C36" s="20" t="s">
        <v>118</v>
      </c>
      <c r="D36" s="43" t="s">
        <v>241</v>
      </c>
      <c r="E36" t="s">
        <v>242</v>
      </c>
    </row>
    <row r="37" spans="1:5">
      <c r="A37" s="10" t="str">
        <f t="shared" si="0"/>
        <v>Micro (PDV) CX 03-POSITIVO</v>
      </c>
      <c r="B37" s="10" t="s">
        <v>127</v>
      </c>
      <c r="C37" s="11" t="s">
        <v>40</v>
      </c>
      <c r="D37" s="44" t="s">
        <v>40</v>
      </c>
      <c r="E37" t="s">
        <v>239</v>
      </c>
    </row>
    <row r="38" spans="1:5">
      <c r="A38" s="10" t="str">
        <f t="shared" si="0"/>
        <v>Leitor Biométrico-TECHMAG</v>
      </c>
      <c r="B38" s="14" t="s">
        <v>111</v>
      </c>
      <c r="C38" s="15" t="s">
        <v>113</v>
      </c>
      <c r="D38" s="43" t="s">
        <v>113</v>
      </c>
      <c r="E38" t="s">
        <v>240</v>
      </c>
    </row>
    <row r="39" spans="1:5">
      <c r="A39" s="10" t="str">
        <f t="shared" si="0"/>
        <v>Tablet-MGITECH</v>
      </c>
      <c r="B39" s="14" t="s">
        <v>117</v>
      </c>
      <c r="C39" s="20" t="s">
        <v>118</v>
      </c>
      <c r="D39" s="43" t="s">
        <v>241</v>
      </c>
      <c r="E39" t="s">
        <v>242</v>
      </c>
    </row>
    <row r="40" spans="1:5">
      <c r="A40" s="10" t="str">
        <f t="shared" si="0"/>
        <v>Micro (PDV) CX 04-POSITIVO</v>
      </c>
      <c r="B40" s="10" t="s">
        <v>133</v>
      </c>
      <c r="C40" s="11" t="s">
        <v>40</v>
      </c>
      <c r="D40" s="44" t="s">
        <v>40</v>
      </c>
      <c r="E40" t="s">
        <v>239</v>
      </c>
    </row>
    <row r="41" spans="1:5">
      <c r="A41" s="10" t="str">
        <f t="shared" si="0"/>
        <v>Leitor Biométrico-TECHMAG</v>
      </c>
      <c r="B41" s="14" t="s">
        <v>111</v>
      </c>
      <c r="C41" s="15" t="s">
        <v>113</v>
      </c>
      <c r="D41" s="43" t="s">
        <v>113</v>
      </c>
      <c r="E41" t="s">
        <v>240</v>
      </c>
    </row>
    <row r="42" spans="1:5">
      <c r="A42" s="10" t="str">
        <f t="shared" si="0"/>
        <v>Tablet-MGITECH</v>
      </c>
      <c r="B42" s="14" t="s">
        <v>117</v>
      </c>
      <c r="C42" s="20" t="s">
        <v>118</v>
      </c>
      <c r="D42" s="43" t="s">
        <v>241</v>
      </c>
      <c r="E42" t="s">
        <v>242</v>
      </c>
    </row>
    <row r="43" spans="1:5">
      <c r="A43" s="10" t="str">
        <f t="shared" si="0"/>
        <v>Micro (TG) E-Learning-POSITIVO</v>
      </c>
      <c r="B43" s="10" t="s">
        <v>139</v>
      </c>
      <c r="C43" s="21" t="s">
        <v>40</v>
      </c>
      <c r="D43" s="44" t="s">
        <v>40</v>
      </c>
      <c r="E43" t="s">
        <v>239</v>
      </c>
    </row>
    <row r="44" spans="1:5">
      <c r="A44" s="10" t="str">
        <f t="shared" si="0"/>
        <v>Micro (TG) Gerência-POSITIVO</v>
      </c>
      <c r="B44" s="10" t="s">
        <v>143</v>
      </c>
      <c r="C44" s="11" t="s">
        <v>40</v>
      </c>
      <c r="D44" s="44" t="s">
        <v>40</v>
      </c>
      <c r="E44" t="s">
        <v>239</v>
      </c>
    </row>
    <row r="45" spans="1:5">
      <c r="A45" s="10" t="str">
        <f t="shared" si="0"/>
        <v>Leitor Cód. Barra - Mão/Sem Fio-SCANSOURCE</v>
      </c>
      <c r="B45" s="14" t="s">
        <v>147</v>
      </c>
      <c r="C45" s="15" t="s">
        <v>21</v>
      </c>
      <c r="D45" s="43" t="s">
        <v>243</v>
      </c>
      <c r="E45" t="s">
        <v>244</v>
      </c>
    </row>
    <row r="46" spans="1:5">
      <c r="A46" s="10" t="str">
        <f t="shared" si="0"/>
        <v>Celular-KWAM</v>
      </c>
      <c r="B46" s="22" t="s">
        <v>150</v>
      </c>
      <c r="C46" s="23" t="s">
        <v>245</v>
      </c>
      <c r="D46" s="43" t="s">
        <v>241</v>
      </c>
      <c r="E46" t="s">
        <v>246</v>
      </c>
    </row>
    <row r="47" spans="1:5">
      <c r="A47" s="10" t="str">
        <f t="shared" si="0"/>
        <v>Micro (TG) Farmacêutico-POSITIVO</v>
      </c>
      <c r="B47" s="10" t="s">
        <v>152</v>
      </c>
      <c r="C47" s="11" t="s">
        <v>40</v>
      </c>
      <c r="D47" s="44" t="s">
        <v>40</v>
      </c>
      <c r="E47" t="s">
        <v>239</v>
      </c>
    </row>
    <row r="48" spans="1:5">
      <c r="A48" s="10" t="str">
        <f t="shared" si="0"/>
        <v>Micro (TC) Balcão 01-POSITIVO</v>
      </c>
      <c r="B48" s="10" t="s">
        <v>154</v>
      </c>
      <c r="C48" s="11" t="s">
        <v>40</v>
      </c>
      <c r="D48" s="44" t="s">
        <v>40</v>
      </c>
      <c r="E48" t="s">
        <v>239</v>
      </c>
    </row>
    <row r="49" spans="1:5">
      <c r="A49" s="10" t="str">
        <f t="shared" si="0"/>
        <v>Leitor Cód. Barra - Mão-SCANSOURCE</v>
      </c>
      <c r="B49" s="14" t="s">
        <v>156</v>
      </c>
      <c r="C49" s="15" t="s">
        <v>21</v>
      </c>
      <c r="D49" s="43" t="s">
        <v>243</v>
      </c>
      <c r="E49" t="s">
        <v>247</v>
      </c>
    </row>
    <row r="50" spans="1:5">
      <c r="A50" s="10" t="str">
        <f t="shared" si="0"/>
        <v>Micro (TC) Balcão 02-POSITIVO</v>
      </c>
      <c r="B50" s="10" t="s">
        <v>157</v>
      </c>
      <c r="C50" s="11" t="s">
        <v>40</v>
      </c>
      <c r="D50" s="44" t="s">
        <v>40</v>
      </c>
      <c r="E50" t="s">
        <v>239</v>
      </c>
    </row>
    <row r="51" spans="1:5">
      <c r="A51" s="10" t="str">
        <f t="shared" si="0"/>
        <v>Leitor Cód. Barra - Mão-SCANSOURCE</v>
      </c>
      <c r="B51" s="14" t="s">
        <v>156</v>
      </c>
      <c r="C51" s="15" t="s">
        <v>21</v>
      </c>
      <c r="D51" s="43" t="s">
        <v>243</v>
      </c>
      <c r="E51" t="s">
        <v>247</v>
      </c>
    </row>
    <row r="52" spans="1:5">
      <c r="A52" s="10" t="str">
        <f t="shared" si="0"/>
        <v>Micro (TC) Balcão 03-POSITIVO</v>
      </c>
      <c r="B52" s="10" t="s">
        <v>159</v>
      </c>
      <c r="C52" s="11" t="s">
        <v>40</v>
      </c>
      <c r="D52" s="44" t="s">
        <v>40</v>
      </c>
      <c r="E52" t="s">
        <v>239</v>
      </c>
    </row>
    <row r="53" spans="1:5">
      <c r="A53" s="10" t="str">
        <f t="shared" si="0"/>
        <v>Leitor Cód. Barra - Mão-SCANSOURCE</v>
      </c>
      <c r="B53" s="14" t="s">
        <v>156</v>
      </c>
      <c r="C53" s="15" t="s">
        <v>21</v>
      </c>
      <c r="D53" s="43" t="s">
        <v>243</v>
      </c>
      <c r="E53" t="s">
        <v>247</v>
      </c>
    </row>
    <row r="54" spans="1:5">
      <c r="A54" s="10" t="str">
        <f t="shared" si="0"/>
        <v>Micro (TC) Balcão 04-POSITIVO</v>
      </c>
      <c r="B54" s="10" t="s">
        <v>161</v>
      </c>
      <c r="C54" s="11" t="s">
        <v>40</v>
      </c>
      <c r="D54" s="44" t="s">
        <v>40</v>
      </c>
      <c r="E54" t="s">
        <v>239</v>
      </c>
    </row>
    <row r="55" spans="1:5">
      <c r="A55" s="10" t="str">
        <f t="shared" si="0"/>
        <v>Leitor Cód. Barra - Mão-SCANSOURCE</v>
      </c>
      <c r="B55" s="14" t="s">
        <v>156</v>
      </c>
      <c r="C55" s="15" t="s">
        <v>21</v>
      </c>
      <c r="D55" s="43" t="s">
        <v>243</v>
      </c>
      <c r="E55" t="s">
        <v>247</v>
      </c>
    </row>
    <row r="56" spans="1:5">
      <c r="A56" s="10" t="str">
        <f t="shared" si="0"/>
        <v>Impressora TM-T88VII-USB CX 01-SCANSOURCE</v>
      </c>
      <c r="B56" s="10" t="s">
        <v>163</v>
      </c>
      <c r="C56" s="11" t="s">
        <v>21</v>
      </c>
      <c r="D56" s="43" t="s">
        <v>248</v>
      </c>
      <c r="E56" t="s">
        <v>249</v>
      </c>
    </row>
    <row r="57" spans="1:5">
      <c r="A57" s="10" t="str">
        <f t="shared" si="0"/>
        <v>Impressora TM-T88VII-USB CX 02-SCANSOURCE</v>
      </c>
      <c r="B57" s="14" t="s">
        <v>166</v>
      </c>
      <c r="C57" s="15" t="s">
        <v>21</v>
      </c>
      <c r="D57" s="43" t="s">
        <v>248</v>
      </c>
      <c r="E57" t="s">
        <v>249</v>
      </c>
    </row>
    <row r="58" spans="1:5">
      <c r="A58" s="10" t="str">
        <f t="shared" si="0"/>
        <v>Impressora TM-T88VII-USB CX 03-SCANSOURCE</v>
      </c>
      <c r="B58" s="14" t="s">
        <v>168</v>
      </c>
      <c r="C58" s="15" t="s">
        <v>21</v>
      </c>
      <c r="D58" s="43" t="s">
        <v>248</v>
      </c>
      <c r="E58" t="s">
        <v>249</v>
      </c>
    </row>
    <row r="59" spans="1:5">
      <c r="A59" s="10" t="str">
        <f t="shared" si="0"/>
        <v>Impressora TM-T88VII-USB CX 04-SCANSOURCE</v>
      </c>
      <c r="B59" s="14" t="s">
        <v>170</v>
      </c>
      <c r="C59" s="15" t="s">
        <v>21</v>
      </c>
      <c r="D59" s="43" t="s">
        <v>248</v>
      </c>
      <c r="E59" t="s">
        <v>249</v>
      </c>
    </row>
    <row r="60" spans="1:5">
      <c r="A60" s="10" t="str">
        <f t="shared" si="0"/>
        <v>Impressora TM-T88VII-ETH-SCANSOURCE</v>
      </c>
      <c r="B60" s="10" t="s">
        <v>172</v>
      </c>
      <c r="C60" s="11" t="s">
        <v>21</v>
      </c>
      <c r="D60" s="43" t="s">
        <v>248</v>
      </c>
      <c r="E60" t="s">
        <v>249</v>
      </c>
    </row>
    <row r="61" spans="1:5">
      <c r="A61" s="10" t="str">
        <f t="shared" si="0"/>
        <v>Impressora TM-L90-ETH-SCANSOURCE</v>
      </c>
      <c r="B61" s="10" t="s">
        <v>174</v>
      </c>
      <c r="C61" s="11" t="s">
        <v>21</v>
      </c>
      <c r="D61" s="43" t="s">
        <v>248</v>
      </c>
      <c r="E61" t="s">
        <v>250</v>
      </c>
    </row>
    <row r="62" spans="1:5">
      <c r="A62" s="10" t="str">
        <f t="shared" si="0"/>
        <v>Monitor Gerência-LENOVO</v>
      </c>
      <c r="B62" s="10" t="s">
        <v>38</v>
      </c>
      <c r="C62" s="11" t="s">
        <v>251</v>
      </c>
      <c r="D62" s="43" t="s">
        <v>251</v>
      </c>
      <c r="E62" t="s">
        <v>252</v>
      </c>
    </row>
    <row r="63" spans="1:5">
      <c r="A63" s="10" t="str">
        <f t="shared" si="0"/>
        <v>Monitor B12-LENOVO</v>
      </c>
      <c r="B63" s="10" t="s">
        <v>45</v>
      </c>
      <c r="C63" s="11" t="s">
        <v>251</v>
      </c>
      <c r="D63" s="43" t="s">
        <v>251</v>
      </c>
      <c r="E63" t="s">
        <v>252</v>
      </c>
    </row>
    <row r="64" spans="1:5">
      <c r="A64" s="10" t="str">
        <f t="shared" si="0"/>
        <v>Monitor Câmera-LENOVO</v>
      </c>
      <c r="B64" s="10" t="s">
        <v>224</v>
      </c>
      <c r="C64" s="11" t="s">
        <v>251</v>
      </c>
      <c r="D64" s="43" t="s">
        <v>251</v>
      </c>
      <c r="E64" t="s">
        <v>252</v>
      </c>
    </row>
    <row r="65" spans="1:5">
      <c r="A65" s="10" t="str">
        <f t="shared" si="0"/>
        <v>Monitor E-Learning-LENOVO</v>
      </c>
      <c r="B65" s="10" t="s">
        <v>48</v>
      </c>
      <c r="C65" s="11" t="s">
        <v>251</v>
      </c>
      <c r="D65" s="43" t="s">
        <v>251</v>
      </c>
      <c r="E65" t="s">
        <v>252</v>
      </c>
    </row>
    <row r="66" spans="1:5">
      <c r="A66" s="10" t="str">
        <f t="shared" si="0"/>
        <v>Monitor Farmacêutico-LENOVO</v>
      </c>
      <c r="B66" s="10" t="s">
        <v>52</v>
      </c>
      <c r="C66" s="11" t="s">
        <v>251</v>
      </c>
      <c r="D66" s="43" t="s">
        <v>251</v>
      </c>
      <c r="E66" t="s">
        <v>252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251</v>
      </c>
      <c r="D67" s="43" t="s">
        <v>251</v>
      </c>
      <c r="E67" t="s">
        <v>252</v>
      </c>
    </row>
    <row r="68" spans="1:5">
      <c r="A68" s="10" t="str">
        <f t="shared" si="1"/>
        <v>Monitor Balcão 02-LENOVO</v>
      </c>
      <c r="B68" s="14" t="s">
        <v>56</v>
      </c>
      <c r="C68" s="11" t="s">
        <v>251</v>
      </c>
      <c r="D68" s="43" t="s">
        <v>251</v>
      </c>
      <c r="E68" t="s">
        <v>252</v>
      </c>
    </row>
    <row r="69" spans="1:5">
      <c r="A69" s="10" t="str">
        <f t="shared" si="1"/>
        <v>Monitor Balcão 03-LENOVO</v>
      </c>
      <c r="B69" s="14" t="s">
        <v>58</v>
      </c>
      <c r="C69" s="11" t="s">
        <v>251</v>
      </c>
      <c r="D69" s="43" t="s">
        <v>251</v>
      </c>
      <c r="E69" t="s">
        <v>252</v>
      </c>
    </row>
    <row r="70" spans="1:5">
      <c r="A70" s="10" t="str">
        <f t="shared" si="1"/>
        <v>Monitor Balcão 04-LENOVO</v>
      </c>
      <c r="B70" s="14" t="s">
        <v>60</v>
      </c>
      <c r="C70" s="11" t="s">
        <v>251</v>
      </c>
      <c r="D70" s="43" t="s">
        <v>251</v>
      </c>
      <c r="E70" t="s">
        <v>252</v>
      </c>
    </row>
    <row r="71" spans="1:5">
      <c r="A71" s="10" t="str">
        <f t="shared" si="1"/>
        <v>Micro (PDV) B12               -LENOVO</v>
      </c>
      <c r="B71" s="10" t="s">
        <v>102</v>
      </c>
      <c r="C71" s="11" t="s">
        <v>251</v>
      </c>
      <c r="D71" s="44" t="s">
        <v>251</v>
      </c>
      <c r="E71" t="s">
        <v>253</v>
      </c>
    </row>
    <row r="72" spans="1:5">
      <c r="A72" s="10" t="str">
        <f t="shared" si="1"/>
        <v>Micro (PDV) CX 01-LENOVO</v>
      </c>
      <c r="B72" s="10" t="s">
        <v>107</v>
      </c>
      <c r="C72" s="11" t="s">
        <v>251</v>
      </c>
      <c r="D72" s="44" t="s">
        <v>251</v>
      </c>
      <c r="E72" t="s">
        <v>253</v>
      </c>
    </row>
    <row r="73" spans="1:5">
      <c r="A73" s="10" t="str">
        <f t="shared" si="1"/>
        <v>Micro (PDV) CX 02-LENOVO</v>
      </c>
      <c r="B73" s="10" t="s">
        <v>121</v>
      </c>
      <c r="C73" s="11" t="s">
        <v>251</v>
      </c>
      <c r="D73" s="44" t="s">
        <v>251</v>
      </c>
      <c r="E73" t="s">
        <v>253</v>
      </c>
    </row>
    <row r="74" spans="1:5">
      <c r="A74" s="10" t="str">
        <f t="shared" si="1"/>
        <v>Micro (PDV) CX 03-LENOVO</v>
      </c>
      <c r="B74" s="10" t="s">
        <v>127</v>
      </c>
      <c r="C74" s="11" t="s">
        <v>251</v>
      </c>
      <c r="D74" s="44" t="s">
        <v>251</v>
      </c>
      <c r="E74" t="s">
        <v>253</v>
      </c>
    </row>
    <row r="75" spans="1:5">
      <c r="A75" s="10" t="str">
        <f t="shared" si="1"/>
        <v>Micro (PDV) CX 04-LENOVO</v>
      </c>
      <c r="B75" s="10" t="s">
        <v>133</v>
      </c>
      <c r="C75" s="11" t="s">
        <v>251</v>
      </c>
      <c r="D75" s="44" t="s">
        <v>251</v>
      </c>
      <c r="E75" t="s">
        <v>253</v>
      </c>
    </row>
    <row r="76" spans="1:5">
      <c r="A76" s="10" t="str">
        <f t="shared" si="1"/>
        <v>Micro (TG) E-Learning-LENOVO</v>
      </c>
      <c r="B76" s="10" t="s">
        <v>139</v>
      </c>
      <c r="C76" s="11" t="s">
        <v>251</v>
      </c>
      <c r="D76" s="44" t="s">
        <v>251</v>
      </c>
      <c r="E76" t="s">
        <v>253</v>
      </c>
    </row>
    <row r="77" spans="1:5">
      <c r="A77" s="10" t="str">
        <f t="shared" si="1"/>
        <v>Micro (TG) Gerência-LENOVO</v>
      </c>
      <c r="B77" s="10" t="s">
        <v>143</v>
      </c>
      <c r="C77" s="11" t="s">
        <v>251</v>
      </c>
      <c r="D77" s="44" t="s">
        <v>251</v>
      </c>
      <c r="E77" t="s">
        <v>253</v>
      </c>
    </row>
    <row r="78" spans="1:5">
      <c r="A78" s="10" t="str">
        <f t="shared" si="1"/>
        <v>Micro (TG) Farmacêutico-LENOVO</v>
      </c>
      <c r="B78" s="10" t="s">
        <v>152</v>
      </c>
      <c r="C78" s="11" t="s">
        <v>251</v>
      </c>
      <c r="D78" s="44" t="s">
        <v>251</v>
      </c>
      <c r="E78" t="s">
        <v>253</v>
      </c>
    </row>
    <row r="79" spans="1:5">
      <c r="A79" s="10" t="str">
        <f t="shared" si="1"/>
        <v>Micro (TC) Balcão 01-LENOVO</v>
      </c>
      <c r="B79" s="10" t="s">
        <v>154</v>
      </c>
      <c r="C79" s="11" t="s">
        <v>251</v>
      </c>
      <c r="D79" s="44" t="s">
        <v>251</v>
      </c>
      <c r="E79" t="s">
        <v>253</v>
      </c>
    </row>
    <row r="80" spans="1:5">
      <c r="A80" s="10" t="str">
        <f t="shared" si="1"/>
        <v>Micro (TC) Balcão 02-LENOVO</v>
      </c>
      <c r="B80" s="10" t="s">
        <v>157</v>
      </c>
      <c r="C80" s="11" t="s">
        <v>251</v>
      </c>
      <c r="D80" s="44" t="s">
        <v>251</v>
      </c>
      <c r="E80" t="s">
        <v>253</v>
      </c>
    </row>
    <row r="81" spans="1:5">
      <c r="A81" s="10" t="str">
        <f t="shared" si="1"/>
        <v>Micro (TC) Balcão 03-LENOVO</v>
      </c>
      <c r="B81" s="10" t="s">
        <v>159</v>
      </c>
      <c r="C81" s="11" t="s">
        <v>251</v>
      </c>
      <c r="D81" s="44" t="s">
        <v>251</v>
      </c>
      <c r="E81" t="s">
        <v>253</v>
      </c>
    </row>
    <row r="82" spans="1:5">
      <c r="A82" s="10" t="str">
        <f t="shared" si="1"/>
        <v>Micro (TC) Balcão 04-LENOVO</v>
      </c>
      <c r="B82" s="10" t="s">
        <v>161</v>
      </c>
      <c r="C82" s="11" t="s">
        <v>251</v>
      </c>
      <c r="D82" s="44" t="s">
        <v>251</v>
      </c>
      <c r="E82" t="s">
        <v>253</v>
      </c>
    </row>
    <row r="83" spans="1:5">
      <c r="A83" s="10" t="str">
        <f t="shared" si="1"/>
        <v>Monitor Gerência-DELL</v>
      </c>
      <c r="B83" s="10" t="s">
        <v>38</v>
      </c>
      <c r="C83" s="11" t="s">
        <v>254</v>
      </c>
      <c r="D83" s="43" t="s">
        <v>254</v>
      </c>
      <c r="E83" t="s">
        <v>255</v>
      </c>
    </row>
    <row r="84" spans="1:5">
      <c r="A84" s="10" t="str">
        <f t="shared" si="1"/>
        <v>Monitor B12-DELL</v>
      </c>
      <c r="B84" s="10" t="s">
        <v>45</v>
      </c>
      <c r="C84" s="11" t="s">
        <v>254</v>
      </c>
      <c r="D84" s="43" t="s">
        <v>254</v>
      </c>
      <c r="E84" t="s">
        <v>255</v>
      </c>
    </row>
    <row r="85" spans="1:5">
      <c r="A85" s="10" t="str">
        <f t="shared" si="1"/>
        <v>Monitor Câmera-DELL</v>
      </c>
      <c r="B85" s="10" t="s">
        <v>224</v>
      </c>
      <c r="C85" s="11" t="s">
        <v>254</v>
      </c>
      <c r="D85" s="43" t="s">
        <v>254</v>
      </c>
      <c r="E85" t="s">
        <v>255</v>
      </c>
    </row>
    <row r="86" spans="1:5">
      <c r="A86" s="10" t="str">
        <f t="shared" si="1"/>
        <v>Monitor E-Learning-DELL</v>
      </c>
      <c r="B86" s="10" t="s">
        <v>48</v>
      </c>
      <c r="C86" s="11" t="s">
        <v>254</v>
      </c>
      <c r="D86" s="43" t="s">
        <v>254</v>
      </c>
      <c r="E86" t="s">
        <v>255</v>
      </c>
    </row>
    <row r="87" spans="1:5">
      <c r="A87" s="10" t="str">
        <f t="shared" si="1"/>
        <v>Monitor Farmacêutico-DELL</v>
      </c>
      <c r="B87" s="10" t="s">
        <v>52</v>
      </c>
      <c r="C87" s="11" t="s">
        <v>254</v>
      </c>
      <c r="D87" s="43" t="s">
        <v>254</v>
      </c>
      <c r="E87" t="s">
        <v>255</v>
      </c>
    </row>
    <row r="88" spans="1:5">
      <c r="A88" s="10" t="str">
        <f t="shared" si="1"/>
        <v>Monitor Balcão 01-DELL</v>
      </c>
      <c r="B88" s="10" t="s">
        <v>54</v>
      </c>
      <c r="C88" s="11" t="s">
        <v>254</v>
      </c>
      <c r="D88" s="43" t="s">
        <v>254</v>
      </c>
      <c r="E88" t="s">
        <v>255</v>
      </c>
    </row>
    <row r="89" spans="1:5">
      <c r="A89" s="10" t="str">
        <f t="shared" si="1"/>
        <v>Monitor Balcão 02-DELL</v>
      </c>
      <c r="B89" s="14" t="s">
        <v>56</v>
      </c>
      <c r="C89" s="11" t="s">
        <v>254</v>
      </c>
      <c r="D89" s="43" t="s">
        <v>254</v>
      </c>
      <c r="E89" t="s">
        <v>255</v>
      </c>
    </row>
    <row r="90" spans="1:5">
      <c r="A90" s="10" t="str">
        <f t="shared" si="1"/>
        <v>Monitor Balcão 03-DELL</v>
      </c>
      <c r="B90" s="14" t="s">
        <v>58</v>
      </c>
      <c r="C90" s="11" t="s">
        <v>254</v>
      </c>
      <c r="D90" s="43" t="s">
        <v>254</v>
      </c>
      <c r="E90" t="s">
        <v>255</v>
      </c>
    </row>
    <row r="91" spans="1:5">
      <c r="A91" s="10" t="str">
        <f t="shared" si="1"/>
        <v>Monitor Balcão 04-DELL</v>
      </c>
      <c r="B91" s="14" t="s">
        <v>60</v>
      </c>
      <c r="C91" s="11" t="s">
        <v>254</v>
      </c>
      <c r="D91" s="43" t="s">
        <v>254</v>
      </c>
      <c r="E91" t="s">
        <v>255</v>
      </c>
    </row>
    <row r="92" spans="1:5">
      <c r="A92" s="10" t="str">
        <f t="shared" si="1"/>
        <v>Micro (PDV) B12               -DELL</v>
      </c>
      <c r="B92" s="10" t="s">
        <v>102</v>
      </c>
      <c r="C92" s="11" t="s">
        <v>254</v>
      </c>
      <c r="D92" s="43" t="s">
        <v>254</v>
      </c>
      <c r="E92" t="s">
        <v>256</v>
      </c>
    </row>
    <row r="93" spans="1:5">
      <c r="A93" s="10" t="str">
        <f t="shared" si="1"/>
        <v>Micro (PDV) CX 01-DELL</v>
      </c>
      <c r="B93" s="10" t="s">
        <v>107</v>
      </c>
      <c r="C93" s="11" t="s">
        <v>254</v>
      </c>
      <c r="D93" s="43" t="s">
        <v>254</v>
      </c>
      <c r="E93" t="s">
        <v>256</v>
      </c>
    </row>
    <row r="94" spans="1:5">
      <c r="A94" s="10" t="str">
        <f t="shared" si="1"/>
        <v>Micro (PDV) CX 02-DELL</v>
      </c>
      <c r="B94" s="10" t="s">
        <v>121</v>
      </c>
      <c r="C94" s="11" t="s">
        <v>254</v>
      </c>
      <c r="D94" s="43" t="s">
        <v>254</v>
      </c>
      <c r="E94" t="s">
        <v>256</v>
      </c>
    </row>
    <row r="95" spans="1:5">
      <c r="A95" s="10" t="str">
        <f t="shared" si="1"/>
        <v>Micro (PDV) CX 03-DELL</v>
      </c>
      <c r="B95" s="10" t="s">
        <v>127</v>
      </c>
      <c r="C95" s="11" t="s">
        <v>254</v>
      </c>
      <c r="D95" s="43" t="s">
        <v>254</v>
      </c>
      <c r="E95" t="s">
        <v>256</v>
      </c>
    </row>
    <row r="96" spans="1:5">
      <c r="A96" s="10" t="str">
        <f t="shared" si="1"/>
        <v>Micro (PDV) CX 04-DELL</v>
      </c>
      <c r="B96" s="10" t="s">
        <v>133</v>
      </c>
      <c r="C96" s="11" t="s">
        <v>254</v>
      </c>
      <c r="D96" s="43" t="s">
        <v>254</v>
      </c>
      <c r="E96" t="s">
        <v>256</v>
      </c>
    </row>
    <row r="97" spans="1:5">
      <c r="A97" s="10" t="str">
        <f t="shared" si="1"/>
        <v>Micro (TG) E-Learning-DELL</v>
      </c>
      <c r="B97" s="10" t="s">
        <v>139</v>
      </c>
      <c r="C97" s="11" t="s">
        <v>254</v>
      </c>
      <c r="D97" s="43" t="s">
        <v>254</v>
      </c>
      <c r="E97" t="s">
        <v>256</v>
      </c>
    </row>
    <row r="98" spans="1:5">
      <c r="A98" s="10" t="str">
        <f t="shared" si="1"/>
        <v>Micro (TG) Gerência-DELL</v>
      </c>
      <c r="B98" s="10" t="s">
        <v>143</v>
      </c>
      <c r="C98" s="11" t="s">
        <v>254</v>
      </c>
      <c r="D98" s="43" t="s">
        <v>254</v>
      </c>
      <c r="E98" t="s">
        <v>256</v>
      </c>
    </row>
    <row r="99" spans="1:5">
      <c r="A99" s="10" t="str">
        <f t="shared" si="1"/>
        <v>Micro (TG) Farmacêutico-DELL</v>
      </c>
      <c r="B99" s="10" t="s">
        <v>152</v>
      </c>
      <c r="C99" s="11" t="s">
        <v>254</v>
      </c>
      <c r="D99" s="43" t="s">
        <v>254</v>
      </c>
      <c r="E99" t="s">
        <v>256</v>
      </c>
    </row>
    <row r="100" spans="1:5">
      <c r="A100" s="10" t="str">
        <f t="shared" si="1"/>
        <v>Micro (TC) Balcão 01-DELL</v>
      </c>
      <c r="B100" s="10" t="s">
        <v>154</v>
      </c>
      <c r="C100" s="11" t="s">
        <v>254</v>
      </c>
      <c r="D100" s="43" t="s">
        <v>254</v>
      </c>
      <c r="E100" t="s">
        <v>256</v>
      </c>
    </row>
    <row r="101" spans="1:5">
      <c r="A101" s="10" t="str">
        <f t="shared" si="1"/>
        <v>Micro (TC) Balcão 02-DELL</v>
      </c>
      <c r="B101" s="10" t="s">
        <v>157</v>
      </c>
      <c r="C101" s="11" t="s">
        <v>254</v>
      </c>
      <c r="D101" s="43" t="s">
        <v>254</v>
      </c>
      <c r="E101" t="s">
        <v>256</v>
      </c>
    </row>
    <row r="102" spans="1:5">
      <c r="A102" s="10" t="str">
        <f t="shared" si="1"/>
        <v>Micro (TC) Balcão 03-DELL</v>
      </c>
      <c r="B102" s="10" t="s">
        <v>159</v>
      </c>
      <c r="C102" s="11" t="s">
        <v>254</v>
      </c>
      <c r="D102" s="43" t="s">
        <v>254</v>
      </c>
      <c r="E102" t="s">
        <v>256</v>
      </c>
    </row>
    <row r="103" spans="1:5">
      <c r="A103" s="10" t="str">
        <f t="shared" si="1"/>
        <v>Micro (TC) Balcão 04-DELL</v>
      </c>
      <c r="B103" s="10" t="s">
        <v>161</v>
      </c>
      <c r="C103" s="11" t="s">
        <v>254</v>
      </c>
      <c r="D103" s="43" t="s">
        <v>254</v>
      </c>
      <c r="E103" t="s">
        <v>256</v>
      </c>
    </row>
    <row r="104" spans="1:5">
      <c r="A104" s="10" t="str">
        <f t="shared" si="1"/>
        <v>Fortinet (FortiGate)-VIVO</v>
      </c>
      <c r="B104" s="10" t="s">
        <v>82</v>
      </c>
      <c r="C104" s="11" t="s">
        <v>84</v>
      </c>
      <c r="D104" s="43" t="s">
        <v>231</v>
      </c>
      <c r="E104" t="s">
        <v>232</v>
      </c>
    </row>
    <row r="105" spans="1:5">
      <c r="A105" s="10" t="str">
        <f t="shared" si="1"/>
        <v>Fortinet (FortiAP)-VIVO</v>
      </c>
      <c r="B105" s="14" t="s">
        <v>89</v>
      </c>
      <c r="C105" s="15" t="s">
        <v>84</v>
      </c>
      <c r="D105" s="43" t="s">
        <v>231</v>
      </c>
      <c r="E105" t="s">
        <v>233</v>
      </c>
    </row>
    <row r="106" spans="1:5">
      <c r="A106" s="10" t="str">
        <f t="shared" si="1"/>
        <v>Celular-</v>
      </c>
      <c r="B106" s="22" t="s">
        <v>150</v>
      </c>
      <c r="D106" s="43" t="s">
        <v>241</v>
      </c>
      <c r="E106" t="s">
        <v>246</v>
      </c>
    </row>
    <row r="107" spans="1:5">
      <c r="A107" s="10" t="str">
        <f t="shared" si="1"/>
        <v>SAT FISCAL CX 01-SCANSOURCE</v>
      </c>
      <c r="B107" s="10" t="s">
        <v>176</v>
      </c>
      <c r="C107" s="11" t="s">
        <v>21</v>
      </c>
      <c r="D107" s="43" t="s">
        <v>248</v>
      </c>
      <c r="E107" t="s">
        <v>257</v>
      </c>
    </row>
    <row r="108" spans="1:5">
      <c r="A108" s="10" t="str">
        <f t="shared" si="1"/>
        <v>SAT FISCAL CX 02-SCANSOURCE</v>
      </c>
      <c r="B108" s="14" t="s">
        <v>179</v>
      </c>
      <c r="C108" s="15" t="s">
        <v>21</v>
      </c>
      <c r="D108" s="43" t="s">
        <v>248</v>
      </c>
      <c r="E108" t="s">
        <v>257</v>
      </c>
    </row>
    <row r="109" spans="1:5">
      <c r="A109" s="10" t="str">
        <f t="shared" si="1"/>
        <v>SAT FISCAL CX 03-SCANSOURCE</v>
      </c>
      <c r="B109" s="14" t="s">
        <v>181</v>
      </c>
      <c r="C109" s="15" t="s">
        <v>21</v>
      </c>
      <c r="D109" s="43" t="s">
        <v>248</v>
      </c>
      <c r="E109" t="s">
        <v>257</v>
      </c>
    </row>
    <row r="110" spans="1:5">
      <c r="A110" s="10" t="str">
        <f t="shared" si="1"/>
        <v>SAT FISCAL CX 04-SCANSOURCE</v>
      </c>
      <c r="B110" s="14" t="s">
        <v>183</v>
      </c>
      <c r="C110" s="15" t="s">
        <v>21</v>
      </c>
      <c r="D110" s="43" t="s">
        <v>248</v>
      </c>
      <c r="E110" t="s">
        <v>257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2024-06-13T11:47:12Z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