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AE109720-B8B8-4500-8C31-B8D54B3A16A6}" xr6:coauthVersionLast="36" xr6:coauthVersionMax="36" xr10:uidLastSave="{00000000-0000-0000-0000-000000000000}"/>
  <bookViews>
    <workbookView xWindow="0" yWindow="3192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V30" i="4" l="1"/>
  <c r="V29" i="4"/>
  <c r="V28" i="4"/>
  <c r="V27" i="4"/>
  <c r="V26" i="4"/>
  <c r="V25" i="4"/>
  <c r="V24" i="4"/>
  <c r="V11" i="4"/>
  <c r="V12" i="4"/>
  <c r="V14" i="4"/>
  <c r="V15" i="4"/>
  <c r="V16" i="4"/>
  <c r="V10" i="4"/>
  <c r="L3" i="3"/>
  <c r="L4" i="3" s="1"/>
  <c r="L5" i="3" l="1"/>
</calcChain>
</file>

<file path=xl/sharedStrings.xml><?xml version="1.0" encoding="utf-8"?>
<sst xmlns="http://schemas.openxmlformats.org/spreadsheetml/2006/main" count="208" uniqueCount="36">
  <si>
    <t>f1</t>
  </si>
  <si>
    <t>MIF</t>
  </si>
  <si>
    <t>CMI [s]</t>
  </si>
  <si>
    <t>Ethernet Frame Overhead [bit]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</si>
  <si>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</si>
  <si>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</si>
  <si>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</si>
  <si>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</si>
  <si>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</si>
  <si>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</si>
  <si>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</si>
  <si>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</si>
  <si>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</si>
  <si>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</si>
  <si>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</si>
  <si>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</si>
  <si>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</si>
  <si>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</si>
  <si>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</si>
  <si>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</si>
  <si>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</si>
  <si>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</si>
  <si>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</si>
  <si>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</si>
  <si>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</si>
  <si>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</si>
  <si>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</si>
  <si>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</si>
  <si>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</si>
  <si>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</si>
  <si>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</si>
  <si>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</si>
  <si>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</si>
  <si>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</si>
  <si>
    <t>33,792MBIt/s</t>
  </si>
  <si>
    <t>65,536MBit/s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</si>
</sst>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56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55"/>
    <tableColumn id="3" xr3:uid="{362B0664-EECB-41EA-8E6D-BC83B9D56EFC}" name="S2" dataDxfId="54"/>
    <tableColumn id="4" xr3:uid="{6AAC6F6B-16ED-403D-9C2D-403BD383643D}" name="S3" dataDxfId="53"/>
    <tableColumn id="5" xr3:uid="{AD2D3DC2-A063-43E3-8F4D-72B5648D83E8}" name="S4" dataDxfId="52"/>
    <tableColumn id="6" xr3:uid="{1ACA20C8-E74E-4AE0-9617-8D84870DB044}" name="S5" dataDxfId="51"/>
    <tableColumn id="7" xr3:uid="{5FFF2E6B-00A8-47E0-8FF6-2C25AA61CD2E}" name="S6" dataDxfId="50"/>
    <tableColumn id="8" xr3:uid="{59937D66-C814-42EC-A281-7F9615B9AC54}" name="Total" dataDxfId="49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48"/>
    <tableColumn id="3" xr3:uid="{3CB5E796-20A3-4C92-9FC5-590D66DC5593}" name="S2" dataDxfId="47"/>
    <tableColumn id="4" xr3:uid="{3D106F77-8448-4063-87F7-7B7BE008B2F2}" name="S3" dataDxfId="46"/>
    <tableColumn id="5" xr3:uid="{A891D787-2819-425A-9CE0-E8145AC0C05B}" name="S4" dataDxfId="45"/>
    <tableColumn id="6" xr3:uid="{C6263B6C-6BFC-46DD-94D3-5EDB5A4EAF2F}" name="S5" dataDxfId="44"/>
    <tableColumn id="7" xr3:uid="{AAC57713-C8ED-436C-B744-473CD5CFAB13}" name="S6" dataDxfId="43"/>
    <tableColumn id="8" xr3:uid="{31F74DD7-5067-4854-B832-9EFA7B4543EA}" name="Total" dataDxfId="42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41"/>
    <tableColumn id="3" xr3:uid="{7037993D-3D73-4283-A3B4-93C5B4E6E202}" name="S2" dataDxfId="40"/>
    <tableColumn id="4" xr3:uid="{7ADA14D4-6575-4C8D-A7EA-C47F389375CE}" name="S3" dataDxfId="39"/>
    <tableColumn id="5" xr3:uid="{5429F400-2F0F-4356-AC4A-9C65390A88EF}" name="S4" dataDxfId="38"/>
    <tableColumn id="6" xr3:uid="{65870CF8-359E-4FAC-947D-39633692A667}" name="S5" dataDxfId="37"/>
    <tableColumn id="7" xr3:uid="{59753DB4-DBE6-466A-BCC2-D1C2D56D1A27}" name="S6" dataDxfId="36"/>
    <tableColumn id="8" xr3:uid="{51BDBB4F-8359-4885-B4D7-DF406809ECB7}" name="Total" dataDxfId="35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34"/>
    <tableColumn id="3" xr3:uid="{2FA180EB-2936-481F-B1D1-4C1DA624FA57}" name="S2" dataDxfId="33"/>
    <tableColumn id="4" xr3:uid="{7EDAFDAC-585A-4749-ABD8-DEBBA52F7B86}" name="S3" dataDxfId="32"/>
    <tableColumn id="5" xr3:uid="{3E05A679-5166-455F-9DE8-C76697485C01}" name="S4" dataDxfId="31"/>
    <tableColumn id="6" xr3:uid="{9611ADE2-11EE-403F-8E25-5BF3FD83A7EE}" name="S5" dataDxfId="30"/>
    <tableColumn id="7" xr3:uid="{4B5CC043-D947-410A-8D8E-B4B1EDA50E93}" name="S6" dataDxfId="29"/>
    <tableColumn id="8" xr3:uid="{90BF4DC0-8F16-4F8E-AD7A-04145C27A52D}" name="Total" dataDxfId="28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85C79-BAF1-4263-8928-2A2D2D1190C4}" name="Tabelle146" displayName="Tabelle146" ref="M71:T78" totalsRowShown="0">
  <autoFilter ref="M71:T78" xr:uid="{51782671-9EEB-46B0-812D-DE4D14A213EE}"/>
  <tableColumns count="8">
    <tableColumn id="1" xr3:uid="{AD5E4FB3-F32D-4B93-86CA-C7ECF985973B}" name="Analysis"/>
    <tableColumn id="2" xr3:uid="{32771DFC-FFFB-479C-8088-AA245ED9B201}" name="S1" dataDxfId="27"/>
    <tableColumn id="3" xr3:uid="{850259B7-F6FC-40B4-94B0-436FE4A42169}" name="S2" dataDxfId="26"/>
    <tableColumn id="4" xr3:uid="{D83AC1AB-1A0A-4527-925F-218D72D2227A}" name="S3" dataDxfId="25"/>
    <tableColumn id="5" xr3:uid="{9AE7B8F5-E983-41B9-B1F4-4FC70710981E}" name="S4" dataDxfId="24"/>
    <tableColumn id="6" xr3:uid="{BF918F35-6CDD-4DEE-956C-2A3434C345D0}" name="S5" dataDxfId="23"/>
    <tableColumn id="7" xr3:uid="{8BF14E06-E1BE-45C5-B2AF-D712C65491A2}" name="S6" dataDxfId="22"/>
    <tableColumn id="8" xr3:uid="{386EE86E-EBB8-4A4D-B17D-421040C58630}" name="Total" dataDxfId="21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894574-2FEA-4B96-9E6D-6C74E2DA7F23}" name="Tabelle1357" displayName="Tabelle1357" ref="M85:T92" totalsRowShown="0">
  <autoFilter ref="M85:T92" xr:uid="{B8C55D2C-921B-49DD-AC76-772D4A43E64D}"/>
  <tableColumns count="8">
    <tableColumn id="1" xr3:uid="{1B1BABD6-FD5C-41BB-948A-6FC0BCC11D24}" name="Analysis"/>
    <tableColumn id="2" xr3:uid="{DB6F9D20-C97E-480C-99B2-E87E4A9E1E0E}" name="S1" dataDxfId="20"/>
    <tableColumn id="3" xr3:uid="{6D579111-6BD1-4C25-A59D-5752C6D1027B}" name="S2" dataDxfId="19"/>
    <tableColumn id="4" xr3:uid="{971D35F8-9047-4D4E-B3A8-1050E4CBB9F7}" name="S3" dataDxfId="18"/>
    <tableColumn id="5" xr3:uid="{12EA7A8D-ED74-4686-A548-2A70B019DDD4}" name="S4" dataDxfId="17"/>
    <tableColumn id="6" xr3:uid="{1FE3C278-2C61-4E80-AD86-3FA5279E30B5}" name="S5" dataDxfId="16"/>
    <tableColumn id="7" xr3:uid="{EE077AF3-1AB4-421C-B5DC-9511794D8F8E}" name="S6" dataDxfId="15"/>
    <tableColumn id="8" xr3:uid="{4D81D46E-0FA9-4BFC-8316-8FE6191F7B12}" name="Total" dataDxfId="14"/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CE2A10-3FBF-4612-B421-725452D05BEB}" name="Tabelle1468" displayName="Tabelle1468" ref="M102:T109" totalsRowShown="0">
  <autoFilter ref="M102:T109" xr:uid="{3B58D87F-510B-43F0-BC7D-8EF14E94029E}"/>
  <tableColumns count="8">
    <tableColumn id="1" xr3:uid="{E6C46FA4-813C-4003-A6A1-34967D676206}" name="Analysis"/>
    <tableColumn id="2" xr3:uid="{C1B5C27C-40D8-4CE6-8300-D32B61DBD03E}" name="S1" dataDxfId="13"/>
    <tableColumn id="3" xr3:uid="{822EBEC2-E9F3-433C-9D06-01D83E51B4EC}" name="S2" dataDxfId="12"/>
    <tableColumn id="4" xr3:uid="{7E24F410-F931-4EB2-B8F2-71F614752416}" name="S3" dataDxfId="11"/>
    <tableColumn id="5" xr3:uid="{6F4DDE75-12D5-4E09-BD4C-B84DBE3A1613}" name="S4" dataDxfId="10"/>
    <tableColumn id="6" xr3:uid="{D1A7BB02-6526-44E4-BAC4-F951ACEB49E0}" name="S5" dataDxfId="9"/>
    <tableColumn id="7" xr3:uid="{CA43AF65-8F45-41AF-809C-76D07CBDCA7B}" name="S6" dataDxfId="8"/>
    <tableColumn id="8" xr3:uid="{AA305A43-F356-44F9-B1BE-8A8539A588B2}" name="Total" dataDxfId="7"/>
  </tableColumns>
  <tableStyleInfo name="TableStyleMedium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3095CD-2D75-4900-AE69-F559B8E8D3BD}" name="Tabelle13579" displayName="Tabelle13579" ref="M116:T123" totalsRowShown="0">
  <autoFilter ref="M116:T123" xr:uid="{BBD41544-5CF6-451E-B19F-AA4B349E0FF5}"/>
  <tableColumns count="8">
    <tableColumn id="1" xr3:uid="{F68E10CC-FD59-48C5-91A8-4F747980D2B8}" name="Analysis"/>
    <tableColumn id="2" xr3:uid="{091DCD40-AFF4-4A35-A51B-5CE995B27C5B}" name="S1" dataDxfId="6"/>
    <tableColumn id="3" xr3:uid="{32F634D5-1211-4A7C-8411-0DC8BF7C0116}" name="S2" dataDxfId="5"/>
    <tableColumn id="4" xr3:uid="{BE2DA717-3CEA-4B45-9D01-B2AF2CFBA155}" name="S3" dataDxfId="4"/>
    <tableColumn id="5" xr3:uid="{820A1FC2-AB1F-424D-8760-928CAC5CEC89}" name="S4" dataDxfId="3"/>
    <tableColumn id="6" xr3:uid="{7CDBF264-CA71-4555-AD13-B4F0B0EFF5CB}" name="S5" dataDxfId="2"/>
    <tableColumn id="7" xr3:uid="{FD7873DE-5A47-42D5-BE83-3AC049767285}" name="S6" dataDxfId="1"/>
    <tableColumn id="8" xr3:uid="{514BF621-1FB2-46A5-A883-5F156AE64F89}" name="Total" dataDxfId="0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3:L5"/>
  <sheetViews>
    <sheetView workbookViewId="0">
      <selection activeCell="C4" sqref="C4"/>
    </sheetView>
  </sheetViews>
  <sheetFormatPr baseColWidth="10" defaultRowHeight="14.4" x14ac:dyDescent="0.3"/>
  <cols>
    <col min="3" max="3" width="12.5546875" bestFit="1" customWidth="1"/>
    <col min="5" max="5" width="13.5546875" bestFit="1" customWidth="1"/>
    <col min="12" max="12" width="28.5546875" customWidth="1"/>
  </cols>
  <sheetData>
    <row r="3" spans="2:12" x14ac:dyDescent="0.3">
      <c r="B3" s="2" t="s">
        <v>1</v>
      </c>
      <c r="C3" s="2" t="s">
        <v>4</v>
      </c>
      <c r="D3" s="2" t="s">
        <v>2</v>
      </c>
      <c r="E3" s="2" t="s">
        <v>8</v>
      </c>
      <c r="G3" s="23" t="s">
        <v>3</v>
      </c>
      <c r="H3" s="23"/>
      <c r="I3" s="23"/>
      <c r="K3" s="2" t="s">
        <v>5</v>
      </c>
      <c r="L3" s="4">
        <f>B4*C4*8</f>
        <v>12480</v>
      </c>
    </row>
    <row r="4" spans="2:12" x14ac:dyDescent="0.3">
      <c r="B4" s="1">
        <v>2</v>
      </c>
      <c r="C4" s="1">
        <v>780</v>
      </c>
      <c r="D4" s="1">
        <v>1.25E-4</v>
      </c>
      <c r="E4" s="3">
        <v>100000000</v>
      </c>
      <c r="H4" s="1">
        <v>336</v>
      </c>
      <c r="K4" s="2" t="s">
        <v>7</v>
      </c>
      <c r="L4" s="5">
        <f>L3/D4</f>
        <v>99840000</v>
      </c>
    </row>
    <row r="5" spans="2:12" x14ac:dyDescent="0.3">
      <c r="K5" s="2" t="s">
        <v>6</v>
      </c>
      <c r="L5" s="4">
        <f>L3*(1-(L4/E4))</f>
        <v>19.968000000000572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W124"/>
  <sheetViews>
    <sheetView tabSelected="1" topLeftCell="A64" workbookViewId="0">
      <selection activeCell="E122" sqref="E122"/>
    </sheetView>
  </sheetViews>
  <sheetFormatPr baseColWidth="10" defaultRowHeight="14.4" x14ac:dyDescent="0.3"/>
  <cols>
    <col min="5" max="5" width="14.33203125" customWidth="1"/>
    <col min="12" max="12" width="5" bestFit="1" customWidth="1"/>
    <col min="13" max="13" width="19.6640625" bestFit="1" customWidth="1"/>
    <col min="14" max="20" width="22.6640625" bestFit="1" customWidth="1"/>
    <col min="22" max="22" width="22.6640625" bestFit="1" customWidth="1"/>
    <col min="24" max="24" width="22.6640625" bestFit="1" customWidth="1"/>
  </cols>
  <sheetData>
    <row r="3" spans="12:23" x14ac:dyDescent="0.3">
      <c r="L3" s="6"/>
      <c r="M3" s="7" t="s">
        <v>26</v>
      </c>
      <c r="N3" s="8" t="s">
        <v>1</v>
      </c>
      <c r="O3" s="8" t="s">
        <v>4</v>
      </c>
      <c r="P3" s="8" t="s">
        <v>2</v>
      </c>
      <c r="Q3" s="8" t="s">
        <v>8</v>
      </c>
      <c r="R3" s="7"/>
      <c r="S3" s="8" t="s">
        <v>29</v>
      </c>
      <c r="T3" s="8" t="s">
        <v>30</v>
      </c>
      <c r="U3" s="7"/>
      <c r="V3" s="7"/>
      <c r="W3" s="9"/>
    </row>
    <row r="4" spans="12:23" x14ac:dyDescent="0.3">
      <c r="L4" s="10"/>
      <c r="M4" s="11" t="s">
        <v>27</v>
      </c>
      <c r="N4" s="12">
        <v>2</v>
      </c>
      <c r="O4" s="12">
        <v>88</v>
      </c>
      <c r="P4" s="12">
        <v>2.5000000000000001E-4</v>
      </c>
      <c r="Q4" s="13">
        <v>100000000</v>
      </c>
      <c r="R4" s="11"/>
      <c r="S4" s="1">
        <v>1328.70144</v>
      </c>
      <c r="T4" s="12" t="s">
        <v>32</v>
      </c>
      <c r="U4" s="11"/>
      <c r="V4" s="11"/>
      <c r="W4" s="14"/>
    </row>
    <row r="5" spans="12:23" x14ac:dyDescent="0.3"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4"/>
    </row>
    <row r="6" spans="12:23" x14ac:dyDescent="0.3"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</row>
    <row r="7" spans="12:23" x14ac:dyDescent="0.3"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</row>
    <row r="8" spans="12:23" x14ac:dyDescent="0.3"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</row>
    <row r="9" spans="12:23" x14ac:dyDescent="0.3">
      <c r="L9" s="10"/>
      <c r="M9" s="11" t="s">
        <v>15</v>
      </c>
      <c r="N9" s="11" t="s">
        <v>9</v>
      </c>
      <c r="O9" s="11" t="s">
        <v>10</v>
      </c>
      <c r="P9" s="11" t="s">
        <v>11</v>
      </c>
      <c r="Q9" s="11" t="s">
        <v>12</v>
      </c>
      <c r="R9" s="11" t="s">
        <v>13</v>
      </c>
      <c r="S9" s="11" t="s">
        <v>14</v>
      </c>
      <c r="T9" s="11" t="s">
        <v>23</v>
      </c>
      <c r="U9" s="11"/>
      <c r="V9" s="11"/>
      <c r="W9" s="14"/>
    </row>
    <row r="10" spans="12:23" x14ac:dyDescent="0.3">
      <c r="L10" s="10"/>
      <c r="M10" s="11" t="s">
        <v>16</v>
      </c>
      <c r="N10" s="15">
        <v>1.9809402879999999E-4</v>
      </c>
      <c r="O10" s="15">
        <v>2.174140416E-4</v>
      </c>
      <c r="P10" s="15">
        <v>2.3673405439999999E-4</v>
      </c>
      <c r="Q10" s="15">
        <v>2.5605406719999998E-4</v>
      </c>
      <c r="R10" s="15">
        <v>2.7537408E-4</v>
      </c>
      <c r="S10" s="15">
        <v>2.4653409280000002E-4</v>
      </c>
      <c r="T10" s="15">
        <v>1.4302043647999999E-3</v>
      </c>
      <c r="U10" s="11"/>
      <c r="V10" s="15">
        <f>SUM(Tabelle1[[#This Row],[S1]:[S6]])</f>
        <v>1.4302043647999999E-3</v>
      </c>
      <c r="W10" s="14"/>
    </row>
    <row r="11" spans="12:23" x14ac:dyDescent="0.3">
      <c r="L11" s="10"/>
      <c r="M11" s="11" t="s">
        <v>17</v>
      </c>
      <c r="N11" s="15">
        <v>1.8560000000000001E-4</v>
      </c>
      <c r="O11" s="15">
        <v>1.8560000000000001E-4</v>
      </c>
      <c r="P11" s="15">
        <v>1.8560000000000001E-4</v>
      </c>
      <c r="Q11" s="15">
        <v>1.8560000000000001E-4</v>
      </c>
      <c r="R11" s="15">
        <v>1.8560000000000001E-4</v>
      </c>
      <c r="S11" s="15">
        <v>1.3744000000000001E-4</v>
      </c>
      <c r="T11" s="15">
        <v>1.06544E-3</v>
      </c>
      <c r="U11" s="11"/>
      <c r="V11" s="15">
        <f>SUM(Tabelle1[[#This Row],[S1]:[S6]])</f>
        <v>1.06544E-3</v>
      </c>
      <c r="W11" s="14"/>
    </row>
    <row r="12" spans="12:23" x14ac:dyDescent="0.3">
      <c r="L12" s="16" t="s">
        <v>24</v>
      </c>
      <c r="M12" s="11" t="s">
        <v>18</v>
      </c>
      <c r="N12" s="15">
        <v>1.9809402879999999E-4</v>
      </c>
      <c r="O12" s="15">
        <v>2.174140416E-4</v>
      </c>
      <c r="P12" s="15">
        <v>2.3673405439999999E-4</v>
      </c>
      <c r="Q12" s="15">
        <v>2.5605406719999998E-4</v>
      </c>
      <c r="R12" s="15">
        <v>2.7537408E-4</v>
      </c>
      <c r="S12" s="15">
        <v>2.4653409280000002E-4</v>
      </c>
      <c r="T12" s="15">
        <v>1.4302043647999999E-3</v>
      </c>
      <c r="U12" s="11"/>
      <c r="V12" s="15">
        <f>SUM(Tabelle1[[#This Row],[S1]:[S6]])</f>
        <v>1.4302043647999999E-3</v>
      </c>
      <c r="W12" s="14"/>
    </row>
    <row r="13" spans="12:23" x14ac:dyDescent="0.3">
      <c r="L13" s="10"/>
      <c r="M13" s="11" t="s">
        <v>19</v>
      </c>
      <c r="N13" s="15">
        <v>1.8560000000000001E-4</v>
      </c>
      <c r="O13" s="15">
        <v>1.8560000000000001E-4</v>
      </c>
      <c r="P13" s="15">
        <v>1.8560000000000001E-4</v>
      </c>
      <c r="Q13" s="15">
        <v>1.8560000000000001E-4</v>
      </c>
      <c r="R13" s="15">
        <v>1.8560000000000001E-4</v>
      </c>
      <c r="S13" s="15">
        <v>1.8560000000000001E-4</v>
      </c>
      <c r="T13" s="15">
        <v>1.06544E-3</v>
      </c>
      <c r="U13" s="11"/>
      <c r="V13" s="15">
        <f>SUM(Tabelle1[[#This Row],[S1]:[S6]])</f>
        <v>1.1136E-3</v>
      </c>
      <c r="W13" s="14"/>
    </row>
    <row r="14" spans="12:23" x14ac:dyDescent="0.3">
      <c r="L14" s="10"/>
      <c r="M14" s="11" t="s">
        <v>20</v>
      </c>
      <c r="N14" s="15"/>
      <c r="O14" s="15"/>
      <c r="P14" s="15"/>
      <c r="Q14" s="15"/>
      <c r="R14" s="15"/>
      <c r="S14" s="15"/>
      <c r="T14" s="15">
        <v>1.0075340288E-3</v>
      </c>
      <c r="U14" s="11"/>
      <c r="V14" s="15">
        <f>SUM(Tabelle1[[#This Row],[S1]:[S6]])</f>
        <v>0</v>
      </c>
      <c r="W14" s="14"/>
    </row>
    <row r="15" spans="12:23" x14ac:dyDescent="0.3">
      <c r="L15" s="10"/>
      <c r="M15" s="11" t="s">
        <v>21</v>
      </c>
      <c r="N15" s="15"/>
      <c r="O15" s="15"/>
      <c r="P15" s="15"/>
      <c r="Q15" s="15"/>
      <c r="R15" s="15"/>
      <c r="S15" s="15"/>
      <c r="T15" s="15">
        <v>1.0075340288E-3</v>
      </c>
      <c r="U15" s="11"/>
      <c r="V15" s="15">
        <f>SUM(Tabelle1[[#This Row],[S1]:[S6]])</f>
        <v>0</v>
      </c>
      <c r="W15" s="14"/>
    </row>
    <row r="16" spans="12:23" x14ac:dyDescent="0.3">
      <c r="L16" s="10"/>
      <c r="M16" s="11" t="s">
        <v>22</v>
      </c>
      <c r="N16" s="15"/>
      <c r="O16" s="15"/>
      <c r="P16" s="15"/>
      <c r="Q16" s="15"/>
      <c r="R16" s="15"/>
      <c r="S16" s="15"/>
      <c r="T16" s="15">
        <v>1.0075340288E-3</v>
      </c>
      <c r="U16" s="11"/>
      <c r="V16" s="15">
        <f>SUM(Tabelle1[[#This Row],[S1]:[S6]])</f>
        <v>0</v>
      </c>
      <c r="W16" s="14"/>
    </row>
    <row r="17" spans="12:23" x14ac:dyDescent="0.3"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</row>
    <row r="18" spans="12:23" x14ac:dyDescent="0.3"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</row>
    <row r="19" spans="12:23" x14ac:dyDescent="0.3">
      <c r="L19" s="10"/>
      <c r="M19" s="11" t="s">
        <v>25</v>
      </c>
      <c r="N19" s="17" t="s">
        <v>1</v>
      </c>
      <c r="O19" s="17" t="s">
        <v>4</v>
      </c>
      <c r="P19" s="17" t="s">
        <v>2</v>
      </c>
      <c r="Q19" s="17" t="s">
        <v>8</v>
      </c>
      <c r="R19" s="11"/>
      <c r="S19" s="17" t="s">
        <v>29</v>
      </c>
      <c r="T19" s="17" t="s">
        <v>30</v>
      </c>
      <c r="U19" s="11"/>
      <c r="V19" s="11"/>
      <c r="W19" s="14"/>
    </row>
    <row r="20" spans="12:23" x14ac:dyDescent="0.3">
      <c r="L20" s="10"/>
      <c r="M20" s="11" t="s">
        <v>28</v>
      </c>
      <c r="N20" s="12">
        <v>2</v>
      </c>
      <c r="O20" s="12">
        <v>88</v>
      </c>
      <c r="P20" s="12">
        <v>1.25E-4</v>
      </c>
      <c r="Q20" s="13">
        <v>100000000</v>
      </c>
      <c r="R20" s="11"/>
      <c r="S20" s="1">
        <v>1249.4028800000001</v>
      </c>
      <c r="T20" s="12" t="s">
        <v>31</v>
      </c>
      <c r="U20" s="11"/>
      <c r="V20" s="11"/>
      <c r="W20" s="14"/>
    </row>
    <row r="21" spans="12:23" x14ac:dyDescent="0.3"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</row>
    <row r="22" spans="12:23" x14ac:dyDescent="0.3"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</row>
    <row r="23" spans="12:23" x14ac:dyDescent="0.3">
      <c r="L23" s="10"/>
      <c r="M23" s="11" t="s">
        <v>15</v>
      </c>
      <c r="N23" s="11" t="s">
        <v>9</v>
      </c>
      <c r="O23" s="11" t="s">
        <v>10</v>
      </c>
      <c r="P23" s="11" t="s">
        <v>11</v>
      </c>
      <c r="Q23" s="11" t="s">
        <v>12</v>
      </c>
      <c r="R23" s="11" t="s">
        <v>13</v>
      </c>
      <c r="S23" s="11" t="s">
        <v>14</v>
      </c>
      <c r="T23" s="11" t="s">
        <v>23</v>
      </c>
      <c r="U23" s="11"/>
      <c r="V23" s="11"/>
      <c r="W23" s="14"/>
    </row>
    <row r="24" spans="12:23" x14ac:dyDescent="0.3">
      <c r="L24" s="10"/>
      <c r="M24" s="11" t="s">
        <v>16</v>
      </c>
      <c r="N24" s="15">
        <v>1.7333611519999999E-4</v>
      </c>
      <c r="O24" s="15">
        <v>2.2891719679999999E-4</v>
      </c>
      <c r="P24" s="15"/>
      <c r="Q24" s="15"/>
      <c r="R24" s="15"/>
      <c r="S24" s="15"/>
      <c r="T24" s="15">
        <v>4.0225331199999999E-4</v>
      </c>
      <c r="U24" s="11"/>
      <c r="V24" s="15">
        <f>SUM(Tabelle13[[#This Row],[S1]:[S6]])</f>
        <v>4.0225331199999999E-4</v>
      </c>
      <c r="W24" s="14"/>
    </row>
    <row r="25" spans="12:23" x14ac:dyDescent="0.3">
      <c r="L25" s="10"/>
      <c r="M25" s="11" t="s">
        <v>17</v>
      </c>
      <c r="N25" s="15">
        <v>1.5152000000000001E-4</v>
      </c>
      <c r="O25" s="15">
        <v>1.5152000000000001E-4</v>
      </c>
      <c r="P25" s="15"/>
      <c r="Q25" s="15"/>
      <c r="R25" s="15"/>
      <c r="S25" s="15"/>
      <c r="T25" s="15">
        <v>3.0304000000000003E-4</v>
      </c>
      <c r="U25" s="11"/>
      <c r="V25" s="15">
        <f>SUM(Tabelle13[[#This Row],[S1]:[S6]])</f>
        <v>3.0304000000000003E-4</v>
      </c>
      <c r="W25" s="14"/>
    </row>
    <row r="26" spans="12:23" x14ac:dyDescent="0.3">
      <c r="L26" s="16" t="s">
        <v>0</v>
      </c>
      <c r="M26" s="11" t="s">
        <v>18</v>
      </c>
      <c r="N26" s="15">
        <v>1.7333611519999999E-4</v>
      </c>
      <c r="O26" s="15">
        <v>2.2891719679999999E-4</v>
      </c>
      <c r="P26" s="15"/>
      <c r="Q26" s="15"/>
      <c r="R26" s="15"/>
      <c r="S26" s="15"/>
      <c r="T26" s="15">
        <v>4.0225331199999999E-4</v>
      </c>
      <c r="U26" s="11"/>
      <c r="V26" s="15">
        <f>SUM(Tabelle13[[#This Row],[S1]:[S6]])</f>
        <v>4.0225331199999999E-4</v>
      </c>
      <c r="W26" s="14"/>
    </row>
    <row r="27" spans="12:23" x14ac:dyDescent="0.3">
      <c r="L27" s="10"/>
      <c r="M27" s="11" t="s">
        <v>19</v>
      </c>
      <c r="N27" s="15">
        <v>1.5152000000000001E-4</v>
      </c>
      <c r="O27" s="15">
        <v>1.5152000000000001E-4</v>
      </c>
      <c r="P27" s="15"/>
      <c r="Q27" s="15"/>
      <c r="R27" s="15"/>
      <c r="S27" s="15"/>
      <c r="T27" s="15">
        <v>3.0304000000000003E-4</v>
      </c>
      <c r="U27" s="11"/>
      <c r="V27" s="15">
        <f>SUM(Tabelle13[[#This Row],[S1]:[S6]])</f>
        <v>3.0304000000000003E-4</v>
      </c>
      <c r="W27" s="14"/>
    </row>
    <row r="28" spans="12:23" x14ac:dyDescent="0.3">
      <c r="L28" s="10"/>
      <c r="M28" s="11" t="s">
        <v>20</v>
      </c>
      <c r="N28" s="15"/>
      <c r="O28" s="15"/>
      <c r="P28" s="15"/>
      <c r="Q28" s="15"/>
      <c r="R28" s="15"/>
      <c r="S28" s="15"/>
      <c r="T28" s="15">
        <v>2.9669611519999998E-4</v>
      </c>
      <c r="U28" s="11"/>
      <c r="V28" s="15">
        <f>SUM(Tabelle13[[#This Row],[S1]:[S6]])</f>
        <v>0</v>
      </c>
      <c r="W28" s="14"/>
    </row>
    <row r="29" spans="12:23" x14ac:dyDescent="0.3">
      <c r="L29" s="10"/>
      <c r="M29" s="11" t="s">
        <v>21</v>
      </c>
      <c r="N29" s="15"/>
      <c r="O29" s="15"/>
      <c r="P29" s="15"/>
      <c r="Q29" s="15"/>
      <c r="R29" s="15"/>
      <c r="S29" s="15"/>
      <c r="T29" s="15">
        <v>2.9669611519999998E-4</v>
      </c>
      <c r="U29" s="11"/>
      <c r="V29" s="15">
        <f>SUM(Tabelle13[[#This Row],[S1]:[S6]])</f>
        <v>0</v>
      </c>
      <c r="W29" s="14"/>
    </row>
    <row r="30" spans="12:23" x14ac:dyDescent="0.3">
      <c r="L30" s="10"/>
      <c r="M30" s="11" t="s">
        <v>22</v>
      </c>
      <c r="N30" s="15"/>
      <c r="O30" s="15"/>
      <c r="P30" s="15"/>
      <c r="Q30" s="15"/>
      <c r="R30" s="15"/>
      <c r="S30" s="15"/>
      <c r="T30" s="15">
        <v>2.9669611519999998E-4</v>
      </c>
      <c r="U30" s="11"/>
      <c r="V30" s="15">
        <f>SUM(Tabelle13[[#This Row],[S1]:[S6]])</f>
        <v>0</v>
      </c>
      <c r="W30" s="14"/>
    </row>
    <row r="31" spans="12:23" x14ac:dyDescent="0.3">
      <c r="L31" s="18"/>
      <c r="M31" s="19"/>
      <c r="N31" s="20"/>
      <c r="O31" s="20"/>
      <c r="P31" s="20"/>
      <c r="Q31" s="20"/>
      <c r="R31" s="19"/>
      <c r="S31" s="19"/>
      <c r="T31" s="19"/>
      <c r="U31" s="19"/>
      <c r="V31" s="19"/>
      <c r="W31" s="21"/>
    </row>
    <row r="32" spans="12:23" x14ac:dyDescent="0.3">
      <c r="N32" s="1"/>
      <c r="O32" s="1"/>
      <c r="P32" s="1"/>
      <c r="Q32" s="3"/>
    </row>
    <row r="34" spans="2:23" x14ac:dyDescent="0.3">
      <c r="L34" s="6"/>
      <c r="M34" s="7" t="s">
        <v>26</v>
      </c>
      <c r="N34" s="8" t="s">
        <v>1</v>
      </c>
      <c r="O34" s="8" t="s">
        <v>4</v>
      </c>
      <c r="P34" s="8" t="s">
        <v>2</v>
      </c>
      <c r="Q34" s="8" t="s">
        <v>8</v>
      </c>
      <c r="R34" s="7"/>
      <c r="S34" s="8" t="s">
        <v>29</v>
      </c>
      <c r="T34" s="8" t="s">
        <v>30</v>
      </c>
      <c r="U34" s="7"/>
      <c r="V34" s="7"/>
      <c r="W34" s="9"/>
    </row>
    <row r="35" spans="2:23" x14ac:dyDescent="0.3">
      <c r="L35" s="10"/>
      <c r="M35" s="11" t="s">
        <v>27</v>
      </c>
      <c r="N35" s="12">
        <v>2</v>
      </c>
      <c r="O35" s="12">
        <v>88</v>
      </c>
      <c r="P35" s="12">
        <v>2.5000000000000001E-4</v>
      </c>
      <c r="Q35" s="13">
        <v>100000000</v>
      </c>
      <c r="R35" s="11"/>
      <c r="S35" s="1">
        <v>1328.70144</v>
      </c>
      <c r="T35" s="12" t="s">
        <v>32</v>
      </c>
      <c r="U35" s="11"/>
      <c r="V35" s="11"/>
      <c r="W35" s="14"/>
    </row>
    <row r="36" spans="2:23" x14ac:dyDescent="0.3">
      <c r="B36" s="2"/>
      <c r="C36" s="2"/>
      <c r="D36" s="2"/>
      <c r="E36" s="2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4"/>
    </row>
    <row r="37" spans="2:23" x14ac:dyDescent="0.3">
      <c r="B37" s="1"/>
      <c r="C37" s="1"/>
      <c r="D37" s="1"/>
      <c r="E37" s="3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4"/>
    </row>
    <row r="38" spans="2:23" x14ac:dyDescent="0.3"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4"/>
    </row>
    <row r="39" spans="2:23" x14ac:dyDescent="0.3"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4"/>
    </row>
    <row r="40" spans="2:23" x14ac:dyDescent="0.3">
      <c r="L40" s="10"/>
      <c r="M40" s="11" t="s">
        <v>15</v>
      </c>
      <c r="N40" s="11" t="s">
        <v>9</v>
      </c>
      <c r="O40" s="11" t="s">
        <v>10</v>
      </c>
      <c r="P40" s="11" t="s">
        <v>11</v>
      </c>
      <c r="Q40" s="11" t="s">
        <v>12</v>
      </c>
      <c r="R40" s="11" t="s">
        <v>13</v>
      </c>
      <c r="S40" s="11" t="s">
        <v>14</v>
      </c>
      <c r="T40" s="11" t="s">
        <v>23</v>
      </c>
      <c r="U40" s="11"/>
      <c r="V40" s="11"/>
      <c r="W40" s="14"/>
    </row>
    <row r="41" spans="2:23" x14ac:dyDescent="0.3">
      <c r="L41" s="10"/>
      <c r="M41" s="11" t="s">
        <v>16</v>
      </c>
      <c r="N41" s="15">
        <v>2.051340288E-4</v>
      </c>
      <c r="O41" s="15">
        <v>2.2524702719999999E-4</v>
      </c>
      <c r="P41" s="15">
        <v>2.4536002560000001E-4</v>
      </c>
      <c r="Q41" s="15">
        <v>2.6547302400000002E-4</v>
      </c>
      <c r="R41" s="15">
        <v>2.8558602239999999E-4</v>
      </c>
      <c r="S41" s="15">
        <v>2.5049902080000002E-4</v>
      </c>
      <c r="T41" s="15">
        <v>1.4772991487999999E-3</v>
      </c>
      <c r="U41" s="11"/>
      <c r="V41" s="15"/>
      <c r="W41" s="14"/>
    </row>
    <row r="42" spans="2:23" x14ac:dyDescent="0.3">
      <c r="L42" s="10"/>
      <c r="M42" s="11" t="s">
        <v>17</v>
      </c>
      <c r="N42" s="15">
        <v>1.9264E-4</v>
      </c>
      <c r="O42" s="15">
        <v>2.0672E-4</v>
      </c>
      <c r="P42" s="15">
        <v>2.0672E-4</v>
      </c>
      <c r="Q42" s="15">
        <v>2.0672E-4</v>
      </c>
      <c r="R42" s="15">
        <v>2.0672E-4</v>
      </c>
      <c r="S42" s="15">
        <v>1.5152000000000001E-4</v>
      </c>
      <c r="T42" s="15">
        <v>1.1710399999999999E-3</v>
      </c>
      <c r="U42" s="11"/>
      <c r="V42" s="15"/>
      <c r="W42" s="14"/>
    </row>
    <row r="43" spans="2:23" x14ac:dyDescent="0.3">
      <c r="L43" s="16" t="s">
        <v>24</v>
      </c>
      <c r="M43" s="11" t="s">
        <v>18</v>
      </c>
      <c r="N43" s="15">
        <v>2.051340288E-4</v>
      </c>
      <c r="O43" s="15">
        <v>2.2524702719999999E-4</v>
      </c>
      <c r="P43" s="15">
        <v>2.4536002560000001E-4</v>
      </c>
      <c r="Q43" s="15">
        <v>2.6547302400000002E-4</v>
      </c>
      <c r="R43" s="15">
        <v>2.8558602239999999E-4</v>
      </c>
      <c r="S43" s="15">
        <v>2.5049902080000002E-4</v>
      </c>
      <c r="T43" s="15">
        <v>1.4772991487999999E-3</v>
      </c>
      <c r="U43" s="11"/>
      <c r="V43" s="15"/>
      <c r="W43" s="14"/>
    </row>
    <row r="44" spans="2:23" x14ac:dyDescent="0.3">
      <c r="L44" s="10"/>
      <c r="M44" s="11" t="s">
        <v>19</v>
      </c>
      <c r="N44" s="15">
        <v>1.9264E-4</v>
      </c>
      <c r="O44" s="15">
        <v>2.0672E-4</v>
      </c>
      <c r="P44" s="15">
        <v>2.0672E-4</v>
      </c>
      <c r="Q44" s="15">
        <v>2.0672E-4</v>
      </c>
      <c r="R44" s="15">
        <v>2.0672E-4</v>
      </c>
      <c r="S44" s="15">
        <v>1.5152000000000001E-4</v>
      </c>
      <c r="T44" s="15">
        <v>1.1710399999999999E-3</v>
      </c>
      <c r="U44" s="11"/>
      <c r="V44" s="15"/>
      <c r="W44" s="14"/>
    </row>
    <row r="45" spans="2:23" x14ac:dyDescent="0.3">
      <c r="L45" s="10"/>
      <c r="M45" s="11" t="s">
        <v>20</v>
      </c>
      <c r="N45" s="15"/>
      <c r="O45" s="15"/>
      <c r="P45" s="15"/>
      <c r="Q45" s="15"/>
      <c r="R45" s="15"/>
      <c r="S45" s="15"/>
      <c r="T45" s="15">
        <v>1.0427340288E-3</v>
      </c>
      <c r="U45" s="11"/>
      <c r="V45" s="15"/>
      <c r="W45" s="14"/>
    </row>
    <row r="46" spans="2:23" x14ac:dyDescent="0.3">
      <c r="L46" s="10"/>
      <c r="M46" s="11" t="s">
        <v>21</v>
      </c>
      <c r="N46" s="15"/>
      <c r="O46" s="15"/>
      <c r="P46" s="15"/>
      <c r="Q46" s="15"/>
      <c r="R46" s="15"/>
      <c r="S46" s="15"/>
      <c r="T46" s="15">
        <v>1.0427340288E-3</v>
      </c>
      <c r="U46" s="11"/>
      <c r="V46" s="15"/>
      <c r="W46" s="14"/>
    </row>
    <row r="47" spans="2:23" x14ac:dyDescent="0.3">
      <c r="L47" s="10"/>
      <c r="M47" s="11" t="s">
        <v>22</v>
      </c>
      <c r="N47" s="15"/>
      <c r="O47" s="15"/>
      <c r="P47" s="15"/>
      <c r="Q47" s="15"/>
      <c r="R47" s="15"/>
      <c r="S47" s="15"/>
      <c r="T47" s="15">
        <v>1.0427340288E-3</v>
      </c>
      <c r="U47" s="11"/>
      <c r="V47" s="15"/>
      <c r="W47" s="14"/>
    </row>
    <row r="48" spans="2:23" x14ac:dyDescent="0.3"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4"/>
    </row>
    <row r="49" spans="12:23" x14ac:dyDescent="0.3"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4"/>
    </row>
    <row r="50" spans="12:23" x14ac:dyDescent="0.3">
      <c r="L50" s="10"/>
      <c r="M50" s="11" t="s">
        <v>25</v>
      </c>
      <c r="N50" s="17" t="s">
        <v>1</v>
      </c>
      <c r="O50" s="17" t="s">
        <v>4</v>
      </c>
      <c r="P50" s="17" t="s">
        <v>2</v>
      </c>
      <c r="Q50" s="17" t="s">
        <v>8</v>
      </c>
      <c r="R50" s="11"/>
      <c r="S50" s="17" t="s">
        <v>29</v>
      </c>
      <c r="T50" s="17" t="s">
        <v>30</v>
      </c>
      <c r="U50" s="11"/>
      <c r="V50" s="11"/>
      <c r="W50" s="14"/>
    </row>
    <row r="51" spans="12:23" x14ac:dyDescent="0.3">
      <c r="L51" s="10"/>
      <c r="M51" s="11" t="s">
        <v>28</v>
      </c>
      <c r="N51" s="12">
        <v>2</v>
      </c>
      <c r="O51" s="12">
        <v>176</v>
      </c>
      <c r="P51" s="12">
        <v>1.25E-4</v>
      </c>
      <c r="Q51" s="13">
        <v>100000000</v>
      </c>
      <c r="R51" s="11"/>
      <c r="S51" s="22">
        <v>2181.6115199999999</v>
      </c>
      <c r="T51" s="12" t="s">
        <v>33</v>
      </c>
      <c r="U51" s="11"/>
      <c r="V51" s="11"/>
      <c r="W51" s="14"/>
    </row>
    <row r="52" spans="12:23" x14ac:dyDescent="0.3"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4"/>
    </row>
    <row r="53" spans="12:23" x14ac:dyDescent="0.3"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4"/>
    </row>
    <row r="54" spans="12:23" x14ac:dyDescent="0.3">
      <c r="L54" s="10"/>
      <c r="M54" s="11" t="s">
        <v>15</v>
      </c>
      <c r="N54" s="11" t="s">
        <v>9</v>
      </c>
      <c r="O54" s="11" t="s">
        <v>10</v>
      </c>
      <c r="P54" s="11" t="s">
        <v>11</v>
      </c>
      <c r="Q54" s="11" t="s">
        <v>12</v>
      </c>
      <c r="R54" s="11" t="s">
        <v>13</v>
      </c>
      <c r="S54" s="11" t="s">
        <v>14</v>
      </c>
      <c r="T54" s="11" t="s">
        <v>23</v>
      </c>
      <c r="U54" s="11"/>
      <c r="V54" s="11"/>
      <c r="W54" s="14"/>
    </row>
    <row r="55" spans="12:23" x14ac:dyDescent="0.3">
      <c r="L55" s="10"/>
      <c r="M55" s="11" t="s">
        <v>16</v>
      </c>
      <c r="N55" s="15">
        <v>2.1062446080000001E-4</v>
      </c>
      <c r="O55" s="15">
        <v>3.2178662400000001E-4</v>
      </c>
      <c r="P55" s="15"/>
      <c r="Q55" s="15"/>
      <c r="R55" s="15"/>
      <c r="S55" s="15"/>
      <c r="T55" s="15">
        <v>5.3241108480000003E-4</v>
      </c>
      <c r="U55" s="11"/>
      <c r="V55" s="15"/>
      <c r="W55" s="14"/>
    </row>
    <row r="56" spans="12:23" x14ac:dyDescent="0.3">
      <c r="L56" s="10"/>
      <c r="M56" s="11" t="s">
        <v>17</v>
      </c>
      <c r="N56" s="15">
        <v>1.7967999999999999E-4</v>
      </c>
      <c r="O56" s="15">
        <v>1.7967999999999999E-4</v>
      </c>
      <c r="P56" s="15"/>
      <c r="Q56" s="15"/>
      <c r="R56" s="15"/>
      <c r="S56" s="15"/>
      <c r="T56" s="15">
        <v>3.5935999999999997E-4</v>
      </c>
      <c r="U56" s="11"/>
      <c r="V56" s="15"/>
      <c r="W56" s="14"/>
    </row>
    <row r="57" spans="12:23" x14ac:dyDescent="0.3">
      <c r="L57" s="16" t="s">
        <v>0</v>
      </c>
      <c r="M57" s="11" t="s">
        <v>18</v>
      </c>
      <c r="N57" s="15">
        <v>2.1062446080000001E-4</v>
      </c>
      <c r="O57" s="15">
        <v>3.2178662400000001E-4</v>
      </c>
      <c r="P57" s="15"/>
      <c r="Q57" s="15"/>
      <c r="R57" s="15"/>
      <c r="S57" s="15"/>
      <c r="T57" s="15">
        <v>5.3241108480000003E-4</v>
      </c>
      <c r="U57" s="11"/>
      <c r="V57" s="15"/>
      <c r="W57" s="14"/>
    </row>
    <row r="58" spans="12:23" x14ac:dyDescent="0.3">
      <c r="L58" s="10"/>
      <c r="M58" s="11" t="s">
        <v>19</v>
      </c>
      <c r="N58" s="15">
        <v>1.7967999999999999E-4</v>
      </c>
      <c r="O58" s="15">
        <v>1.7967999999999999E-4</v>
      </c>
      <c r="P58" s="15"/>
      <c r="Q58" s="15"/>
      <c r="R58" s="15"/>
      <c r="S58" s="15"/>
      <c r="T58" s="15">
        <v>3.5935999999999997E-4</v>
      </c>
      <c r="U58" s="11"/>
      <c r="V58" s="15"/>
      <c r="W58" s="14"/>
    </row>
    <row r="59" spans="12:23" x14ac:dyDescent="0.3">
      <c r="L59" s="10"/>
      <c r="M59" s="11" t="s">
        <v>20</v>
      </c>
      <c r="N59" s="15"/>
      <c r="O59" s="15"/>
      <c r="P59" s="15"/>
      <c r="Q59" s="15"/>
      <c r="R59" s="15"/>
      <c r="S59" s="15"/>
      <c r="T59" s="15">
        <v>3.339844608E-4</v>
      </c>
      <c r="U59" s="11"/>
      <c r="V59" s="15"/>
      <c r="W59" s="14"/>
    </row>
    <row r="60" spans="12:23" x14ac:dyDescent="0.3">
      <c r="L60" s="10"/>
      <c r="M60" s="11" t="s">
        <v>21</v>
      </c>
      <c r="N60" s="15"/>
      <c r="O60" s="15"/>
      <c r="P60" s="15"/>
      <c r="Q60" s="15"/>
      <c r="R60" s="15"/>
      <c r="S60" s="15"/>
      <c r="T60" s="15">
        <v>3.339844608E-4</v>
      </c>
      <c r="U60" s="11"/>
      <c r="V60" s="15"/>
      <c r="W60" s="14"/>
    </row>
    <row r="61" spans="12:23" x14ac:dyDescent="0.3">
      <c r="L61" s="10"/>
      <c r="M61" s="11" t="s">
        <v>22</v>
      </c>
      <c r="N61" s="15"/>
      <c r="O61" s="15"/>
      <c r="P61" s="15"/>
      <c r="Q61" s="15"/>
      <c r="R61" s="15"/>
      <c r="S61" s="15"/>
      <c r="T61" s="15">
        <v>3.339844608E-4</v>
      </c>
      <c r="U61" s="11"/>
      <c r="V61" s="15"/>
      <c r="W61" s="14"/>
    </row>
    <row r="62" spans="12:23" x14ac:dyDescent="0.3"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1"/>
    </row>
    <row r="65" spans="12:23" x14ac:dyDescent="0.3">
      <c r="L65" s="6"/>
      <c r="M65" s="7" t="s">
        <v>26</v>
      </c>
      <c r="N65" s="8" t="s">
        <v>1</v>
      </c>
      <c r="O65" s="8" t="s">
        <v>4</v>
      </c>
      <c r="P65" s="8" t="s">
        <v>2</v>
      </c>
      <c r="Q65" s="8" t="s">
        <v>8</v>
      </c>
      <c r="R65" s="7"/>
      <c r="S65" s="8" t="s">
        <v>29</v>
      </c>
      <c r="T65" s="8" t="s">
        <v>30</v>
      </c>
      <c r="U65" s="7"/>
      <c r="V65" s="7"/>
      <c r="W65" s="9"/>
    </row>
    <row r="66" spans="12:23" x14ac:dyDescent="0.3">
      <c r="L66" s="10"/>
      <c r="M66" s="11" t="s">
        <v>27</v>
      </c>
      <c r="N66" s="12">
        <v>2</v>
      </c>
      <c r="O66" s="12">
        <v>88</v>
      </c>
      <c r="P66" s="12">
        <v>2.5000000000000001E-4</v>
      </c>
      <c r="Q66" s="13">
        <v>100000000</v>
      </c>
      <c r="R66" s="11"/>
      <c r="S66" s="1">
        <v>1328.70144</v>
      </c>
      <c r="T66" s="12" t="s">
        <v>32</v>
      </c>
      <c r="U66" s="11"/>
      <c r="V66" s="11"/>
      <c r="W66" s="14"/>
    </row>
    <row r="67" spans="12:23" x14ac:dyDescent="0.3">
      <c r="L67" s="10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4"/>
    </row>
    <row r="68" spans="12:23" x14ac:dyDescent="0.3">
      <c r="L68" s="10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4"/>
    </row>
    <row r="69" spans="12:23" x14ac:dyDescent="0.3"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4"/>
    </row>
    <row r="70" spans="12:23" x14ac:dyDescent="0.3"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4"/>
    </row>
    <row r="71" spans="12:23" x14ac:dyDescent="0.3">
      <c r="L71" s="10"/>
      <c r="M71" s="11" t="s">
        <v>15</v>
      </c>
      <c r="N71" s="11" t="s">
        <v>9</v>
      </c>
      <c r="O71" s="11" t="s">
        <v>10</v>
      </c>
      <c r="P71" s="11" t="s">
        <v>11</v>
      </c>
      <c r="Q71" s="11" t="s">
        <v>12</v>
      </c>
      <c r="R71" s="11" t="s">
        <v>13</v>
      </c>
      <c r="S71" s="11" t="s">
        <v>14</v>
      </c>
      <c r="T71" s="11" t="s">
        <v>23</v>
      </c>
      <c r="U71" s="11"/>
      <c r="V71" s="11"/>
      <c r="W71" s="14"/>
    </row>
    <row r="72" spans="12:23" x14ac:dyDescent="0.3">
      <c r="L72" s="10"/>
      <c r="M72" s="11" t="s">
        <v>16</v>
      </c>
      <c r="N72" s="15">
        <v>2.1217402879999999E-4</v>
      </c>
      <c r="O72" s="15">
        <v>2.330800128E-4</v>
      </c>
      <c r="P72" s="15">
        <v>2.5398599679999999E-4</v>
      </c>
      <c r="Q72" s="15">
        <v>2.7489198080000001E-4</v>
      </c>
      <c r="R72" s="15">
        <v>2.9579796480000002E-4</v>
      </c>
      <c r="S72" s="15">
        <v>2.5446394880000001E-4</v>
      </c>
      <c r="T72" s="15">
        <v>1.5243939328E-3</v>
      </c>
      <c r="U72" s="11"/>
      <c r="V72" s="15"/>
      <c r="W72" s="14"/>
    </row>
    <row r="73" spans="12:23" x14ac:dyDescent="0.3">
      <c r="L73" s="10"/>
      <c r="M73" s="11" t="s">
        <v>17</v>
      </c>
      <c r="N73" s="15">
        <v>1.9968000000000001E-4</v>
      </c>
      <c r="O73" s="15">
        <v>2.20585984E-4</v>
      </c>
      <c r="P73" s="15">
        <v>2.2783999999999999E-4</v>
      </c>
      <c r="Q73" s="15">
        <v>2.2783999999999999E-4</v>
      </c>
      <c r="R73" s="15">
        <v>2.2783999999999999E-4</v>
      </c>
      <c r="S73" s="15">
        <v>1.6559999999999999E-4</v>
      </c>
      <c r="T73" s="15">
        <v>1.269385984E-3</v>
      </c>
      <c r="U73" s="11"/>
      <c r="V73" s="15"/>
      <c r="W73" s="14"/>
    </row>
    <row r="74" spans="12:23" x14ac:dyDescent="0.3">
      <c r="L74" s="16" t="s">
        <v>24</v>
      </c>
      <c r="M74" s="11" t="s">
        <v>18</v>
      </c>
      <c r="N74" s="15">
        <v>2.1217402879999999E-4</v>
      </c>
      <c r="O74" s="15">
        <v>2.330800128E-4</v>
      </c>
      <c r="P74" s="15">
        <v>2.5398599679999999E-4</v>
      </c>
      <c r="Q74" s="15">
        <v>2.7489198080000001E-4</v>
      </c>
      <c r="R74" s="15">
        <v>2.9579796480000002E-4</v>
      </c>
      <c r="S74" s="15">
        <v>2.5446394880000001E-4</v>
      </c>
      <c r="T74" s="15">
        <v>1.5243939328E-3</v>
      </c>
      <c r="U74" s="11"/>
      <c r="V74" s="15"/>
      <c r="W74" s="14"/>
    </row>
    <row r="75" spans="12:23" x14ac:dyDescent="0.3">
      <c r="L75" s="10"/>
      <c r="M75" s="11" t="s">
        <v>19</v>
      </c>
      <c r="N75" s="15"/>
      <c r="O75" s="15"/>
      <c r="P75" s="15"/>
      <c r="Q75" s="15"/>
      <c r="R75" s="15"/>
      <c r="S75" s="15"/>
      <c r="T75" s="15">
        <v>1.269385984E-3</v>
      </c>
      <c r="U75" s="11"/>
      <c r="V75" s="15"/>
      <c r="W75" s="14"/>
    </row>
    <row r="76" spans="12:23" x14ac:dyDescent="0.3">
      <c r="L76" s="10"/>
      <c r="M76" s="11" t="s">
        <v>20</v>
      </c>
      <c r="N76" s="15"/>
      <c r="O76" s="15"/>
      <c r="P76" s="15"/>
      <c r="Q76" s="15"/>
      <c r="R76" s="15"/>
      <c r="S76" s="15"/>
      <c r="T76" s="15">
        <v>1.0779340287999999E-3</v>
      </c>
      <c r="U76" s="11"/>
      <c r="V76" s="15"/>
      <c r="W76" s="14"/>
    </row>
    <row r="77" spans="12:23" x14ac:dyDescent="0.3">
      <c r="L77" s="10"/>
      <c r="M77" s="11" t="s">
        <v>21</v>
      </c>
      <c r="N77" s="15"/>
      <c r="O77" s="15"/>
      <c r="P77" s="15"/>
      <c r="Q77" s="15"/>
      <c r="R77" s="15"/>
      <c r="S77" s="15"/>
      <c r="T77" s="15">
        <v>1.0779340287999999E-3</v>
      </c>
      <c r="U77" s="11"/>
      <c r="V77" s="15"/>
      <c r="W77" s="14"/>
    </row>
    <row r="78" spans="12:23" x14ac:dyDescent="0.3">
      <c r="L78" s="10"/>
      <c r="M78" s="11" t="s">
        <v>22</v>
      </c>
      <c r="N78" s="15"/>
      <c r="O78" s="15"/>
      <c r="P78" s="15"/>
      <c r="Q78" s="15"/>
      <c r="R78" s="15"/>
      <c r="S78" s="15"/>
      <c r="T78" s="15">
        <v>1.0779340287999999E-3</v>
      </c>
      <c r="U78" s="11"/>
      <c r="V78" s="15"/>
      <c r="W78" s="14"/>
    </row>
    <row r="79" spans="12:23" x14ac:dyDescent="0.3">
      <c r="L79" s="10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4"/>
    </row>
    <row r="80" spans="12:23" x14ac:dyDescent="0.3">
      <c r="L80" s="10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4"/>
    </row>
    <row r="81" spans="12:23" x14ac:dyDescent="0.3">
      <c r="L81" s="10"/>
      <c r="M81" s="11" t="s">
        <v>25</v>
      </c>
      <c r="N81" s="17" t="s">
        <v>1</v>
      </c>
      <c r="O81" s="17" t="s">
        <v>4</v>
      </c>
      <c r="P81" s="17" t="s">
        <v>2</v>
      </c>
      <c r="Q81" s="17" t="s">
        <v>8</v>
      </c>
      <c r="R81" s="11"/>
      <c r="S81" s="17" t="s">
        <v>29</v>
      </c>
      <c r="T81" s="17" t="s">
        <v>30</v>
      </c>
      <c r="U81" s="11"/>
      <c r="V81" s="11"/>
      <c r="W81" s="14"/>
    </row>
    <row r="82" spans="12:23" x14ac:dyDescent="0.3">
      <c r="L82" s="10"/>
      <c r="M82" s="11" t="s">
        <v>28</v>
      </c>
      <c r="N82" s="12">
        <v>2</v>
      </c>
      <c r="O82" s="12">
        <v>264</v>
      </c>
      <c r="P82" s="12">
        <v>1.25E-4</v>
      </c>
      <c r="Q82" s="13">
        <v>100000000</v>
      </c>
      <c r="R82" s="11"/>
      <c r="S82" s="22">
        <v>2796.62592</v>
      </c>
      <c r="T82" s="12" t="s">
        <v>34</v>
      </c>
      <c r="U82" s="11"/>
      <c r="V82" s="11"/>
      <c r="W82" s="14"/>
    </row>
    <row r="83" spans="12:23" x14ac:dyDescent="0.3">
      <c r="L83" s="1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4"/>
    </row>
    <row r="84" spans="12:23" x14ac:dyDescent="0.3">
      <c r="L84" s="1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4"/>
    </row>
    <row r="85" spans="12:23" x14ac:dyDescent="0.3">
      <c r="L85" s="10"/>
      <c r="M85" s="11" t="s">
        <v>15</v>
      </c>
      <c r="N85" s="11" t="s">
        <v>9</v>
      </c>
      <c r="O85" s="11" t="s">
        <v>10</v>
      </c>
      <c r="P85" s="11" t="s">
        <v>11</v>
      </c>
      <c r="Q85" s="11" t="s">
        <v>12</v>
      </c>
      <c r="R85" s="11" t="s">
        <v>13</v>
      </c>
      <c r="S85" s="11" t="s">
        <v>14</v>
      </c>
      <c r="T85" s="11" t="s">
        <v>23</v>
      </c>
      <c r="U85" s="11"/>
      <c r="V85" s="11"/>
      <c r="W85" s="14"/>
    </row>
    <row r="86" spans="12:23" x14ac:dyDescent="0.3">
      <c r="L86" s="10"/>
      <c r="M86" s="11" t="s">
        <v>16</v>
      </c>
      <c r="N86" s="15">
        <v>2.3522503679999999E-4</v>
      </c>
      <c r="O86" s="15">
        <v>4.0196828159999999E-4</v>
      </c>
      <c r="P86" s="15"/>
      <c r="Q86" s="15"/>
      <c r="R86" s="15"/>
      <c r="S86" s="15"/>
      <c r="T86" s="15">
        <v>6.3719331840000003E-4</v>
      </c>
      <c r="U86" s="11"/>
      <c r="V86" s="15"/>
      <c r="W86" s="14"/>
    </row>
    <row r="87" spans="12:23" x14ac:dyDescent="0.3">
      <c r="L87" s="10"/>
      <c r="M87" s="11" t="s">
        <v>17</v>
      </c>
      <c r="N87" s="15">
        <v>2.0783999999999999E-4</v>
      </c>
      <c r="O87" s="15">
        <v>2.0783999999999999E-4</v>
      </c>
      <c r="P87" s="15"/>
      <c r="Q87" s="15"/>
      <c r="R87" s="15"/>
      <c r="S87" s="15"/>
      <c r="T87" s="15">
        <v>4.1567999999999998E-4</v>
      </c>
      <c r="U87" s="11"/>
      <c r="V87" s="15"/>
      <c r="W87" s="14"/>
    </row>
    <row r="88" spans="12:23" x14ac:dyDescent="0.3">
      <c r="L88" s="16" t="s">
        <v>0</v>
      </c>
      <c r="M88" s="11" t="s">
        <v>18</v>
      </c>
      <c r="N88" s="15">
        <v>2.3522503679999999E-4</v>
      </c>
      <c r="O88" s="15">
        <v>3.9455999999999899E-4</v>
      </c>
      <c r="P88" s="15"/>
      <c r="Q88" s="15"/>
      <c r="R88" s="15"/>
      <c r="S88" s="15"/>
      <c r="T88" s="15">
        <v>6.2978503680000001E-4</v>
      </c>
      <c r="U88" s="11"/>
      <c r="V88" s="15"/>
      <c r="W88" s="14"/>
    </row>
    <row r="89" spans="12:23" x14ac:dyDescent="0.3">
      <c r="L89" s="10"/>
      <c r="M89" s="11" t="s">
        <v>19</v>
      </c>
      <c r="N89" s="15">
        <v>2.0783999999999999E-4</v>
      </c>
      <c r="O89" s="15">
        <v>2.0783999999999999E-4</v>
      </c>
      <c r="P89" s="15"/>
      <c r="Q89" s="15"/>
      <c r="R89" s="15"/>
      <c r="S89" s="15"/>
      <c r="T89" s="15">
        <v>4.1567999999999998E-4</v>
      </c>
      <c r="U89" s="11"/>
      <c r="V89" s="15"/>
      <c r="W89" s="14"/>
    </row>
    <row r="90" spans="12:23" x14ac:dyDescent="0.3">
      <c r="L90" s="10"/>
      <c r="M90" s="11" t="s">
        <v>20</v>
      </c>
      <c r="N90" s="15"/>
      <c r="O90" s="15"/>
      <c r="P90" s="15"/>
      <c r="Q90" s="15"/>
      <c r="R90" s="15"/>
      <c r="S90" s="15"/>
      <c r="T90" s="15">
        <v>3.5858503679999997E-4</v>
      </c>
      <c r="U90" s="11"/>
      <c r="V90" s="15"/>
      <c r="W90" s="14"/>
    </row>
    <row r="91" spans="12:23" x14ac:dyDescent="0.3">
      <c r="L91" s="10"/>
      <c r="M91" s="11" t="s">
        <v>21</v>
      </c>
      <c r="N91" s="15"/>
      <c r="O91" s="15"/>
      <c r="P91" s="15"/>
      <c r="Q91" s="15"/>
      <c r="R91" s="15"/>
      <c r="S91" s="15"/>
      <c r="T91" s="15">
        <v>3.5858503679999997E-4</v>
      </c>
      <c r="U91" s="11"/>
      <c r="V91" s="15"/>
      <c r="W91" s="14"/>
    </row>
    <row r="92" spans="12:23" x14ac:dyDescent="0.3">
      <c r="L92" s="10"/>
      <c r="M92" s="11" t="s">
        <v>22</v>
      </c>
      <c r="N92" s="15"/>
      <c r="O92" s="15"/>
      <c r="P92" s="15"/>
      <c r="Q92" s="15"/>
      <c r="R92" s="15"/>
      <c r="S92" s="15"/>
      <c r="T92" s="15">
        <v>3.5858503679999997E-4</v>
      </c>
      <c r="U92" s="11"/>
      <c r="V92" s="15"/>
      <c r="W92" s="14"/>
    </row>
    <row r="93" spans="12:23" x14ac:dyDescent="0.3">
      <c r="L93" s="1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1"/>
    </row>
    <row r="96" spans="12:23" x14ac:dyDescent="0.3">
      <c r="L96" s="6"/>
      <c r="M96" s="7" t="s">
        <v>26</v>
      </c>
      <c r="N96" s="8" t="s">
        <v>1</v>
      </c>
      <c r="O96" s="8" t="s">
        <v>4</v>
      </c>
      <c r="P96" s="8" t="s">
        <v>2</v>
      </c>
      <c r="Q96" s="8" t="s">
        <v>8</v>
      </c>
      <c r="R96" s="7"/>
      <c r="S96" s="8" t="s">
        <v>29</v>
      </c>
      <c r="T96" s="8" t="s">
        <v>30</v>
      </c>
      <c r="U96" s="7"/>
      <c r="V96" s="7"/>
      <c r="W96" s="9"/>
    </row>
    <row r="97" spans="12:23" x14ac:dyDescent="0.3">
      <c r="L97" s="10"/>
      <c r="M97" s="11" t="s">
        <v>27</v>
      </c>
      <c r="N97" s="12">
        <v>2</v>
      </c>
      <c r="O97" s="12">
        <v>88</v>
      </c>
      <c r="P97" s="12">
        <v>2.5000000000000001E-4</v>
      </c>
      <c r="Q97" s="13">
        <v>100000000</v>
      </c>
      <c r="R97" s="11"/>
      <c r="S97" s="1">
        <v>1328.70144</v>
      </c>
      <c r="T97" s="12" t="s">
        <v>32</v>
      </c>
      <c r="U97" s="11"/>
      <c r="V97" s="11"/>
      <c r="W97" s="14"/>
    </row>
    <row r="98" spans="12:23" x14ac:dyDescent="0.3">
      <c r="L98" s="10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4"/>
    </row>
    <row r="99" spans="12:23" x14ac:dyDescent="0.3">
      <c r="L99" s="10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4"/>
    </row>
    <row r="100" spans="12:23" x14ac:dyDescent="0.3">
      <c r="L100" s="10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4"/>
    </row>
    <row r="101" spans="12:23" x14ac:dyDescent="0.3">
      <c r="L101" s="10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4"/>
    </row>
    <row r="102" spans="12:23" x14ac:dyDescent="0.3">
      <c r="L102" s="10"/>
      <c r="M102" s="11" t="s">
        <v>15</v>
      </c>
      <c r="N102" s="11" t="s">
        <v>9</v>
      </c>
      <c r="O102" s="11" t="s">
        <v>10</v>
      </c>
      <c r="P102" s="11" t="s">
        <v>11</v>
      </c>
      <c r="Q102" s="11" t="s">
        <v>12</v>
      </c>
      <c r="R102" s="11" t="s">
        <v>13</v>
      </c>
      <c r="S102" s="11" t="s">
        <v>14</v>
      </c>
      <c r="T102" s="11" t="s">
        <v>23</v>
      </c>
      <c r="U102" s="11"/>
      <c r="V102" s="11"/>
      <c r="W102" s="14"/>
    </row>
    <row r="103" spans="12:23" x14ac:dyDescent="0.3">
      <c r="L103" s="10"/>
      <c r="M103" s="11" t="s">
        <v>16</v>
      </c>
      <c r="N103" s="15">
        <v>2.3201402879999999E-4</v>
      </c>
      <c r="O103" s="15">
        <v>2.5515479040000001E-4</v>
      </c>
      <c r="P103" s="15">
        <v>2.7829555199999998E-4</v>
      </c>
      <c r="Q103" s="15">
        <v>3.014363136E-4</v>
      </c>
      <c r="R103" s="15">
        <v>3.2457707519999997E-4</v>
      </c>
      <c r="S103" s="15">
        <v>2.656378368E-4</v>
      </c>
      <c r="T103" s="15">
        <v>1.6571155968000001E-3</v>
      </c>
      <c r="U103" s="11"/>
      <c r="V103" s="15"/>
      <c r="W103" s="14"/>
    </row>
    <row r="104" spans="12:23" x14ac:dyDescent="0.3">
      <c r="L104" s="10"/>
      <c r="M104" s="11" t="s">
        <v>17</v>
      </c>
      <c r="N104" s="15">
        <v>2.1952000000000001E-4</v>
      </c>
      <c r="O104" s="15">
        <v>2.4266076160000001E-4</v>
      </c>
      <c r="P104" s="15">
        <v>2.6580152320000001E-4</v>
      </c>
      <c r="Q104" s="15">
        <v>2.8736000000000001E-4</v>
      </c>
      <c r="R104" s="15">
        <v>2.8736000000000001E-4</v>
      </c>
      <c r="S104" s="15">
        <v>2.0528000000000001E-4</v>
      </c>
      <c r="T104" s="15">
        <v>1.5079822847999999E-3</v>
      </c>
      <c r="U104" s="11"/>
      <c r="V104" s="15"/>
      <c r="W104" s="14"/>
    </row>
    <row r="105" spans="12:23" x14ac:dyDescent="0.3">
      <c r="L105" s="16" t="s">
        <v>24</v>
      </c>
      <c r="M105" s="11" t="s">
        <v>18</v>
      </c>
      <c r="N105" s="15"/>
      <c r="O105" s="15"/>
      <c r="P105" s="15"/>
      <c r="Q105" s="15"/>
      <c r="R105" s="15"/>
      <c r="S105" s="15"/>
      <c r="T105" s="15">
        <v>1.6571155968000001E-3</v>
      </c>
      <c r="U105" s="11"/>
      <c r="V105" s="15"/>
      <c r="W105" s="14"/>
    </row>
    <row r="106" spans="12:23" x14ac:dyDescent="0.3">
      <c r="L106" s="10"/>
      <c r="M106" s="11" t="s">
        <v>19</v>
      </c>
      <c r="N106" s="15">
        <v>2.1952000000000001E-4</v>
      </c>
      <c r="O106" s="15">
        <v>2.4266076160000001E-4</v>
      </c>
      <c r="P106" s="15">
        <v>2.6580152320000001E-4</v>
      </c>
      <c r="Q106" s="15">
        <v>2.8736000000000001E-4</v>
      </c>
      <c r="R106" s="15">
        <v>2.8736000000000001E-4</v>
      </c>
      <c r="S106" s="15">
        <v>2.0528000000000001E-4</v>
      </c>
      <c r="T106" s="15">
        <v>1.5079822847999999E-3</v>
      </c>
      <c r="U106" s="11"/>
      <c r="V106" s="15"/>
      <c r="W106" s="14"/>
    </row>
    <row r="107" spans="12:23" x14ac:dyDescent="0.3">
      <c r="L107" s="10"/>
      <c r="M107" s="11" t="s">
        <v>20</v>
      </c>
      <c r="N107" s="15"/>
      <c r="O107" s="15"/>
      <c r="P107" s="15"/>
      <c r="Q107" s="15"/>
      <c r="R107" s="15"/>
      <c r="S107" s="15"/>
      <c r="T107" s="15">
        <v>1.1771340288E-3</v>
      </c>
      <c r="U107" s="11"/>
      <c r="V107" s="15"/>
      <c r="W107" s="14"/>
    </row>
    <row r="108" spans="12:23" x14ac:dyDescent="0.3">
      <c r="L108" s="10"/>
      <c r="M108" s="11" t="s">
        <v>21</v>
      </c>
      <c r="N108" s="15"/>
      <c r="O108" s="15"/>
      <c r="P108" s="15"/>
      <c r="Q108" s="15"/>
      <c r="R108" s="15"/>
      <c r="S108" s="15"/>
      <c r="T108" s="15">
        <v>1.1771340288E-3</v>
      </c>
      <c r="U108" s="11"/>
      <c r="V108" s="15"/>
      <c r="W108" s="14"/>
    </row>
    <row r="109" spans="12:23" x14ac:dyDescent="0.3">
      <c r="L109" s="10"/>
      <c r="M109" s="11" t="s">
        <v>22</v>
      </c>
      <c r="N109" s="15"/>
      <c r="O109" s="15"/>
      <c r="P109" s="15"/>
      <c r="Q109" s="15"/>
      <c r="R109" s="15"/>
      <c r="S109" s="15"/>
      <c r="T109" s="15">
        <v>1.1771340288E-3</v>
      </c>
      <c r="U109" s="11"/>
      <c r="V109" s="15"/>
      <c r="W109" s="14"/>
    </row>
    <row r="110" spans="12:23" x14ac:dyDescent="0.3"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4"/>
    </row>
    <row r="111" spans="12:23" x14ac:dyDescent="0.3">
      <c r="L111" s="10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4"/>
    </row>
    <row r="112" spans="12:23" x14ac:dyDescent="0.3">
      <c r="L112" s="10"/>
      <c r="M112" s="11" t="s">
        <v>25</v>
      </c>
      <c r="N112" s="17" t="s">
        <v>1</v>
      </c>
      <c r="O112" s="17" t="s">
        <v>4</v>
      </c>
      <c r="P112" s="17" t="s">
        <v>2</v>
      </c>
      <c r="Q112" s="17" t="s">
        <v>8</v>
      </c>
      <c r="R112" s="11"/>
      <c r="S112" s="17" t="s">
        <v>29</v>
      </c>
      <c r="T112" s="17" t="s">
        <v>30</v>
      </c>
      <c r="U112" s="11"/>
      <c r="V112" s="11"/>
      <c r="W112" s="14"/>
    </row>
    <row r="113" spans="12:23" x14ac:dyDescent="0.3">
      <c r="L113" s="10"/>
      <c r="M113" s="11" t="s">
        <v>28</v>
      </c>
      <c r="N113" s="12">
        <v>2</v>
      </c>
      <c r="O113" s="12">
        <v>512</v>
      </c>
      <c r="P113" s="12">
        <v>1.25E-4</v>
      </c>
      <c r="Q113" s="13">
        <v>100000000</v>
      </c>
      <c r="R113" s="11"/>
      <c r="S113" s="22">
        <v>2823.2908799000002</v>
      </c>
      <c r="T113" s="12" t="s">
        <v>35</v>
      </c>
      <c r="U113" s="11"/>
      <c r="V113" s="11"/>
      <c r="W113" s="14"/>
    </row>
    <row r="114" spans="12:23" x14ac:dyDescent="0.3">
      <c r="L114" s="1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4"/>
    </row>
    <row r="115" spans="12:23" x14ac:dyDescent="0.3">
      <c r="L115" s="10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4"/>
    </row>
    <row r="116" spans="12:23" x14ac:dyDescent="0.3">
      <c r="L116" s="10"/>
      <c r="M116" s="11" t="s">
        <v>15</v>
      </c>
      <c r="N116" s="11" t="s">
        <v>9</v>
      </c>
      <c r="O116" s="11" t="s">
        <v>10</v>
      </c>
      <c r="P116" s="11" t="s">
        <v>11</v>
      </c>
      <c r="Q116" s="11" t="s">
        <v>12</v>
      </c>
      <c r="R116" s="11" t="s">
        <v>13</v>
      </c>
      <c r="S116" s="11" t="s">
        <v>14</v>
      </c>
      <c r="T116" s="11" t="s">
        <v>23</v>
      </c>
      <c r="U116" s="11"/>
      <c r="V116" s="11"/>
      <c r="W116" s="14"/>
    </row>
    <row r="117" spans="12:23" x14ac:dyDescent="0.3">
      <c r="L117" s="10"/>
      <c r="M117" s="11" t="s">
        <v>16</v>
      </c>
      <c r="N117" s="15">
        <v>2.3629163519999901E-4</v>
      </c>
      <c r="O117" s="15">
        <v>5.5967247360000003E-4</v>
      </c>
      <c r="P117" s="15"/>
      <c r="Q117" s="15"/>
      <c r="R117" s="15"/>
      <c r="S117" s="15"/>
      <c r="T117" s="15">
        <v>7.9596410879999996E-4</v>
      </c>
      <c r="U117" s="11"/>
      <c r="V117" s="15"/>
      <c r="W117" s="14"/>
    </row>
    <row r="118" spans="12:23" x14ac:dyDescent="0.3">
      <c r="L118" s="10"/>
      <c r="M118" s="11" t="s">
        <v>17</v>
      </c>
      <c r="N118" s="15">
        <v>2.3629163519999901E-4</v>
      </c>
      <c r="O118" s="15">
        <v>2.8719999999999999E-4</v>
      </c>
      <c r="P118" s="15"/>
      <c r="Q118" s="15"/>
      <c r="R118" s="15"/>
      <c r="S118" s="15"/>
      <c r="T118" s="15">
        <v>5.2349163519999997E-4</v>
      </c>
      <c r="U118" s="11"/>
      <c r="V118" s="15"/>
      <c r="W118" s="14"/>
    </row>
    <row r="119" spans="12:23" x14ac:dyDescent="0.3">
      <c r="L119" s="16" t="s">
        <v>0</v>
      </c>
      <c r="M119" s="11" t="s">
        <v>18</v>
      </c>
      <c r="N119" s="15">
        <v>2.3629163519999901E-4</v>
      </c>
      <c r="O119" s="15">
        <v>5.3344000000000004E-4</v>
      </c>
      <c r="P119" s="15"/>
      <c r="Q119" s="15"/>
      <c r="R119" s="15"/>
      <c r="S119" s="15"/>
      <c r="T119" s="15">
        <v>7.6973163519999997E-4</v>
      </c>
      <c r="U119" s="11"/>
      <c r="V119" s="15"/>
      <c r="W119" s="14"/>
    </row>
    <row r="120" spans="12:23" x14ac:dyDescent="0.3">
      <c r="L120" s="10"/>
      <c r="M120" s="11" t="s">
        <v>19</v>
      </c>
      <c r="N120" s="15">
        <v>2.3629163519999901E-4</v>
      </c>
      <c r="O120" s="15">
        <v>2.8719999999999999E-4</v>
      </c>
      <c r="P120" s="15"/>
      <c r="Q120" s="15"/>
      <c r="R120" s="15"/>
      <c r="S120" s="15"/>
      <c r="T120" s="15">
        <v>5.2349163519999997E-4</v>
      </c>
      <c r="U120" s="11"/>
      <c r="V120" s="15"/>
      <c r="W120" s="14"/>
    </row>
    <row r="121" spans="12:23" x14ac:dyDescent="0.3">
      <c r="L121" s="10"/>
      <c r="M121" s="11" t="s">
        <v>20</v>
      </c>
      <c r="N121" s="15"/>
      <c r="O121" s="15"/>
      <c r="P121" s="15"/>
      <c r="Q121" s="15"/>
      <c r="R121" s="15"/>
      <c r="S121" s="15"/>
      <c r="T121" s="15">
        <v>3.5965163520000002E-4</v>
      </c>
      <c r="U121" s="11"/>
      <c r="V121" s="15"/>
      <c r="W121" s="14"/>
    </row>
    <row r="122" spans="12:23" x14ac:dyDescent="0.3">
      <c r="L122" s="10"/>
      <c r="M122" s="11" t="s">
        <v>21</v>
      </c>
      <c r="N122" s="15"/>
      <c r="O122" s="15"/>
      <c r="P122" s="15"/>
      <c r="Q122" s="15"/>
      <c r="R122" s="15"/>
      <c r="S122" s="15"/>
      <c r="T122" s="15">
        <v>3.5965163520000002E-4</v>
      </c>
      <c r="U122" s="11"/>
      <c r="V122" s="15"/>
      <c r="W122" s="14"/>
    </row>
    <row r="123" spans="12:23" x14ac:dyDescent="0.3">
      <c r="L123" s="10"/>
      <c r="M123" s="11" t="s">
        <v>22</v>
      </c>
      <c r="N123" s="15"/>
      <c r="O123" s="15"/>
      <c r="P123" s="15"/>
      <c r="Q123" s="15"/>
      <c r="R123" s="15"/>
      <c r="S123" s="15"/>
      <c r="T123" s="15">
        <v>3.5965163520000002E-4</v>
      </c>
      <c r="U123" s="11"/>
      <c r="V123" s="15"/>
      <c r="W123" s="14"/>
    </row>
    <row r="124" spans="12:23" x14ac:dyDescent="0.3">
      <c r="L124" s="18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21"/>
    </row>
  </sheetData>
  <pageMargins left="0.7" right="0.7" top="0.78740157499999996" bottom="0.78740157499999996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2023-01-02T15:01:47Z</dcterms:modified>
</cp:coreProperties>
</file>