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ceXX\Documents\Studium\FAU_Informatik_Master\FS5\Masterarbeit\Network_Calculus_in_TSN\DNC\IntelliJ\src\main\java\org\networkcalculus\dnc\demos\Eval_CBSLine\"/>
    </mc:Choice>
  </mc:AlternateContent>
  <xr:revisionPtr revIDLastSave="0" documentId="13_ncr:1_{293ECB8E-ACEC-4493-943F-4DDF8AD55EE5}" xr6:coauthVersionLast="36" xr6:coauthVersionMax="36" xr10:uidLastSave="{00000000-0000-0000-0000-000000000000}"/>
  <bookViews>
    <workbookView xWindow="0" yWindow="1368" windowWidth="46080" windowHeight="22152" activeTab="1" xr2:uid="{76093B85-C4EA-4FAC-BB07-8F5ADEBC9C5C}"/>
  </bookViews>
  <sheets>
    <sheet name="Tabelle1" sheetId="3" r:id="rId1"/>
    <sheet name="CBSLine_BurstIncreas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3" l="1"/>
  <c r="V30" i="4"/>
  <c r="V29" i="4"/>
  <c r="V28" i="4"/>
  <c r="V27" i="4"/>
  <c r="V26" i="4"/>
  <c r="V25" i="4"/>
  <c r="V24" i="4"/>
  <c r="V11" i="4"/>
  <c r="V12" i="4"/>
  <c r="V13" i="4"/>
  <c r="V14" i="4"/>
  <c r="V15" i="4"/>
  <c r="V16" i="4"/>
  <c r="V10" i="4"/>
  <c r="L3" i="3"/>
  <c r="L4" i="3" s="1"/>
</calcChain>
</file>

<file path=xl/sharedStrings.xml><?xml version="1.0" encoding="utf-8"?>
<sst xmlns="http://schemas.openxmlformats.org/spreadsheetml/2006/main" count="107" uniqueCount="34">
  <si>
    <t>f1</t>
  </si>
  <si>
    <t>MIF</t>
  </si>
  <si>
    <t>CMI [s]</t>
  </si>
  <si>
    <t>Ethernet Frame Overhead [bit]</t>
  </si>
  <si>
    <t>MFS [Byte]</t>
  </si>
  <si>
    <t>m</t>
  </si>
  <si>
    <t>b</t>
  </si>
  <si>
    <t>r</t>
  </si>
  <si>
    <t>Link rate</t>
  </si>
  <si>
    <t>S1</t>
  </si>
  <si>
    <t>S2</t>
  </si>
  <si>
    <t>S3</t>
  </si>
  <si>
    <t>S4</t>
  </si>
  <si>
    <t>S5</t>
  </si>
  <si>
    <t>S6</t>
  </si>
  <si>
    <t>Analysis</t>
  </si>
  <si>
    <t>TFA unshaped</t>
  </si>
  <si>
    <t>TFA link shaped</t>
  </si>
  <si>
    <t>TFA CBS shaped</t>
  </si>
  <si>
    <t>TFA combined shaped</t>
  </si>
  <si>
    <t>SFA</t>
  </si>
  <si>
    <t>PMOO</t>
  </si>
  <si>
    <t>TMA</t>
  </si>
  <si>
    <t>Total</t>
  </si>
  <si>
    <t>foi</t>
  </si>
  <si>
    <t>Flows 1-5</t>
  </si>
  <si>
    <t>Flow 0/foi</t>
  </si>
  <si>
    <t>Priority B/1</t>
  </si>
  <si>
    <t>Priority A/0</t>
  </si>
  <si>
    <t>AC b</t>
  </si>
  <si>
    <t>AC r</t>
  </si>
  <si>
    <t>11,264MBIt/s</t>
  </si>
  <si>
    <t>5,632MBit/s</t>
  </si>
  <si>
    <t>22,528MBIt/s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</si>
</sst>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 applyAlignment="1">
      <alignment horizontal="center"/>
    </xf>
    <xf numFmtId="0" fontId="0" fillId="0" borderId="5" xfId="0" applyBorder="1"/>
    <xf numFmtId="167" fontId="0" fillId="0" borderId="0" xfId="0" applyNumberForma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Fill="1" applyBorder="1" applyAlignment="1">
      <alignment horizontal="center"/>
    </xf>
  </cellXfs>
  <cellStyles count="1">
    <cellStyle name="Standard" xfId="0" builtinId="0"/>
  </cellStyles>
  <dxfs count="28"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  <dxf>
      <numFmt numFmtId="167" formatCode="0.000000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617220</xdr:colOff>
      <xdr:row>2</xdr:row>
      <xdr:rowOff>99060</xdr:rowOff>
    </xdr:from>
    <xdr:to>
      <xdr:col>10</xdr:col>
      <xdr:colOff>660400</xdr:colOff>
      <xdr:row>29</xdr:row>
      <xdr:rowOff>91440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4BCA063A-F0E8-499B-8974-433FF771E1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2180" y="464820"/>
          <a:ext cx="6573520" cy="49301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A0B14B-9638-455D-8FB6-FA11E872CCE2}" name="Tabelle1" displayName="Tabelle1" ref="M9:T16" totalsRowShown="0">
  <autoFilter ref="M9:T16" xr:uid="{AFD0FDAD-B567-49C8-A37C-DCEECED05009}"/>
  <tableColumns count="8">
    <tableColumn id="1" xr3:uid="{BE6FA1AF-957C-4302-ABCA-3CED577909FB}" name="Analysis"/>
    <tableColumn id="2" xr3:uid="{EABB3472-FB4D-420C-9C6B-D5FBAEE8D4FF}" name="S1" dataDxfId="27"/>
    <tableColumn id="3" xr3:uid="{362B0664-EECB-41EA-8E6D-BC83B9D56EFC}" name="S2" dataDxfId="26"/>
    <tableColumn id="4" xr3:uid="{6AAC6F6B-16ED-403D-9C2D-403BD383643D}" name="S3" dataDxfId="25"/>
    <tableColumn id="5" xr3:uid="{AD2D3DC2-A063-43E3-8F4D-72B5648D83E8}" name="S4" dataDxfId="24"/>
    <tableColumn id="6" xr3:uid="{1ACA20C8-E74E-4AE0-9617-8D84870DB044}" name="S5" dataDxfId="23"/>
    <tableColumn id="7" xr3:uid="{5FFF2E6B-00A8-47E0-8FF6-2C25AA61CD2E}" name="S6" dataDxfId="22"/>
    <tableColumn id="8" xr3:uid="{59937D66-C814-42EC-A281-7F9615B9AC54}" name="Total" dataDxfId="21"/>
  </tableColumns>
  <tableStyleInfo name="TableStyleMedium11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88417E-406F-4189-A8D7-DA26DDA075C1}" name="Tabelle13" displayName="Tabelle13" ref="M23:T30" totalsRowShown="0">
  <autoFilter ref="M23:T30" xr:uid="{9F3FFC4E-8857-417C-879B-7E46756E6ACB}"/>
  <tableColumns count="8">
    <tableColumn id="1" xr3:uid="{6C7A2137-FE16-4D18-B3E5-47340E52F2D5}" name="Analysis"/>
    <tableColumn id="2" xr3:uid="{EDDA7831-D99A-413F-AA04-C00A206D6D34}" name="S1" dataDxfId="20"/>
    <tableColumn id="3" xr3:uid="{3CB5E796-20A3-4C92-9FC5-590D66DC5593}" name="S2" dataDxfId="19"/>
    <tableColumn id="4" xr3:uid="{3D106F77-8448-4063-87F7-7B7BE008B2F2}" name="S3" dataDxfId="18"/>
    <tableColumn id="5" xr3:uid="{A891D787-2819-425A-9CE0-E8145AC0C05B}" name="S4" dataDxfId="17"/>
    <tableColumn id="6" xr3:uid="{C6263B6C-6BFC-46DD-94D3-5EDB5A4EAF2F}" name="S5" dataDxfId="16"/>
    <tableColumn id="7" xr3:uid="{AAC57713-C8ED-436C-B744-473CD5CFAB13}" name="S6" dataDxfId="15"/>
    <tableColumn id="8" xr3:uid="{31F74DD7-5067-4854-B832-9EFA7B4543EA}" name="Total" dataDxfId="14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787CA-0D35-40DC-9AF6-8AE549A87ACB}" name="Tabelle14" displayName="Tabelle14" ref="M40:T47" totalsRowShown="0">
  <autoFilter ref="M40:T47" xr:uid="{E16230B5-F45F-4647-925B-5EE18F895F9C}"/>
  <tableColumns count="8">
    <tableColumn id="1" xr3:uid="{9D1375EE-0D83-4727-B0F9-FE752E8A0CBC}" name="Analysis"/>
    <tableColumn id="2" xr3:uid="{C37D03EB-F7B2-4349-B2CC-726DB4010C90}" name="S1" dataDxfId="13"/>
    <tableColumn id="3" xr3:uid="{7037993D-3D73-4283-A3B4-93C5B4E6E202}" name="S2" dataDxfId="12"/>
    <tableColumn id="4" xr3:uid="{7ADA14D4-6575-4C8D-A7EA-C47F389375CE}" name="S3" dataDxfId="11"/>
    <tableColumn id="5" xr3:uid="{5429F400-2F0F-4356-AC4A-9C65390A88EF}" name="S4" dataDxfId="10"/>
    <tableColumn id="6" xr3:uid="{65870CF8-359E-4FAC-947D-39633692A667}" name="S5" dataDxfId="9"/>
    <tableColumn id="7" xr3:uid="{59753DB4-DBE6-466A-BCC2-D1C2D56D1A27}" name="S6" dataDxfId="8"/>
    <tableColumn id="8" xr3:uid="{51BDBB4F-8359-4885-B4D7-DF406809ECB7}" name="Total" dataDxfId="7"/>
  </tableColumns>
  <tableStyleInfo name="TableStyleMedium11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BD09-CEEC-42BC-A9C3-94541730678D}" name="Tabelle135" displayName="Tabelle135" ref="M54:T61" totalsRowShown="0">
  <autoFilter ref="M54:T61" xr:uid="{B5EBC119-6892-4EFB-AB7E-F78E33D432A9}"/>
  <tableColumns count="8">
    <tableColumn id="1" xr3:uid="{0BB4E427-3492-4DCF-9D08-38551180E6EE}" name="Analysis"/>
    <tableColumn id="2" xr3:uid="{625D768D-2EA2-4E64-B741-35AF2819C1F7}" name="S1" dataDxfId="6"/>
    <tableColumn id="3" xr3:uid="{2FA180EB-2936-481F-B1D1-4C1DA624FA57}" name="S2" dataDxfId="5"/>
    <tableColumn id="4" xr3:uid="{7EDAFDAC-585A-4749-ABD8-DEBBA52F7B86}" name="S3" dataDxfId="4"/>
    <tableColumn id="5" xr3:uid="{3E05A679-5166-455F-9DE8-C76697485C01}" name="S4" dataDxfId="3"/>
    <tableColumn id="6" xr3:uid="{9611ADE2-11EE-403F-8E25-5BF3FD83A7EE}" name="S5" dataDxfId="2"/>
    <tableColumn id="7" xr3:uid="{4B5CC043-D947-410A-8D8E-B4B1EDA50E93}" name="S6" dataDxfId="1"/>
    <tableColumn id="8" xr3:uid="{90BF4DC0-8F16-4F8E-AD7A-04145C27A52D}" name="Total" dataDxfId="0"/>
  </tableColumns>
  <tableStyleInfo name="TableStyleMedium11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51F-454A-424C-A19D-BD1BEE3EB020}">
  <dimension ref="B3:L5"/>
  <sheetViews>
    <sheetView workbookViewId="0">
      <selection activeCell="C75" sqref="C75"/>
    </sheetView>
  </sheetViews>
  <sheetFormatPr baseColWidth="10" defaultRowHeight="14.4" x14ac:dyDescent="0.3"/>
  <cols>
    <col min="3" max="3" width="12.5546875" bestFit="1" customWidth="1"/>
    <col min="5" max="5" width="13.5546875" bestFit="1" customWidth="1"/>
    <col min="12" max="12" width="28.5546875" customWidth="1"/>
  </cols>
  <sheetData>
    <row r="3" spans="2:12" x14ac:dyDescent="0.3">
      <c r="B3" s="2" t="s">
        <v>1</v>
      </c>
      <c r="C3" s="2" t="s">
        <v>4</v>
      </c>
      <c r="D3" s="2" t="s">
        <v>2</v>
      </c>
      <c r="E3" s="2" t="s">
        <v>8</v>
      </c>
      <c r="G3" s="3" t="s">
        <v>3</v>
      </c>
      <c r="H3" s="3"/>
      <c r="I3" s="3"/>
      <c r="K3" s="2" t="s">
        <v>5</v>
      </c>
      <c r="L3" s="5">
        <f>B4*C4*8</f>
        <v>2816</v>
      </c>
    </row>
    <row r="4" spans="2:12" x14ac:dyDescent="0.3">
      <c r="B4" s="1">
        <v>2</v>
      </c>
      <c r="C4" s="1">
        <v>176</v>
      </c>
      <c r="D4" s="1">
        <v>1.25E-4</v>
      </c>
      <c r="E4" s="4">
        <v>100000000</v>
      </c>
      <c r="H4" s="1">
        <v>336</v>
      </c>
      <c r="K4" s="2" t="s">
        <v>7</v>
      </c>
      <c r="L4" s="6">
        <f>L3/D4</f>
        <v>22528000</v>
      </c>
    </row>
    <row r="5" spans="2:12" x14ac:dyDescent="0.3">
      <c r="K5" s="2" t="s">
        <v>6</v>
      </c>
      <c r="L5" s="5">
        <f>L3*(1-(L4/E4))</f>
        <v>2181.6115199999999</v>
      </c>
    </row>
  </sheetData>
  <mergeCells count="1">
    <mergeCell ref="G3:I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5049-F719-48DC-B24C-CE81CB877780}">
  <dimension ref="B3:W62"/>
  <sheetViews>
    <sheetView tabSelected="1" workbookViewId="0">
      <selection activeCell="O51" sqref="O51"/>
    </sheetView>
  </sheetViews>
  <sheetFormatPr baseColWidth="10" defaultRowHeight="14.4" x14ac:dyDescent="0.3"/>
  <cols>
    <col min="5" max="5" width="14.33203125" customWidth="1"/>
    <col min="12" max="12" width="5" bestFit="1" customWidth="1"/>
    <col min="13" max="13" width="19.6640625" bestFit="1" customWidth="1"/>
    <col min="14" max="20" width="22.6640625" bestFit="1" customWidth="1"/>
    <col min="22" max="22" width="22.6640625" bestFit="1" customWidth="1"/>
    <col min="24" max="24" width="22.6640625" bestFit="1" customWidth="1"/>
  </cols>
  <sheetData>
    <row r="3" spans="12:23" x14ac:dyDescent="0.3">
      <c r="L3" s="7"/>
      <c r="M3" s="8" t="s">
        <v>26</v>
      </c>
      <c r="N3" s="9" t="s">
        <v>1</v>
      </c>
      <c r="O3" s="9" t="s">
        <v>4</v>
      </c>
      <c r="P3" s="9" t="s">
        <v>2</v>
      </c>
      <c r="Q3" s="9" t="s">
        <v>8</v>
      </c>
      <c r="R3" s="8"/>
      <c r="S3" s="9" t="s">
        <v>29</v>
      </c>
      <c r="T3" s="9" t="s">
        <v>30</v>
      </c>
      <c r="U3" s="8"/>
      <c r="V3" s="8"/>
      <c r="W3" s="10"/>
    </row>
    <row r="4" spans="12:23" x14ac:dyDescent="0.3">
      <c r="L4" s="11"/>
      <c r="M4" s="12" t="s">
        <v>27</v>
      </c>
      <c r="N4" s="13">
        <v>2</v>
      </c>
      <c r="O4" s="13">
        <v>88</v>
      </c>
      <c r="P4" s="13">
        <v>2.5000000000000001E-4</v>
      </c>
      <c r="Q4" s="14">
        <v>100000000</v>
      </c>
      <c r="R4" s="12"/>
      <c r="S4" s="1">
        <v>1328.70144</v>
      </c>
      <c r="T4" s="13" t="s">
        <v>32</v>
      </c>
      <c r="U4" s="12"/>
      <c r="V4" s="12"/>
      <c r="W4" s="15"/>
    </row>
    <row r="5" spans="12:23" x14ac:dyDescent="0.3">
      <c r="L5" s="11"/>
      <c r="M5" s="12"/>
      <c r="N5" s="12"/>
      <c r="O5" s="12"/>
      <c r="P5" s="12"/>
      <c r="Q5" s="12"/>
      <c r="R5" s="12"/>
      <c r="S5" s="12"/>
      <c r="T5" s="12"/>
      <c r="U5" s="12"/>
      <c r="V5" s="12"/>
      <c r="W5" s="15"/>
    </row>
    <row r="6" spans="12:23" x14ac:dyDescent="0.3">
      <c r="L6" s="11"/>
      <c r="M6" s="12"/>
      <c r="N6" s="12"/>
      <c r="O6" s="12"/>
      <c r="P6" s="12"/>
      <c r="Q6" s="12"/>
      <c r="R6" s="12"/>
      <c r="S6" s="12"/>
      <c r="T6" s="12"/>
      <c r="U6" s="12"/>
      <c r="V6" s="12"/>
      <c r="W6" s="15"/>
    </row>
    <row r="7" spans="12:23" x14ac:dyDescent="0.3">
      <c r="L7" s="11"/>
      <c r="M7" s="12"/>
      <c r="N7" s="12"/>
      <c r="O7" s="12"/>
      <c r="P7" s="12"/>
      <c r="Q7" s="12"/>
      <c r="R7" s="12"/>
      <c r="S7" s="12"/>
      <c r="T7" s="12"/>
      <c r="U7" s="12"/>
      <c r="V7" s="12"/>
      <c r="W7" s="15"/>
    </row>
    <row r="8" spans="12:23" x14ac:dyDescent="0.3">
      <c r="L8" s="11"/>
      <c r="M8" s="12"/>
      <c r="N8" s="12"/>
      <c r="O8" s="12"/>
      <c r="P8" s="12"/>
      <c r="Q8" s="12"/>
      <c r="R8" s="12"/>
      <c r="S8" s="12"/>
      <c r="T8" s="12"/>
      <c r="U8" s="12"/>
      <c r="V8" s="12"/>
      <c r="W8" s="15"/>
    </row>
    <row r="9" spans="12:23" x14ac:dyDescent="0.3">
      <c r="L9" s="11"/>
      <c r="M9" s="12" t="s">
        <v>15</v>
      </c>
      <c r="N9" s="12" t="s">
        <v>9</v>
      </c>
      <c r="O9" s="12" t="s">
        <v>10</v>
      </c>
      <c r="P9" s="12" t="s">
        <v>11</v>
      </c>
      <c r="Q9" s="12" t="s">
        <v>12</v>
      </c>
      <c r="R9" s="12" t="s">
        <v>13</v>
      </c>
      <c r="S9" s="12" t="s">
        <v>14</v>
      </c>
      <c r="T9" s="12" t="s">
        <v>23</v>
      </c>
      <c r="U9" s="12"/>
      <c r="V9" s="12"/>
      <c r="W9" s="15"/>
    </row>
    <row r="10" spans="12:23" x14ac:dyDescent="0.3">
      <c r="L10" s="11"/>
      <c r="M10" s="12" t="s">
        <v>16</v>
      </c>
      <c r="N10" s="16">
        <v>1.936140288E-4</v>
      </c>
      <c r="O10" s="16">
        <v>2.124294144E-4</v>
      </c>
      <c r="P10" s="16">
        <v>2.312448E-4</v>
      </c>
      <c r="Q10" s="16">
        <v>2.5006018560000002E-4</v>
      </c>
      <c r="R10" s="16">
        <v>2.6887557120000002E-4</v>
      </c>
      <c r="S10" s="16">
        <v>2.4065095680000001E-4</v>
      </c>
      <c r="T10" s="16">
        <v>1.3968749567999999E-3</v>
      </c>
      <c r="U10" s="12"/>
      <c r="V10" s="16">
        <f>SUM(Tabelle1[[#This Row],[S1]:[S6]])</f>
        <v>1.3968749568000001E-3</v>
      </c>
      <c r="W10" s="15"/>
    </row>
    <row r="11" spans="12:23" x14ac:dyDescent="0.3">
      <c r="L11" s="11"/>
      <c r="M11" s="12" t="s">
        <v>17</v>
      </c>
      <c r="N11" s="16">
        <v>1.8112E-4</v>
      </c>
      <c r="O11" s="16">
        <v>1.8112E-4</v>
      </c>
      <c r="P11" s="16">
        <v>1.8112E-4</v>
      </c>
      <c r="Q11" s="16">
        <v>1.8112E-4</v>
      </c>
      <c r="R11" s="16">
        <v>1.8112E-4</v>
      </c>
      <c r="S11" s="16">
        <v>1.3407999999999999E-4</v>
      </c>
      <c r="T11" s="16">
        <v>1.0396800000000001E-3</v>
      </c>
      <c r="U11" s="12"/>
      <c r="V11" s="16">
        <f>SUM(Tabelle1[[#This Row],[S1]:[S6]])</f>
        <v>1.0396800000000001E-3</v>
      </c>
      <c r="W11" s="15"/>
    </row>
    <row r="12" spans="12:23" x14ac:dyDescent="0.3">
      <c r="L12" s="17" t="s">
        <v>24</v>
      </c>
      <c r="M12" s="12" t="s">
        <v>18</v>
      </c>
      <c r="N12" s="16">
        <v>1.936140288E-4</v>
      </c>
      <c r="O12" s="16">
        <v>2.124294144E-4</v>
      </c>
      <c r="P12" s="16">
        <v>2.312448E-4</v>
      </c>
      <c r="Q12" s="16">
        <v>2.5006018560000002E-4</v>
      </c>
      <c r="R12" s="16">
        <v>2.6887557120000002E-4</v>
      </c>
      <c r="S12" s="16">
        <v>2.4065095680000001E-4</v>
      </c>
      <c r="T12" s="16">
        <v>1.3968749567999999E-3</v>
      </c>
      <c r="U12" s="12"/>
      <c r="V12" s="16">
        <f>SUM(Tabelle1[[#This Row],[S1]:[S6]])</f>
        <v>1.3968749568000001E-3</v>
      </c>
      <c r="W12" s="15"/>
    </row>
    <row r="13" spans="12:23" x14ac:dyDescent="0.3">
      <c r="L13" s="11"/>
      <c r="M13" s="12" t="s">
        <v>19</v>
      </c>
      <c r="N13" s="16">
        <v>1.8112E-4</v>
      </c>
      <c r="O13" s="16">
        <v>1.8112E-4</v>
      </c>
      <c r="P13" s="16">
        <v>1.8112E-4</v>
      </c>
      <c r="Q13" s="16">
        <v>1.8112E-4</v>
      </c>
      <c r="R13" s="16">
        <v>1.8112E-4</v>
      </c>
      <c r="S13" s="16">
        <v>1.3407999999999999E-4</v>
      </c>
      <c r="T13" s="16">
        <v>1.0396800000000001E-3</v>
      </c>
      <c r="U13" s="12"/>
      <c r="V13" s="16">
        <f>SUM(Tabelle1[[#This Row],[S1]:[S6]])</f>
        <v>1.0396800000000001E-3</v>
      </c>
      <c r="W13" s="15"/>
    </row>
    <row r="14" spans="12:23" x14ac:dyDescent="0.3">
      <c r="L14" s="11"/>
      <c r="M14" s="12" t="s">
        <v>20</v>
      </c>
      <c r="N14" s="16"/>
      <c r="O14" s="16"/>
      <c r="P14" s="16"/>
      <c r="Q14" s="16"/>
      <c r="R14" s="16"/>
      <c r="S14" s="16"/>
      <c r="T14" s="16">
        <v>9.8177402880000007E-4</v>
      </c>
      <c r="U14" s="12"/>
      <c r="V14" s="16">
        <f>SUM(Tabelle1[[#This Row],[S1]:[S6]])</f>
        <v>0</v>
      </c>
      <c r="W14" s="15"/>
    </row>
    <row r="15" spans="12:23" x14ac:dyDescent="0.3">
      <c r="L15" s="11"/>
      <c r="M15" s="12" t="s">
        <v>21</v>
      </c>
      <c r="N15" s="16"/>
      <c r="O15" s="16"/>
      <c r="P15" s="16"/>
      <c r="Q15" s="16"/>
      <c r="R15" s="16"/>
      <c r="S15" s="16"/>
      <c r="T15" s="16">
        <v>9.8177402880000007E-4</v>
      </c>
      <c r="U15" s="12"/>
      <c r="V15" s="16">
        <f>SUM(Tabelle1[[#This Row],[S1]:[S6]])</f>
        <v>0</v>
      </c>
      <c r="W15" s="15"/>
    </row>
    <row r="16" spans="12:23" x14ac:dyDescent="0.3">
      <c r="L16" s="11"/>
      <c r="M16" s="12" t="s">
        <v>22</v>
      </c>
      <c r="N16" s="16"/>
      <c r="O16" s="16"/>
      <c r="P16" s="16"/>
      <c r="Q16" s="16"/>
      <c r="R16" s="16"/>
      <c r="S16" s="16"/>
      <c r="T16" s="16">
        <v>9.8177402879999899E-4</v>
      </c>
      <c r="U16" s="12"/>
      <c r="V16" s="16">
        <f>SUM(Tabelle1[[#This Row],[S1]:[S6]])</f>
        <v>0</v>
      </c>
      <c r="W16" s="15"/>
    </row>
    <row r="17" spans="12:23" x14ac:dyDescent="0.3"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5"/>
    </row>
    <row r="18" spans="12:23" x14ac:dyDescent="0.3"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5"/>
    </row>
    <row r="19" spans="12:23" x14ac:dyDescent="0.3">
      <c r="L19" s="11"/>
      <c r="M19" s="12" t="s">
        <v>25</v>
      </c>
      <c r="N19" s="18" t="s">
        <v>1</v>
      </c>
      <c r="O19" s="18" t="s">
        <v>4</v>
      </c>
      <c r="P19" s="18" t="s">
        <v>2</v>
      </c>
      <c r="Q19" s="18" t="s">
        <v>8</v>
      </c>
      <c r="R19" s="12"/>
      <c r="S19" s="18" t="s">
        <v>29</v>
      </c>
      <c r="T19" s="18" t="s">
        <v>30</v>
      </c>
      <c r="U19" s="12"/>
      <c r="V19" s="12"/>
      <c r="W19" s="15"/>
    </row>
    <row r="20" spans="12:23" x14ac:dyDescent="0.3">
      <c r="L20" s="11"/>
      <c r="M20" s="12" t="s">
        <v>28</v>
      </c>
      <c r="N20" s="13">
        <v>2</v>
      </c>
      <c r="O20" s="13">
        <v>88</v>
      </c>
      <c r="P20" s="13">
        <v>1.25E-4</v>
      </c>
      <c r="Q20" s="14">
        <v>100000000</v>
      </c>
      <c r="R20" s="12"/>
      <c r="S20" s="1">
        <v>1249.4028800000001</v>
      </c>
      <c r="T20" s="13" t="s">
        <v>31</v>
      </c>
      <c r="U20" s="12"/>
      <c r="V20" s="12"/>
      <c r="W20" s="15"/>
    </row>
    <row r="21" spans="12:23" x14ac:dyDescent="0.3"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5"/>
    </row>
    <row r="22" spans="12:23" x14ac:dyDescent="0.3"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5"/>
    </row>
    <row r="23" spans="12:23" x14ac:dyDescent="0.3">
      <c r="L23" s="11"/>
      <c r="M23" s="12" t="s">
        <v>15</v>
      </c>
      <c r="N23" s="12" t="s">
        <v>9</v>
      </c>
      <c r="O23" s="12" t="s">
        <v>10</v>
      </c>
      <c r="P23" s="12" t="s">
        <v>11</v>
      </c>
      <c r="Q23" s="12" t="s">
        <v>12</v>
      </c>
      <c r="R23" s="12" t="s">
        <v>13</v>
      </c>
      <c r="S23" s="12" t="s">
        <v>14</v>
      </c>
      <c r="T23" s="12" t="s">
        <v>23</v>
      </c>
      <c r="U23" s="12"/>
      <c r="V23" s="12"/>
      <c r="W23" s="15"/>
    </row>
    <row r="24" spans="12:23" x14ac:dyDescent="0.3">
      <c r="L24" s="11"/>
      <c r="M24" s="12" t="s">
        <v>16</v>
      </c>
      <c r="N24" s="16">
        <v>1.699761152E-4</v>
      </c>
      <c r="O24" s="16">
        <v>2.2404331519999999E-4</v>
      </c>
      <c r="P24" s="16"/>
      <c r="Q24" s="16"/>
      <c r="R24" s="16"/>
      <c r="S24" s="16"/>
      <c r="T24" s="16">
        <v>3.9401943039999999E-4</v>
      </c>
      <c r="U24" s="12"/>
      <c r="V24" s="16">
        <f>SUM(Tabelle13[[#This Row],[S1]:[S6]])</f>
        <v>3.9401943039999999E-4</v>
      </c>
      <c r="W24" s="15"/>
    </row>
    <row r="25" spans="12:23" x14ac:dyDescent="0.3">
      <c r="L25" s="11"/>
      <c r="M25" s="12" t="s">
        <v>17</v>
      </c>
      <c r="N25" s="16">
        <v>1.4815999999999999E-4</v>
      </c>
      <c r="O25" s="16">
        <v>1.4815999999999999E-4</v>
      </c>
      <c r="P25" s="16"/>
      <c r="Q25" s="16"/>
      <c r="R25" s="16"/>
      <c r="S25" s="16"/>
      <c r="T25" s="16">
        <v>2.9631999999999998E-4</v>
      </c>
      <c r="U25" s="12"/>
      <c r="V25" s="16">
        <f>SUM(Tabelle13[[#This Row],[S1]:[S6]])</f>
        <v>2.9631999999999998E-4</v>
      </c>
      <c r="W25" s="15"/>
    </row>
    <row r="26" spans="12:23" x14ac:dyDescent="0.3">
      <c r="L26" s="17" t="s">
        <v>0</v>
      </c>
      <c r="M26" s="12" t="s">
        <v>18</v>
      </c>
      <c r="N26" s="16">
        <v>1.699761152E-4</v>
      </c>
      <c r="O26" s="16">
        <v>2.2404331519999999E-4</v>
      </c>
      <c r="P26" s="16"/>
      <c r="Q26" s="16"/>
      <c r="R26" s="16"/>
      <c r="S26" s="16"/>
      <c r="T26" s="16">
        <v>3.9401943039999999E-4</v>
      </c>
      <c r="U26" s="12"/>
      <c r="V26" s="16">
        <f>SUM(Tabelle13[[#This Row],[S1]:[S6]])</f>
        <v>3.9401943039999999E-4</v>
      </c>
      <c r="W26" s="15"/>
    </row>
    <row r="27" spans="12:23" x14ac:dyDescent="0.3">
      <c r="L27" s="11"/>
      <c r="M27" s="12" t="s">
        <v>19</v>
      </c>
      <c r="N27" s="16">
        <v>1.4815999999999999E-4</v>
      </c>
      <c r="O27" s="16">
        <v>1.4815999999999999E-4</v>
      </c>
      <c r="P27" s="16"/>
      <c r="Q27" s="16"/>
      <c r="R27" s="16"/>
      <c r="S27" s="16"/>
      <c r="T27" s="16">
        <v>2.9631999999999998E-4</v>
      </c>
      <c r="U27" s="12"/>
      <c r="V27" s="16">
        <f>SUM(Tabelle13[[#This Row],[S1]:[S6]])</f>
        <v>2.9631999999999998E-4</v>
      </c>
      <c r="W27" s="15"/>
    </row>
    <row r="28" spans="12:23" x14ac:dyDescent="0.3">
      <c r="L28" s="11"/>
      <c r="M28" s="12" t="s">
        <v>20</v>
      </c>
      <c r="N28" s="16"/>
      <c r="O28" s="16"/>
      <c r="P28" s="16"/>
      <c r="Q28" s="16"/>
      <c r="R28" s="16"/>
      <c r="S28" s="16"/>
      <c r="T28" s="16">
        <v>2.8997611519999999E-4</v>
      </c>
      <c r="U28" s="12"/>
      <c r="V28" s="16">
        <f>SUM(Tabelle13[[#This Row],[S1]:[S6]])</f>
        <v>0</v>
      </c>
      <c r="W28" s="15"/>
    </row>
    <row r="29" spans="12:23" x14ac:dyDescent="0.3">
      <c r="L29" s="11"/>
      <c r="M29" s="12" t="s">
        <v>21</v>
      </c>
      <c r="N29" s="16"/>
      <c r="O29" s="16"/>
      <c r="P29" s="16"/>
      <c r="Q29" s="16"/>
      <c r="R29" s="16"/>
      <c r="S29" s="16"/>
      <c r="T29" s="16">
        <v>2.8997611519999999E-4</v>
      </c>
      <c r="U29" s="12"/>
      <c r="V29" s="16">
        <f>SUM(Tabelle13[[#This Row],[S1]:[S6]])</f>
        <v>0</v>
      </c>
      <c r="W29" s="15"/>
    </row>
    <row r="30" spans="12:23" x14ac:dyDescent="0.3">
      <c r="L30" s="11"/>
      <c r="M30" s="12" t="s">
        <v>22</v>
      </c>
      <c r="N30" s="16"/>
      <c r="O30" s="16"/>
      <c r="P30" s="16"/>
      <c r="Q30" s="16"/>
      <c r="R30" s="16"/>
      <c r="S30" s="16"/>
      <c r="T30" s="16">
        <v>2.8997611519999999E-4</v>
      </c>
      <c r="U30" s="12"/>
      <c r="V30" s="16">
        <f>SUM(Tabelle13[[#This Row],[S1]:[S6]])</f>
        <v>0</v>
      </c>
      <c r="W30" s="15"/>
    </row>
    <row r="31" spans="12:23" x14ac:dyDescent="0.3">
      <c r="L31" s="19"/>
      <c r="M31" s="20"/>
      <c r="N31" s="21"/>
      <c r="O31" s="21"/>
      <c r="P31" s="21"/>
      <c r="Q31" s="21"/>
      <c r="R31" s="20"/>
      <c r="S31" s="20"/>
      <c r="T31" s="20"/>
      <c r="U31" s="20"/>
      <c r="V31" s="20"/>
      <c r="W31" s="22"/>
    </row>
    <row r="32" spans="12:23" x14ac:dyDescent="0.3">
      <c r="N32" s="1"/>
      <c r="O32" s="1"/>
      <c r="P32" s="1"/>
      <c r="Q32" s="4"/>
    </row>
    <row r="34" spans="2:23" x14ac:dyDescent="0.3">
      <c r="L34" s="7"/>
      <c r="M34" s="8" t="s">
        <v>26</v>
      </c>
      <c r="N34" s="9" t="s">
        <v>1</v>
      </c>
      <c r="O34" s="9" t="s">
        <v>4</v>
      </c>
      <c r="P34" s="9" t="s">
        <v>2</v>
      </c>
      <c r="Q34" s="9" t="s">
        <v>8</v>
      </c>
      <c r="R34" s="8"/>
      <c r="S34" s="9" t="s">
        <v>29</v>
      </c>
      <c r="T34" s="9" t="s">
        <v>30</v>
      </c>
      <c r="U34" s="8"/>
      <c r="V34" s="8"/>
      <c r="W34" s="10"/>
    </row>
    <row r="35" spans="2:23" x14ac:dyDescent="0.3">
      <c r="L35" s="11"/>
      <c r="M35" s="12" t="s">
        <v>27</v>
      </c>
      <c r="N35" s="13">
        <v>2</v>
      </c>
      <c r="O35" s="13">
        <v>88</v>
      </c>
      <c r="P35" s="13">
        <v>2.5000000000000001E-4</v>
      </c>
      <c r="Q35" s="14">
        <v>100000000</v>
      </c>
      <c r="R35" s="12"/>
      <c r="S35" s="12"/>
      <c r="T35" s="13"/>
      <c r="U35" s="12"/>
      <c r="V35" s="12"/>
      <c r="W35" s="15"/>
    </row>
    <row r="36" spans="2:23" x14ac:dyDescent="0.3">
      <c r="B36" s="2"/>
      <c r="C36" s="2"/>
      <c r="D36" s="2"/>
      <c r="E36" s="2"/>
      <c r="L36" s="11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5"/>
    </row>
    <row r="37" spans="2:23" x14ac:dyDescent="0.3">
      <c r="B37" s="1"/>
      <c r="C37" s="1"/>
      <c r="D37" s="1"/>
      <c r="E37" s="4"/>
      <c r="L37" s="11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5"/>
    </row>
    <row r="38" spans="2:23" x14ac:dyDescent="0.3">
      <c r="L38" s="11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5"/>
    </row>
    <row r="39" spans="2:23" x14ac:dyDescent="0.3">
      <c r="L39" s="11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5"/>
    </row>
    <row r="40" spans="2:23" x14ac:dyDescent="0.3">
      <c r="L40" s="11"/>
      <c r="M40" s="12" t="s">
        <v>15</v>
      </c>
      <c r="N40" s="12" t="s">
        <v>9</v>
      </c>
      <c r="O40" s="12" t="s">
        <v>10</v>
      </c>
      <c r="P40" s="12" t="s">
        <v>11</v>
      </c>
      <c r="Q40" s="12" t="s">
        <v>12</v>
      </c>
      <c r="R40" s="12" t="s">
        <v>13</v>
      </c>
      <c r="S40" s="12" t="s">
        <v>14</v>
      </c>
      <c r="T40" s="12" t="s">
        <v>23</v>
      </c>
      <c r="U40" s="12"/>
      <c r="V40" s="12"/>
      <c r="W40" s="15"/>
    </row>
    <row r="41" spans="2:23" x14ac:dyDescent="0.3">
      <c r="L41" s="11"/>
      <c r="M41" s="12" t="s">
        <v>16</v>
      </c>
      <c r="N41" s="16"/>
      <c r="O41" s="16"/>
      <c r="P41" s="16"/>
      <c r="Q41" s="16"/>
      <c r="R41" s="16"/>
      <c r="S41" s="16"/>
      <c r="T41" s="16"/>
      <c r="U41" s="12"/>
      <c r="V41" s="16"/>
      <c r="W41" s="15"/>
    </row>
    <row r="42" spans="2:23" x14ac:dyDescent="0.3">
      <c r="L42" s="11"/>
      <c r="M42" s="12" t="s">
        <v>17</v>
      </c>
      <c r="N42" s="16"/>
      <c r="O42" s="16"/>
      <c r="P42" s="16"/>
      <c r="Q42" s="16"/>
      <c r="R42" s="16"/>
      <c r="S42" s="16"/>
      <c r="T42" s="16"/>
      <c r="U42" s="12"/>
      <c r="V42" s="16"/>
      <c r="W42" s="15"/>
    </row>
    <row r="43" spans="2:23" x14ac:dyDescent="0.3">
      <c r="L43" s="17" t="s">
        <v>24</v>
      </c>
      <c r="M43" s="12" t="s">
        <v>18</v>
      </c>
      <c r="N43" s="16"/>
      <c r="O43" s="16"/>
      <c r="P43" s="16"/>
      <c r="Q43" s="16"/>
      <c r="R43" s="16"/>
      <c r="S43" s="16"/>
      <c r="T43" s="16"/>
      <c r="U43" s="12"/>
      <c r="V43" s="16"/>
      <c r="W43" s="15"/>
    </row>
    <row r="44" spans="2:23" x14ac:dyDescent="0.3">
      <c r="L44" s="11"/>
      <c r="M44" s="12" t="s">
        <v>19</v>
      </c>
      <c r="N44" s="16"/>
      <c r="O44" s="16"/>
      <c r="P44" s="16"/>
      <c r="Q44" s="16"/>
      <c r="R44" s="16"/>
      <c r="S44" s="16"/>
      <c r="T44" s="16"/>
      <c r="U44" s="12"/>
      <c r="V44" s="16"/>
      <c r="W44" s="15"/>
    </row>
    <row r="45" spans="2:23" x14ac:dyDescent="0.3">
      <c r="L45" s="11"/>
      <c r="M45" s="12" t="s">
        <v>20</v>
      </c>
      <c r="N45" s="16"/>
      <c r="O45" s="16"/>
      <c r="P45" s="16"/>
      <c r="Q45" s="16"/>
      <c r="R45" s="16"/>
      <c r="S45" s="16"/>
      <c r="T45" s="16"/>
      <c r="U45" s="12"/>
      <c r="V45" s="16"/>
      <c r="W45" s="15"/>
    </row>
    <row r="46" spans="2:23" x14ac:dyDescent="0.3">
      <c r="L46" s="11"/>
      <c r="M46" s="12" t="s">
        <v>21</v>
      </c>
      <c r="N46" s="16"/>
      <c r="O46" s="16"/>
      <c r="P46" s="16"/>
      <c r="Q46" s="16"/>
      <c r="R46" s="16"/>
      <c r="S46" s="16"/>
      <c r="T46" s="16"/>
      <c r="U46" s="12"/>
      <c r="V46" s="16"/>
      <c r="W46" s="15"/>
    </row>
    <row r="47" spans="2:23" x14ac:dyDescent="0.3">
      <c r="L47" s="11"/>
      <c r="M47" s="12" t="s">
        <v>22</v>
      </c>
      <c r="N47" s="16"/>
      <c r="O47" s="16"/>
      <c r="P47" s="16"/>
      <c r="Q47" s="16"/>
      <c r="R47" s="16"/>
      <c r="S47" s="16"/>
      <c r="T47" s="16"/>
      <c r="U47" s="12"/>
      <c r="V47" s="16"/>
      <c r="W47" s="15"/>
    </row>
    <row r="48" spans="2:23" x14ac:dyDescent="0.3">
      <c r="L48" s="11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5"/>
    </row>
    <row r="49" spans="12:23" x14ac:dyDescent="0.3">
      <c r="L49" s="11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5"/>
    </row>
    <row r="50" spans="12:23" x14ac:dyDescent="0.3">
      <c r="L50" s="11"/>
      <c r="M50" s="12" t="s">
        <v>25</v>
      </c>
      <c r="N50" s="18" t="s">
        <v>1</v>
      </c>
      <c r="O50" s="18" t="s">
        <v>4</v>
      </c>
      <c r="P50" s="18" t="s">
        <v>2</v>
      </c>
      <c r="Q50" s="18" t="s">
        <v>8</v>
      </c>
      <c r="R50" s="12"/>
      <c r="S50" s="18" t="s">
        <v>29</v>
      </c>
      <c r="T50" s="18" t="s">
        <v>30</v>
      </c>
      <c r="U50" s="12"/>
      <c r="V50" s="12"/>
      <c r="W50" s="15"/>
    </row>
    <row r="51" spans="12:23" x14ac:dyDescent="0.3">
      <c r="L51" s="11"/>
      <c r="M51" s="12" t="s">
        <v>28</v>
      </c>
      <c r="N51" s="13">
        <v>2</v>
      </c>
      <c r="O51" s="13">
        <v>176</v>
      </c>
      <c r="P51" s="13">
        <v>1.25E-4</v>
      </c>
      <c r="Q51" s="14">
        <v>100000000</v>
      </c>
      <c r="R51" s="12"/>
      <c r="S51" s="23">
        <v>2181.6115199999999</v>
      </c>
      <c r="T51" s="13" t="s">
        <v>33</v>
      </c>
      <c r="U51" s="12"/>
      <c r="V51" s="12"/>
      <c r="W51" s="15"/>
    </row>
    <row r="52" spans="12:23" x14ac:dyDescent="0.3">
      <c r="L52" s="11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5"/>
    </row>
    <row r="53" spans="12:23" x14ac:dyDescent="0.3">
      <c r="L53" s="11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5"/>
    </row>
    <row r="54" spans="12:23" x14ac:dyDescent="0.3">
      <c r="L54" s="11"/>
      <c r="M54" s="12" t="s">
        <v>15</v>
      </c>
      <c r="N54" s="12" t="s">
        <v>9</v>
      </c>
      <c r="O54" s="12" t="s">
        <v>10</v>
      </c>
      <c r="P54" s="12" t="s">
        <v>11</v>
      </c>
      <c r="Q54" s="12" t="s">
        <v>12</v>
      </c>
      <c r="R54" s="12" t="s">
        <v>13</v>
      </c>
      <c r="S54" s="12" t="s">
        <v>14</v>
      </c>
      <c r="T54" s="12" t="s">
        <v>23</v>
      </c>
      <c r="U54" s="12"/>
      <c r="V54" s="12"/>
      <c r="W54" s="15"/>
    </row>
    <row r="55" spans="12:23" x14ac:dyDescent="0.3">
      <c r="L55" s="11"/>
      <c r="M55" s="12" t="s">
        <v>16</v>
      </c>
      <c r="N55" s="16"/>
      <c r="O55" s="16"/>
      <c r="P55" s="16"/>
      <c r="Q55" s="16"/>
      <c r="R55" s="16"/>
      <c r="S55" s="16"/>
      <c r="T55" s="16"/>
      <c r="U55" s="12"/>
      <c r="V55" s="16"/>
      <c r="W55" s="15"/>
    </row>
    <row r="56" spans="12:23" x14ac:dyDescent="0.3">
      <c r="L56" s="11"/>
      <c r="M56" s="12" t="s">
        <v>17</v>
      </c>
      <c r="N56" s="16"/>
      <c r="O56" s="16"/>
      <c r="P56" s="16"/>
      <c r="Q56" s="16"/>
      <c r="R56" s="16"/>
      <c r="S56" s="16"/>
      <c r="T56" s="16"/>
      <c r="U56" s="12"/>
      <c r="V56" s="16"/>
      <c r="W56" s="15"/>
    </row>
    <row r="57" spans="12:23" x14ac:dyDescent="0.3">
      <c r="L57" s="17" t="s">
        <v>0</v>
      </c>
      <c r="M57" s="12" t="s">
        <v>18</v>
      </c>
      <c r="N57" s="16"/>
      <c r="O57" s="16"/>
      <c r="P57" s="16"/>
      <c r="Q57" s="16"/>
      <c r="R57" s="16"/>
      <c r="S57" s="16"/>
      <c r="T57" s="16"/>
      <c r="U57" s="12"/>
      <c r="V57" s="16"/>
      <c r="W57" s="15"/>
    </row>
    <row r="58" spans="12:23" x14ac:dyDescent="0.3">
      <c r="L58" s="11"/>
      <c r="M58" s="12" t="s">
        <v>19</v>
      </c>
      <c r="N58" s="16"/>
      <c r="O58" s="16"/>
      <c r="P58" s="16"/>
      <c r="Q58" s="16"/>
      <c r="R58" s="16"/>
      <c r="S58" s="16"/>
      <c r="T58" s="16"/>
      <c r="U58" s="12"/>
      <c r="V58" s="16"/>
      <c r="W58" s="15"/>
    </row>
    <row r="59" spans="12:23" x14ac:dyDescent="0.3">
      <c r="L59" s="11"/>
      <c r="M59" s="12" t="s">
        <v>20</v>
      </c>
      <c r="N59" s="16"/>
      <c r="O59" s="16"/>
      <c r="P59" s="16"/>
      <c r="Q59" s="16"/>
      <c r="R59" s="16"/>
      <c r="S59" s="16"/>
      <c r="T59" s="16"/>
      <c r="U59" s="12"/>
      <c r="V59" s="16"/>
      <c r="W59" s="15"/>
    </row>
    <row r="60" spans="12:23" x14ac:dyDescent="0.3">
      <c r="L60" s="11"/>
      <c r="M60" s="12" t="s">
        <v>21</v>
      </c>
      <c r="N60" s="16"/>
      <c r="O60" s="16"/>
      <c r="P60" s="16"/>
      <c r="Q60" s="16"/>
      <c r="R60" s="16"/>
      <c r="S60" s="16"/>
      <c r="T60" s="16"/>
      <c r="U60" s="12"/>
      <c r="V60" s="16"/>
      <c r="W60" s="15"/>
    </row>
    <row r="61" spans="12:23" x14ac:dyDescent="0.3">
      <c r="L61" s="11"/>
      <c r="M61" s="12" t="s">
        <v>22</v>
      </c>
      <c r="N61" s="16"/>
      <c r="O61" s="16"/>
      <c r="P61" s="16"/>
      <c r="Q61" s="16"/>
      <c r="R61" s="16"/>
      <c r="S61" s="16"/>
      <c r="T61" s="16"/>
      <c r="U61" s="12"/>
      <c r="V61" s="16"/>
      <c r="W61" s="15"/>
    </row>
    <row r="62" spans="12:23" x14ac:dyDescent="0.3">
      <c r="L62" s="19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2"/>
    </row>
  </sheetData>
  <pageMargins left="0.7" right="0.7" top="0.78740157499999996" bottom="0.78740157499999996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CBSLine_BurstIncrease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Heim</dc:creator>
  <cp:lastModifiedBy>Jonas Heim</cp:lastModifiedBy>
  <cp:lastPrinted>2022-11-15T18:26:55Z</cp:lastPrinted>
  <dcterms:created xsi:type="dcterms:W3CDTF">2022-11-15T15:24:10Z</dcterms:created>
  <dcterms:modified xsi:type="dcterms:W3CDTF">2023-01-02T13:08:23Z</dcterms:modified>
</cp:coreProperties>
</file>