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nas.klimt\Documents\Master\Master Thesis\premise_transport\premise\data\additional_inventories\"/>
    </mc:Choice>
  </mc:AlternateContent>
  <xr:revisionPtr revIDLastSave="0" documentId="13_ncr:1_{E58F0E78-B4C9-4AD2-AE5D-2955A017FA8A}" xr6:coauthVersionLast="47" xr6:coauthVersionMax="47" xr10:uidLastSave="{00000000-0000-0000-0000-000000000000}"/>
  <bookViews>
    <workbookView xWindow="-108" yWindow="-108" windowWidth="23256" windowHeight="12576" xr2:uid="{3988C069-CC65-40BA-9751-20608AAA2DA4}"/>
  </bookViews>
  <sheets>
    <sheet name="Sheet1" sheetId="1" r:id="rId1"/>
  </sheets>
  <definedNames>
    <definedName name="_xlnm._FilterDatabase" localSheetId="0" hidden="1">Sheet1!$A$1:$H$1019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90" i="1" l="1"/>
  <c r="B714" i="1"/>
  <c r="B578" i="1"/>
  <c r="B442" i="1"/>
  <c r="B307" i="1"/>
  <c r="B171" i="1"/>
  <c r="B973" i="1" l="1"/>
  <c r="B972" i="1"/>
  <c r="B971" i="1"/>
  <c r="B970" i="1"/>
  <c r="B969" i="1"/>
  <c r="B968" i="1"/>
  <c r="B967" i="1"/>
  <c r="B966" i="1"/>
  <c r="B965" i="1"/>
  <c r="B964" i="1"/>
  <c r="B963" i="1"/>
  <c r="B962" i="1"/>
  <c r="B961" i="1"/>
  <c r="B960" i="1"/>
  <c r="B959" i="1"/>
  <c r="B958" i="1"/>
  <c r="B957" i="1"/>
  <c r="B956" i="1"/>
  <c r="B955" i="1"/>
  <c r="B954" i="1"/>
  <c r="B953" i="1"/>
  <c r="B952" i="1"/>
  <c r="B951" i="1"/>
  <c r="B950" i="1"/>
  <c r="B786" i="1"/>
  <c r="B785" i="1"/>
  <c r="B784" i="1"/>
  <c r="B783" i="1"/>
  <c r="B782" i="1"/>
  <c r="B781" i="1"/>
  <c r="B780" i="1"/>
  <c r="B779" i="1"/>
  <c r="B778" i="1"/>
  <c r="B777" i="1"/>
  <c r="B776" i="1"/>
  <c r="B775" i="1"/>
  <c r="B774" i="1"/>
  <c r="B773" i="1"/>
  <c r="B772" i="1"/>
  <c r="B771" i="1"/>
  <c r="B770" i="1"/>
  <c r="B769" i="1"/>
  <c r="B768" i="1"/>
  <c r="B767" i="1"/>
  <c r="B766" i="1"/>
  <c r="B765" i="1"/>
  <c r="B764" i="1"/>
  <c r="B668" i="1"/>
  <c r="B667" i="1"/>
  <c r="B650" i="1"/>
  <c r="B649" i="1"/>
  <c r="B648" i="1"/>
  <c r="B647" i="1"/>
  <c r="B646" i="1"/>
  <c r="B645" i="1"/>
  <c r="B644" i="1"/>
  <c r="B643" i="1"/>
  <c r="B642" i="1"/>
  <c r="B641" i="1"/>
  <c r="B640" i="1"/>
  <c r="B639" i="1"/>
  <c r="B638" i="1"/>
  <c r="B637" i="1"/>
  <c r="B636" i="1"/>
  <c r="B635" i="1"/>
  <c r="B634" i="1"/>
  <c r="B633" i="1"/>
  <c r="B632" i="1"/>
  <c r="B631" i="1"/>
  <c r="B630" i="1"/>
  <c r="B629" i="1"/>
  <c r="B628" i="1"/>
  <c r="B514" i="1"/>
  <c r="B513" i="1"/>
  <c r="B512" i="1"/>
  <c r="B511" i="1"/>
  <c r="B510" i="1"/>
  <c r="B509" i="1"/>
  <c r="B508" i="1"/>
  <c r="B507" i="1"/>
  <c r="B506" i="1"/>
  <c r="B505" i="1"/>
  <c r="B504" i="1"/>
  <c r="B503" i="1"/>
  <c r="B502" i="1"/>
  <c r="B501" i="1"/>
  <c r="B500" i="1"/>
  <c r="B499" i="1"/>
  <c r="B498" i="1"/>
  <c r="B497" i="1"/>
  <c r="B496" i="1"/>
  <c r="B495" i="1"/>
  <c r="B494" i="1"/>
  <c r="B493" i="1"/>
  <c r="B492" i="1"/>
  <c r="B379" i="1"/>
  <c r="B378" i="1"/>
  <c r="B377" i="1"/>
  <c r="B376" i="1"/>
  <c r="B375" i="1"/>
  <c r="B374" i="1"/>
  <c r="B373" i="1"/>
  <c r="B372" i="1"/>
  <c r="B371" i="1"/>
  <c r="B370" i="1"/>
  <c r="B369" i="1"/>
  <c r="B368" i="1"/>
  <c r="B367" i="1"/>
  <c r="B366" i="1"/>
  <c r="B365" i="1"/>
  <c r="B364" i="1"/>
  <c r="B363" i="1"/>
  <c r="B362" i="1"/>
  <c r="B361" i="1"/>
  <c r="B360" i="1"/>
  <c r="B359" i="1"/>
  <c r="B358" i="1"/>
  <c r="B357" i="1"/>
  <c r="B243" i="1"/>
  <c r="B242" i="1"/>
  <c r="B241" i="1"/>
  <c r="B240" i="1"/>
  <c r="B239" i="1"/>
  <c r="B238" i="1"/>
  <c r="B237" i="1"/>
  <c r="B236" i="1"/>
  <c r="B235" i="1"/>
  <c r="B234" i="1"/>
  <c r="B233" i="1"/>
  <c r="B232" i="1"/>
  <c r="B231" i="1"/>
  <c r="B230" i="1"/>
  <c r="B229" i="1"/>
  <c r="B228" i="1"/>
  <c r="B227" i="1"/>
  <c r="B226" i="1"/>
  <c r="B225" i="1"/>
  <c r="B224" i="1"/>
  <c r="B223" i="1"/>
  <c r="B222" i="1"/>
  <c r="B221" i="1"/>
  <c r="B131" i="1"/>
  <c r="B154" i="1"/>
  <c r="B153" i="1"/>
  <c r="B152" i="1"/>
  <c r="B151" i="1"/>
  <c r="B150" i="1"/>
  <c r="B149" i="1"/>
  <c r="B148" i="1"/>
  <c r="B147" i="1"/>
  <c r="B146" i="1"/>
  <c r="B145" i="1"/>
  <c r="B144" i="1"/>
  <c r="B143" i="1"/>
  <c r="B142" i="1"/>
  <c r="B141" i="1"/>
  <c r="B140" i="1"/>
  <c r="B139" i="1"/>
  <c r="B138" i="1"/>
  <c r="B137" i="1"/>
  <c r="B136" i="1"/>
  <c r="B135" i="1"/>
  <c r="B134" i="1"/>
  <c r="B133" i="1"/>
  <c r="B132" i="1"/>
  <c r="B86" i="1"/>
  <c r="B108" i="1"/>
  <c r="B107" i="1"/>
  <c r="B106" i="1"/>
  <c r="B105" i="1"/>
  <c r="B104" i="1"/>
  <c r="B103" i="1"/>
  <c r="B102" i="1"/>
  <c r="B101" i="1"/>
  <c r="B100" i="1"/>
  <c r="B99" i="1"/>
  <c r="B98" i="1"/>
  <c r="B97" i="1"/>
  <c r="B96" i="1"/>
  <c r="B95" i="1"/>
  <c r="B94" i="1"/>
  <c r="B93" i="1"/>
  <c r="B92" i="1"/>
  <c r="B91" i="1"/>
  <c r="B90" i="1"/>
  <c r="B89" i="1"/>
  <c r="B88" i="1"/>
  <c r="B87" i="1"/>
  <c r="B63" i="1"/>
  <c r="B58" i="1"/>
  <c r="B40" i="1"/>
  <c r="B21" i="1"/>
  <c r="B57" i="1"/>
  <c r="B39" i="1"/>
  <c r="B20" i="1"/>
</calcChain>
</file>

<file path=xl/sharedStrings.xml><?xml version="1.0" encoding="utf-8"?>
<sst xmlns="http://schemas.openxmlformats.org/spreadsheetml/2006/main" count="5125" uniqueCount="285">
  <si>
    <t>Activity</t>
  </si>
  <si>
    <t>production of locomotive, diesel-electric</t>
  </si>
  <si>
    <t>location</t>
  </si>
  <si>
    <t>GLO</t>
  </si>
  <si>
    <t>production amount</t>
  </si>
  <si>
    <t>reference product</t>
  </si>
  <si>
    <t>locomotive diesel-electric</t>
  </si>
  <si>
    <t>type</t>
  </si>
  <si>
    <t>process</t>
  </si>
  <si>
    <t>unit</t>
  </si>
  <si>
    <t>worksheet name</t>
  </si>
  <si>
    <t>None</t>
  </si>
  <si>
    <t>source</t>
  </si>
  <si>
    <t xml:space="preserve">market for locomotive (ecoinvent) is based on Frischknecht et al. (1996). This study only consideres materials of the catenary electric locomotive RE 460 (~84t, years of construction 1991-1996), operated by the SBB in CH. Electrical components are not considered. This equals a electric locomotives base components without the electrical equipment (= power tracktion). Therfore additional components are added to the inventory to represent a diesel locomotive (ICE, generator, fuel tank, transformer, inverter, electric motors). As a reference diesel-electric locomotive the UKlight (Vossloh Rail Vehicles, 2012), as it is supplied by ABB (also supllying the Re460) and is similar in size (85t) to the Re460 (84t). The UKlight from Vossloh Rail Vehicles operates on 2,800 kW max. power with a starting tractive effort of 317 kN and a max speed of 160 km/h. This makes it comparable to the electric alternative Re460 with a tractive effort of 300 kN, although having a higher max. power of 6,100 kW and higher max. speed of 230 km/h. The two vehicles are still assumed to be comparable alternatives as freight rail transport does not operate on high velocities. 
Electrical components taken from ABB (2018b).
Average lifetime is assumed to be similar to the electric counterpart, namly 40 years with 9.6 million km Frischknecht et al. (1996).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</si>
  <si>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description</t>
  </si>
  <si>
    <t>special remark</t>
  </si>
  <si>
    <t/>
  </si>
  <si>
    <t>comment</t>
  </si>
  <si>
    <t>Exchanges</t>
  </si>
  <si>
    <t>name</t>
  </si>
  <si>
    <t>amount</t>
  </si>
  <si>
    <t>categories</t>
  </si>
  <si>
    <t>comments</t>
  </si>
  <si>
    <t>market for locomotive</t>
  </si>
  <si>
    <t>technosphere</t>
  </si>
  <si>
    <t>locomotive</t>
  </si>
  <si>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</si>
  <si>
    <t>RER</t>
  </si>
  <si>
    <t>kilogram</t>
  </si>
  <si>
    <t>fuel tank</t>
  </si>
  <si>
    <t>The weight of the diesel tank is calculated based on the following formula:  17.159*ln(V_diesel)-54.98 taken from Wolff et al. (2020).
V_diesel is taken from  Vossloh Rail Vehicles (2012), being 5,000l.
It is assumed that a diesel tank for heavy-duty road vehicles is similar in structure and material composition as a diesel tank used in locomotives.
The lifetime of the tank is assumed to be the same as the whole locomotive (40 years).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</si>
  <si>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internal combustion engine, for lorry</t>
  </si>
  <si>
    <t>Needs to have a power of 2.8MW Vossloh Rail Vehicles (2012).
According to Wolff et al. (2020) the ICE has a maximum power output of 352kW. Therefore 2,800kW (ABB, 2018b) though 352kW mulitplied with the engine weight from Wolff et al. (2020) of 1,206kg.
The lifetime of the ICE is assumed to be the same as the whole locomotive (40 years).
ABB (2018b). BORDLINE CC1500 DE. Retrieved on April, 8, 2024, from https://search.abb.com/library/Download.aspx?DocumentID=3BHS340077%20ZAB%20E01&amp;LanguageCode=en&amp;DocumentPartId=&amp;Action=Launch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</si>
  <si>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ecoinvent inventory for 1 kg, to be used as a proxi for generator (diesel-electricity) used in locomotives, needs to have a power of 2.8MW  (Vossloh Rail Vehilces, 2012).
Generators like produced from ABB are used as a reference (ABB, 2014). 
A power output fo the diesel engine of 2.8MW refers to a generator of the type NMG 0450DD04 DAPI (although not specifically used for locomotives as these are manufacutred on demand to fit the motor size, this can be taken as a proxi) from ABB with a (net) weight of 4,410 kg (ABB, 2021).
The lifetime of the generator (and diesel motor) is assumed to be the same as the whole locomotive (40 years).
ABB (2014). Porducte note- Rail traction -  Synchronous generators for diesel-electric locomotives. Retrieved on April, 8, 2024, from https://search.abb.com/library/Download.aspx?DocumentID=9AKK106035&amp;LanguageCode=en&amp;DocumentPartId=&amp;Action=Launch
ABB (2021). Low voltage generators for engines - industrial application series. Retrieved on April, 8, 2024, from https://search.abb.com/library/Download.aspx?DocumentID=9AKK2017109096&amp;LanguageCode=en&amp;DocumentPartId=&amp;Action=Launch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</si>
  <si>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electric motor, electric passenger car</t>
  </si>
  <si>
    <t>electric motor, electric passenger car</t>
  </si>
  <si>
    <t>ecoinvent inventory for 1 unit (max. power output 100kW, 53kg). The power output at wheel is 4x 600kW, so 2,400kW (Vossloh Rail Vehicles, 2012). This equals 24 ecoinvent equivalents.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</si>
  <si>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converter, for electric passenger car</t>
  </si>
  <si>
    <t>converter, for electric passenger car</t>
  </si>
  <si>
    <t>ecoinvent inventory for 1 unit fit for 100kW drivetrain, weighs 4.5kg; converter weight of BORDLINE® CC1500 DE: 1140kg (ABB, 2018b),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Eventhough this specific converter is for a electric locomotive the lifespan is assumed to be similar as both are produced by ABB. A lifetime of 20 years suggest two converters being necessary in the assumed lifetime of 40 years of the locomotive.
The block diagram of the BORDLINE CC1500 DE (ABB, 2018b) shows that two converters are necessary for a total of four axes, similar to the exemplary UKlight locomotive (Vossloh Rail Vehicles, 2012)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</si>
  <si>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production</t>
  </si>
  <si>
    <t>production of locomotive, electric catenary</t>
  </si>
  <si>
    <t>locomotive electric, catenary</t>
  </si>
  <si>
    <t xml:space="preserve">market for locomotive (ecoinvent) is based on Frischknecht et al. (1996). This study only consideres materials of the catenary electric locomotive RE 460 (~84t, years of construction 1991-1996, 6,100 kW max. power, 300 kN max. tractive effort), operated by the SBB in CH. Electrical components are not considered. This equals a electric locomotives base components without the electrical equipment (= power tracktion). Therfore additional components are added to the inventory to represent a electric locomotive (transformer, electric motor, converter). Electrical components taken from ABB (2018a).
Average Lifetime is 40 years with 9.6 million km. Assuming an average speed of 40 kmh (approx. 25 mph, based on Statista (2024)) equals a drivingtime of 240,000 h over the lifetime of the locomotive.
ABB (2018a). Bordline CC1500 AC_15kV - Product information. Retrieved March 23, 2024, from  https://search.abb.com/library/Download.aspx?DocumentID=3BHS340076%20ZAB%20E04&amp;LanguageCode=en&amp;DocumentPartId=&amp;Action=Launch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t>
  </si>
  <si>
    <t>market for transformer, high voltage use</t>
  </si>
  <si>
    <t>transformer, high voltage use</t>
  </si>
  <si>
    <t>ecoinvent inventory for 1kg (200 -380V) used in information and communication technology. Overhead catenary systems usually operate on 25kV. Transformers made by the company Hitachi, used by ABB specify a weight of 3,050kg for a rail traction transformer (Hitachi, 2022).
It is assumed that the transformer doesn't need to be exchanged over the lifetime of the locomotive, as lifetimes for well maintained transformer can reach 40 years and longer (Zhou, 2013). Furthermore ABB (2017) mentioned that transoformer were still in good shape and therfore preserved in the vehicle. The goal of the maintainance was to keep the vehicle running for another 20 years.
ABB (2017). IGBT converters extend life of Re460 locomotives. Retrieved on April, 6, 2024, from: https://library.e.abb.com/public/bfe91c518ff94330a3c591b4bbeb8b6a/65-69%201m6073_EN_72dpi.pdf?x-sign=opZfNERrVHhA5Ti99s4UxUeA3lIqHQkHDxt5CPVCyqbrd2RFMCmG94YZ6PDJII6i
Hitachi (2022). RESIBLOC® Rail traction transformers. Available at: https://publisher.hitachienergy.com/preview?DocumentID=9AKK107992A2005&amp;LanguageCode=en&amp;DocumentPartId=&amp;Action=launch&amp;DocumentRevisionId=C
Zhou, D., Wang, Z., &amp; Li, C. (2013). Data Requisites for Transformer Statistical Lifetime Modelling—Part I: Aging-Related Failures | IEEE Journals &amp; Magazine | IEEE Xplore. https://doi.org/10.1109/TPWRD.2013.2264143</t>
  </si>
  <si>
    <t xml:space="preserve">ecoinvent inventory for 1 unit (max. power output 100kW, 53kg). The Borderline CC 1500 AC_15kV_M_3500, used in the renovated Re460 lcomotive (ABB, 2018a), has an output at wheel of 3.5 MW. This equals 35 units of electric motors for passenger cars (assuming a similar material composition of the ecoinvent inventory compared to the electric motor used in the locomotive). To generate a total power of max. 6.1 MW, two converters are used as also seen in the videographic sources showing the modernization of the locomotive (ABB Schweiz, 2020). This equals 70 units of ecoinvent inventories (electric motor, for passenger car) necessary to propel the locomotive. This equals a weight of 3,710 kg, which is comparable to the weight/power ratio of other heavy duty electric motors produced by ABB, like the AMXE200L (ABB, 2022). Efficiency of the motors is therefore assumed to be approx. 87% (=6,100/7,000).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ABB (2018a) BORDLINE CC1500 AC_15kV- Product information. Retrieved on March, 21, 2024 from https://search.abb.com/library/Download.aspx?DocumentID=3BHS340076%20ZAB%20E04&amp;LanguageCode=en&amp;DocumentPartId=&amp;Action=Launch
ABB (2022) Motors for heavy electric vehicles (catalog) - AMXE series. retrieved on April, 6, 2024, from https://search.abb.com/library/Download.aspx?DocumentID=9AAU00000000036&amp;LanguageCode=en&amp;DocumentPartId=&amp;Action=Launch
ABB Schweiz (2020). Class Re 460 modernization program of Swiss Federal Railways SBB. Available at: https://www.youtube.com/watch?v=EqeFXbjETlA
Hitachi (2022). RESIBLOC® Rail traction transformers. Available at: https://publisher.hitachienergy.com/preview?DocumentID=9AKK107992A2005&amp;LanguageCode=en&amp;DocumentPartId=&amp;Action=launch&amp;DocumentRevisionId=C
</t>
  </si>
  <si>
    <t>ecoinvent inventory for 1 unit fit for 100kW drivetrain, weighs 4.5kg; converter weight of ABB BORDLINE® CC1500 AC_15kV: 2590kg (ABB, 2018a),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converters being necessary in the assumed lifetime of 40 years of the locomotive.
To generate a total power of max. 6.1 MW, two converters are used as also seen in the videographic sources showing the modernization of the locomotive (ABB Schweiz, 2020)
ABB (2014). ABB wins $70 million order to modernize locomotives for Swiss Railways SBB. News.Retrived on April, 3, 2024 from https://new.abb.com/news/detail/13389/abb-wins-70-million-order-to-modernize-locomotives-for-swiss-railways-sbb
ABB (2018a) BORDLINE CC1500 AC_15kV- Product information. Retrieved on March, 21, 2024 from https://search.abb.com/library/Download.aspx?DocumentID=3BHS340076%20ZAB%20E04&amp;LanguageCode=en&amp;DocumentPartId=&amp;Action=Launch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ABB Schweiz (2020). Class Re 460 modernization program of Swiss Federal Railways SBB. Available at: https://www.youtube.com/watch?v=EqeFXbjETlA</t>
  </si>
  <si>
    <t>production of locomotive, fuel cell, hydrogen</t>
  </si>
  <si>
    <t>locomotive fuel cell, hydrogen</t>
  </si>
  <si>
    <t xml:space="preserve">market for locomotive (ecoinvent) is based on Frischknecht et al. (1996). This study only consideres materials of the catenary electric locomotive RE 460, operated by the SBB in CH. Electrical components are not considered. This equals a electric locomotives base components without the electrical equipment (= power tracktion). Therefore additional components are added to the inventory to represent a fuel cell, hydrogen locomotive (electric motor, converter, fuel cell, fuel tank, battery cell). It is assumed that diesel-electric locomotives will be retrofitted with fuel cell system or that hydrogen dirven locomotives operate similarly to diesel locomotives. Electrical components taken from ABB (2018b).
The HFC-battery system is sized to be able to produce a max. power output of 2,500 kW (Knibbe et al., 2023). As this power output is similar to the diesel-electric locomotive UKlight (Vossloh Rail Vehicles, 2012) of 2,800 kW it is assumed that the HFC-locomotive will have a comparable tractive effort of below 300 kN. This makes it a viable alternative to the electric, catenary or diesel-electric counter part.
Average Lifetime is 40 years with 9.6 million km.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Knibbe, R., Harding, D., Burton, J., Cooper, E., Amir Zadeh, Z., Sagulenko, M., Meehan, P. A., &amp; Buckley, R. (2023). Optimal battery and hydrogen fuel cell sizing in heavy-haul locomotives. Journal of Energy Storage, 71, 108090. https://doi.org/10.1016/j.est.2023.108090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</si>
  <si>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ecoinvent inventory for 1 unit (max. power output 100kW, 53kg). The maximum power output the electric motors have to deal with is 2,500kW for the respective sizing of the HFC system, according to Knibbe et al. (2023). This equals 25 ecoinvent inventory equivalents, assuming comparable compositions of the ecoinvent inventory and locomotive traction motors.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Knibbe, R., Harding, D., Burton, J., Cooper, E., Amir Zadeh, Z., Sagulenko, M., Meehan, P. A., &amp; Buckley, R. (2023). Optimal battery and hydrogen fuel cell sizing in heavy-haul locomotives. Journal of Energy Storage, 71, 108090. https://doi.org/10.1016/j.est.2023.108090</t>
  </si>
  <si>
    <t>ecoinvent inventory for 1 unit fit for 100kW drivetrain, weighs 4.5kg; converter weight of BORDLINE® CC1500 DE: 1140kg (ABB, 2018b), assuming the same material composition the units of converter are calculating by dividing the weight of the CC1500 DE through the ecoinvent set.
As the diesel-electric and HFC locomotive have similar peak power outputs (2,500 kW vs. 2,400 kW) it is assumed that a converter similar to the BORDLINE CC1500 DE can be used in a HFC locomotive.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onverters being necessary in the assumed lifetime of 40 years of the locomotive.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t>
  </si>
  <si>
    <t>fuel cell system assembly, 1 kWe, proton exchange membrane (PEM)</t>
  </si>
  <si>
    <t>fuel cell system, 1 kWe, proton exchange membrane (PEM)</t>
  </si>
  <si>
    <t>LCI taken from premise for road vehicles. Knibbe et al. (2023) suggest a optimal fuell cell sizing of 860kW. The average lifetime of the fuel cell system is 30,000 h (Knibbe et al., 2023), with a assumed lifetime operation of 240,000h, the fuel cell system has to be replaced 8 times. This can only be seen as an approximation as lifetime strongly depends on operating conditions (as shown for road vehicles in Bae et al., 2012)
Knibbe, R., Harding, D., Burton, J., Cooper, E., Amir Zadeh, Z., Sagulenko, M., Meehan, P. A., &amp; Buckley, R. (2023). Optimal battery and hydrogen fuel cell sizing in heavy-haul locomotives. Journal of Energy Storage, 71, 108090. https://doi.org/10.1016/j.est.2023.108090
Bae S., Kim S-J., Park JI., Park .C, Lee J-H., Song .I (2012). Lifetime prediction of a polymer electrolyte membrane fuel cell via an accelerated startupeshutdown cycle test. Int J Hydrogen Energy 2012;37:9775e81. https://doi.org/10.1016/ j.ijhydene.2012.03.104.</t>
  </si>
  <si>
    <t>Fuel tank, compressed hydrogen gas, 700bar, with aluminium liner</t>
  </si>
  <si>
    <t>hydrogen tank</t>
  </si>
  <si>
    <t>premise inventory for 1kg of tank; premise bases its inventory on Stropnik et al. (2022). These state that 1,237 kg of hydrogen is consumed by the 1kWe fuel cell over 20,000h of operation producing 1kW per h. This assumes that the tank is filled so that the 860kW fuell cell canproduce 860kW per h. This might not reflect reality as the fuel cell is not always run on full capacity.
Evangelisti et al. (2017) states that for an aluminium lined  Type III hydrogen tank 5.6kg hydrogen is carried in a 93kg tank.
According to Agostini et al. (2018) expected lifespans of type III and type IV hydrogen tanks is assumed to be 10 years. This equals 4 tanks used over the lifetime of 40 years of the locomotive.
Evangelisti, S., Tagliaferri, C., Brett, D. J. L., &amp; Lettieri, P. (2017). Life cycle assessment of a polymer electrolyte membrane fuel cell system for passenger vehicles. Journal of Cleaner Production, 142, 4339–4355. https://doi.org/10.1016/j.jclepro.2016.11.159
Rok Stropnik, Nejc Mlakar, Andrej Lotrič, Mihael Sekavčnik, Mitja Mori (2022). The influence of degradation effects in proton exchange membrane fuel cells on life cycle assessment modelling and environmental impact indicators, International Journal of Hydrogen Energy, Volume 47, Issue 57, https://doi.org/10.1016/j.ijhydene.2022.04.011</t>
  </si>
  <si>
    <t>premise inventory for 1kg of battery ,23.5 kWh (165 kg) made of 140 3.6 V- 46Ah. Knibbe et al. (2023) suggest a optimal battery sizing of 3.6 MWh.
The NMC-622 battery was chosen in contrast to the LPF battery in Knibbe et al. (2023) because of its higher engergy density taken from Dai et al. (2019)  (premise truck batteries built on this study)
The average lifetime of a battery highly depends on the operating conditions and charging cycles. Shafique et al. (2023) assumed a lifetime of 15 years (taking into consideration future developments) for a NMC-622 battery. This equals ~2.67 batteries for a 40 years lifetime of the locomotive. 
Dai, Q., Kelly, J. C., Gaines, L., &amp; Wang, M. (2019). Life cycle analysis of lithium-ion batteries for automotive applications. Batteries, 5(2), 48
Knibbe, R., Harding, D., Burton, J., Cooper, E., Amir Zadeh, Z., Sagulenko, M., Meehan, P. A., &amp; Buckley, R. (2023). Optimal battery and hydrogen fuel cell sizing in heavy-haul locomotives. Journal of Energy Storage, 71, 108090. https://doi.org/10.1016/j.est.2023.108090
Shafique, M., Akbar, A., Rafiq, M., Azam, A., &amp; Luo, X. (2023). Global material flow analysis of end-of-life of lithium nickel manganese cobalt oxide batteries from battery electric vehicles. Waste Management &amp; Research, 41(2), 376–388. https://doi.org/10.1177/0734242X221127175</t>
  </si>
  <si>
    <t>market for goods wagon</t>
  </si>
  <si>
    <t>goods wagon</t>
  </si>
  <si>
    <t>As the fuel cell and the battery require significant storage space an additional goods wagon (baseframe) is added to transport the HFC system externally behind the locomotive. Designs like this are already in development and production (Alstom, 2022).
Alstom. (2022). From 2025, Nestlé Waters France will use the first hydrogen-powered freight train through an innovative solution developed by Alstom and ENGIE. Alstom. https://www.alstom.com/press-releases-news/2022/11/2025-nestle-waters-france-will-use-first-hydrogen-powered-freight-train-through-innovative-solution-developed-alstom-and-engie</t>
  </si>
  <si>
    <t>transport, freight train, diesel-electric</t>
  </si>
  <si>
    <t>Europe without Switzerland</t>
  </si>
  <si>
    <t>transport, freight train</t>
  </si>
  <si>
    <t>market for diesel</t>
  </si>
  <si>
    <t>diesel</t>
  </si>
  <si>
    <t>locomotive, diesel-electric</t>
  </si>
  <si>
    <t>taken from ecoinvent, "transport, freight train, diesel</t>
  </si>
  <si>
    <t>maintenance, locomotive</t>
  </si>
  <si>
    <t>maintenance, goods wagon</t>
  </si>
  <si>
    <t>market for railway track</t>
  </si>
  <si>
    <t>meter-year</t>
  </si>
  <si>
    <t>railway track</t>
  </si>
  <si>
    <t>Ammonia</t>
  </si>
  <si>
    <t>biosphere</t>
  </si>
  <si>
    <t>2.0E-05 kg/kg fuel for diesel locomotives, according to Spielmann et al. (2007)
Spielmann, M., Bauer, C., Dones, R., Institut, P. S., &amp; Tuchschmid, M. (2007). Transport Services. Swiss Centre for Life Cycle Inventories, ecoinvent report No. 14.</t>
  </si>
  <si>
    <t>Benzene</t>
  </si>
  <si>
    <t>1.0E-04 kg/kg fuel for diesel locomotives, according to Spielmann et al. (2007)
Spielmann, M., Bauer, C., Dones, R., Institut, P. S., &amp; Tuchschmid, M. (2007). Transport Services. Swiss Centre for Life Cycle Inventories, ecoinvent report No. 14.</t>
  </si>
  <si>
    <t>Cadmium II</t>
  </si>
  <si>
    <t>1.0E-08 kg/kg fuel for diesel locomotives, according to Spielmann et al. (2007)
Spielmann, M., Bauer, C., Dones, R., Institut, P. S., &amp; Tuchschmid, M. (2007). Transport Services. Swiss Centre for Life Cycle Inventories, ecoinvent report No. 14.</t>
  </si>
  <si>
    <t>Carbon dioxide, fossil</t>
  </si>
  <si>
    <t>3.146 kg/kg fuel for diesel locomotives, according to Spielmann et al. (2007)
Spielmann, M., Bauer, C., Dones, R., Institut, P. S., &amp; Tuchschmid, M. (2007). Transport Services. Swiss Centre for Life Cycle Inventories, ecoinvent report No. 14.</t>
  </si>
  <si>
    <t>Carbon monoxide, fossil</t>
  </si>
  <si>
    <t>1.58E-02 kg/kg fuel for diesel locomotives, according to Spielmann et al. (2007)
Spielmann, M., Bauer, C., Dones, R., Institut, P. S., &amp; Tuchschmid, M. (2007). Transport Services. Swiss Centre for Life Cycle Inventories, ecoinvent report No. 14.</t>
  </si>
  <si>
    <t>Chromium III</t>
  </si>
  <si>
    <t>5.0E-08 kg/kg fuel for diesel locomotives, according to Spielmann et al. (2007)
Spielmann, M., Bauer, C., Dones, R., Institut, P. S., &amp; Tuchschmid, M. (2007). Transport Services. Swiss Centre for Life Cycle Inventories, ecoinvent report No. 14.</t>
  </si>
  <si>
    <t>Copper ion</t>
  </si>
  <si>
    <t>1.7E-06 kg/kg fuel for diesel locomotives, according to Spielmann et al. (2007)
Spielmann, M., Bauer, C., Dones, R., Institut, P. S., &amp; Tuchschmid, M. (2007). Transport Services. Swiss Centre for Life Cycle Inventories, ecoinvent report No. 14.</t>
  </si>
  <si>
    <t>Dinitrogen monoxide</t>
  </si>
  <si>
    <t>Iron ion</t>
  </si>
  <si>
    <t>1.24E-05 kg/tkm, emission of particulates due to abrasion from rail tracks, wheels,and brakes Spielmann et al. (2007)
Spielmann, M., Bauer, C., Dones, R., Institut, P. S., &amp; Tuchschmid, M. (2007). Transport Services. Swiss Centre for Life Cycle Inventories, ecoinvent report No. 14.</t>
  </si>
  <si>
    <t>Lead II</t>
  </si>
  <si>
    <t>1.1E-10 kg/kg fuel for diesel locomotives, according to Spielmann et al. (2007)
Spielmann, M., Bauer, C., Dones, R., Institut, P. S., &amp; Tuchschmid, M. (2007). Transport Services. Swiss Centre for Life Cycle Inventories, ecoinvent report No. 14.</t>
  </si>
  <si>
    <t>Mercury II</t>
  </si>
  <si>
    <t>2.0E-11 kg/kg fuel for diesel locomotives, according to Spielmann et al. (2007)
Spielmann, M., Bauer, C., Dones, R., Institut, P. S., &amp; Tuchschmid, M. (2007). Transport Services. Swiss Centre for Life Cycle Inventories, ecoinvent report No. 14.</t>
  </si>
  <si>
    <t>Methane, fossil</t>
  </si>
  <si>
    <t>1.3E-04 kg/kg fuel for diesel locomotives, according to Spielmann et al. (2007)
Spielmann, M., Bauer, C., Dones, R., Institut, P. S., &amp; Tuchschmid, M. (2007). Transport Services. Swiss Centre for Life Cycle Inventories, ecoinvent report No. 14.</t>
  </si>
  <si>
    <t>NMVOC, non-methane volatile organic compounds</t>
  </si>
  <si>
    <t>5.25E-03 kg/kg fuel for diesel locomotives, according to Spielmann et al. (2007)
Spielmann, M., Bauer, C., Dones, R., Institut, P. S., &amp; Tuchschmid, M. (2007). Transport Services. Swiss Centre for Life Cycle Inventories, ecoinvent report No. 14.</t>
  </si>
  <si>
    <t>Nickel II</t>
  </si>
  <si>
    <t>7.0E-08 kg/kg fuel for diesel locomotives, according to Spielmann et al. (2007)
Spielmann, M., Bauer, C., Dones, R., Institut, P. S., &amp; Tuchschmid, M. (2007). Transport Services. Swiss Centre for Life Cycle Inventories, ecoinvent report No. 14.</t>
  </si>
  <si>
    <t>Nitrogen oxides</t>
  </si>
  <si>
    <t>5.5E-02 kg/kg fuel for diesel locomotives, according to Spielmann et al. (2007)
Spielmann, M., Bauer, C., Dones, R., Institut, P. S., &amp; Tuchschmid, M. (2007). Transport Services. Swiss Centre for Life Cycle Inventories, ecoinvent report No. 14.</t>
  </si>
  <si>
    <t>Particulate Matter, &lt; 2.5 um</t>
  </si>
  <si>
    <t>1.28E-03 kg/kg fuel for diesel locomotives, according to Spielmann et al. (2007)
Spielmann, M., Bauer, C., Dones, R., Institut, P. S., &amp; Tuchschmid, M. (2007). Transport Services. Swiss Centre for Life Cycle Inventories, ecoinvent report No. 14.</t>
  </si>
  <si>
    <t>Particulate Matter, &gt; 10 um</t>
  </si>
  <si>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</si>
  <si>
    <t>Particulate Matter, &gt; 2.5 um and &lt; 10um</t>
  </si>
  <si>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</si>
  <si>
    <t>Selenium IV</t>
  </si>
  <si>
    <t>Sulfur dioxide</t>
  </si>
  <si>
    <t>6.0E-04 kg/kg fuel for diesel locomotives, according to Spielmann et al. (2007)
Spielmann, M., Bauer, C., Dones, R., Institut, P. S., &amp; Tuchschmid, M. (2007). Transport Services. Swiss Centre for Life Cycle Inventories, ecoinvent report No. 14.</t>
  </si>
  <si>
    <t>Toluene</t>
  </si>
  <si>
    <t>4.0E-05 kg/kg fuel for diesel locomotives, according to Spielmann et al. (2007)
Spielmann, M., Bauer, C., Dones, R., Institut, P. S., &amp; Tuchschmid, M. (2007). Transport Services. Swiss Centre for Life Cycle Inventories, ecoinvent report No. 14.</t>
  </si>
  <si>
    <t>Zinc II</t>
  </si>
  <si>
    <t>1.0E-06 kg/kg fuel for diesel locomotives, according to Spielmann et al. (2007)
Spielmann, M., Bauer, C., Dones, R., Institut, P. S., &amp; Tuchschmid, M. (2007). Transport Services. Swiss Centre for Life Cycle Inventories, ecoinvent report No. 14.</t>
  </si>
  <si>
    <t>transport, freight train, electric</t>
  </si>
  <si>
    <t>The energy consumption for shunting processes is added. The shunting process is assumed to be done by diesel shunting locomotives exclusivley. The specific diesel consumption for the shunting is taken from the regional ecoinvent datasets "transport, freight train, electric".</t>
  </si>
  <si>
    <t>market group for electricity, high voltage</t>
  </si>
  <si>
    <t>kilowatt hour</t>
  </si>
  <si>
    <t>electricity, high voltage</t>
  </si>
  <si>
    <t>locomotive, electric catenary</t>
  </si>
  <si>
    <t>3.14E-09 kg/tkm, emission of particulates due to abrasion from rail tracks, wheels,and brakes Spielmann et al. (2007)
Spielmann, M., Bauer, C., Dones, R., Institut, P. S., &amp; Tuchschmid, M. (2007). Transport Services. Swiss Centre for Life Cycle Inventories, ecoinvent report No. 14.</t>
  </si>
  <si>
    <t>transport, freight train, fuel cell, hydrogen</t>
  </si>
  <si>
    <t>market for hydrogen, gaseous</t>
  </si>
  <si>
    <t>hydrogen, gaseous</t>
  </si>
  <si>
    <t>locomotive, fuel cell, hydrogen</t>
  </si>
  <si>
    <t>IN</t>
  </si>
  <si>
    <t>taken from ecoinvent "transport, freight train, diesel - IN"</t>
  </si>
  <si>
    <t>market for maintenance, locomotive</t>
  </si>
  <si>
    <t>market for maintenance, goods wagon</t>
  </si>
  <si>
    <t>market group for electricity, medium voltage</t>
  </si>
  <si>
    <t>electricity, medium voltage</t>
  </si>
  <si>
    <t>taken from ecoinvent process "transport, freight train, electricity - IN"</t>
  </si>
  <si>
    <t>taken from ecoinvent "transport, freight train, diesel - IN", as the hydrogen locomotive has similar output power as the diesel-electric train, and it is assumed that diesel trains can used for retrofitting HFC-systems</t>
  </si>
  <si>
    <t>CN</t>
  </si>
  <si>
    <t>taken from ecoinvent inventor "transport, frieght train, diesel - CN"</t>
  </si>
  <si>
    <t>taken from ecoinvent inventor "transport, frieght train, electricity - CN"</t>
  </si>
  <si>
    <t>taken from ecoinvent inventor "transport, frieght train, diesel - CN", as the hydrogen locomotive has similar output power as the diesel-electric train, and it is assumed that diesel trains can used for retrofitting HFC-systems</t>
  </si>
  <si>
    <t>ZA</t>
  </si>
  <si>
    <t>taken from ecoinvent inventory "transport, freight train, diesel - ZA"</t>
  </si>
  <si>
    <t>market for electricity, high voltage</t>
  </si>
  <si>
    <t>market for electricity, medium voltage</t>
  </si>
  <si>
    <t>taken from ecoinvent inventory "transport, freight train, electricity - ZA"</t>
  </si>
  <si>
    <t>taken from ecoinvent inventory "transport, freight train, diesel - ZA", as the hydrogen locomotive has similar output power as the diesel-electric train, and it is assumed that diesel trains can used for retrofitting HFC-systems</t>
  </si>
  <si>
    <t>US</t>
  </si>
  <si>
    <t>RoW</t>
  </si>
  <si>
    <t>taken from ecoinvent inventory "transport, freight train, diesel - US"</t>
  </si>
  <si>
    <t>taken from ecoinvent inventory "transport, freight train, diesel - US" as the hydrogen locomotive has similar output power as the diesel-electric train, and it is assumed that diesel trains can used for retrofitting HFC-systems</t>
  </si>
  <si>
    <t>taken from ecoinvent inventory "transport, freight train, diesel - RoW"</t>
  </si>
  <si>
    <t>AM</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</si>
  <si>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</si>
  <si>
    <t>AO</t>
  </si>
  <si>
    <t>AU</t>
  </si>
  <si>
    <t>AZ</t>
  </si>
  <si>
    <t>BD</t>
  </si>
  <si>
    <t>BH</t>
  </si>
  <si>
    <t>BJ</t>
  </si>
  <si>
    <t>BN</t>
  </si>
  <si>
    <t>BW</t>
  </si>
  <si>
    <t>CD</t>
  </si>
  <si>
    <t>CG</t>
  </si>
  <si>
    <t>CI</t>
  </si>
  <si>
    <t>CM</t>
  </si>
  <si>
    <t>CY</t>
  </si>
  <si>
    <t>DZ</t>
  </si>
  <si>
    <t>EG</t>
  </si>
  <si>
    <t>ER</t>
  </si>
  <si>
    <t>ET</t>
  </si>
  <si>
    <t>GA</t>
  </si>
  <si>
    <t>GE</t>
  </si>
  <si>
    <t>GH</t>
  </si>
  <si>
    <t>HK</t>
  </si>
  <si>
    <t>ID</t>
  </si>
  <si>
    <t>IL</t>
  </si>
  <si>
    <t>JO</t>
  </si>
  <si>
    <t>JP</t>
  </si>
  <si>
    <t>KE</t>
  </si>
  <si>
    <t>KG</t>
  </si>
  <si>
    <t>KH</t>
  </si>
  <si>
    <t>KP</t>
  </si>
  <si>
    <t>KR</t>
  </si>
  <si>
    <t>KZ</t>
  </si>
  <si>
    <t>LB</t>
  </si>
  <si>
    <t>LK</t>
  </si>
  <si>
    <t>LY</t>
  </si>
  <si>
    <t>MA</t>
  </si>
  <si>
    <t>MM</t>
  </si>
  <si>
    <t>MN</t>
  </si>
  <si>
    <t>MU</t>
  </si>
  <si>
    <t>MY</t>
  </si>
  <si>
    <t>MZ</t>
  </si>
  <si>
    <t>NA</t>
  </si>
  <si>
    <t>NE</t>
  </si>
  <si>
    <t>NG</t>
  </si>
  <si>
    <t>NP</t>
  </si>
  <si>
    <t>NZ</t>
  </si>
  <si>
    <t>OM</t>
  </si>
  <si>
    <t>PH</t>
  </si>
  <si>
    <t>PK</t>
  </si>
  <si>
    <t>QA</t>
  </si>
  <si>
    <t>SD</t>
  </si>
  <si>
    <t>SG</t>
  </si>
  <si>
    <t>SN</t>
  </si>
  <si>
    <t>SS</t>
  </si>
  <si>
    <t>SY</t>
  </si>
  <si>
    <t>TG</t>
  </si>
  <si>
    <t>TH</t>
  </si>
  <si>
    <t>TJ</t>
  </si>
  <si>
    <t>TM</t>
  </si>
  <si>
    <t>TN</t>
  </si>
  <si>
    <t>TR</t>
  </si>
  <si>
    <t>TW</t>
  </si>
  <si>
    <t>TZ</t>
  </si>
  <si>
    <t>UZ</t>
  </si>
  <si>
    <t>VN</t>
  </si>
  <si>
    <t>YE</t>
  </si>
  <si>
    <t>ZM</t>
  </si>
  <si>
    <t>ZW</t>
  </si>
  <si>
    <t>RLA</t>
  </si>
  <si>
    <t>RME</t>
  </si>
  <si>
    <t>RNA</t>
  </si>
  <si>
    <t>taken from ecoinvent inventory "transport, freight train, electricity - RoW"</t>
  </si>
  <si>
    <t>taken from ecoinvent inventory "transport, freight train, diesel - RoW" as the hydrogen locomotive has similar output power as the diesel-electric train, and it is assumed that diesel trains can used for retrofitting HFC-systems</t>
  </si>
  <si>
    <t>database</t>
  </si>
  <si>
    <t>train</t>
  </si>
  <si>
    <t>air::unspecified</t>
  </si>
  <si>
    <t>soil::unspecified</t>
  </si>
  <si>
    <t>Xylene</t>
  </si>
  <si>
    <t>Sulfur hexafluoride</t>
  </si>
  <si>
    <t>ton kilometer</t>
  </si>
  <si>
    <t>market group for diesel</t>
  </si>
  <si>
    <t>Wolff et al. 2020, Sustainability, DOI: 10.3390/su12135396</t>
  </si>
  <si>
    <t>This is the inventory for 1 kg of internal combustion engine for a MDV/HDV.</t>
  </si>
  <si>
    <t>market for copper, cathode</t>
  </si>
  <si>
    <t>copper, cathode</t>
  </si>
  <si>
    <t>metal working, average for aluminium product manufacturing</t>
  </si>
  <si>
    <t>Hydrogen chloride</t>
  </si>
  <si>
    <t>air</t>
  </si>
  <si>
    <t>market for steel, low-alloyed</t>
  </si>
  <si>
    <t>steel, low-alloyed</t>
  </si>
  <si>
    <t>market group for electricity, low voltage</t>
  </si>
  <si>
    <t>ENTSO-E</t>
  </si>
  <si>
    <t>electricity, low voltage</t>
  </si>
  <si>
    <t>metal working, average for copper product manufacturing</t>
  </si>
  <si>
    <t>Hydrogen sulfide</t>
  </si>
  <si>
    <t>market for cast iron</t>
  </si>
  <si>
    <t>cast iron</t>
  </si>
  <si>
    <t>Occupation, industrial area</t>
  </si>
  <si>
    <t>square meter-year</t>
  </si>
  <si>
    <t>natural resource::land</t>
  </si>
  <si>
    <t>Ammonium, ion</t>
  </si>
  <si>
    <t>water</t>
  </si>
  <si>
    <t>Transformation, to industrial area</t>
  </si>
  <si>
    <t>square meter</t>
  </si>
  <si>
    <t>COD, Chemical Oxygen Demand</t>
  </si>
  <si>
    <t>market for synthetic rubber</t>
  </si>
  <si>
    <t>synthetic rubber</t>
  </si>
  <si>
    <t>market for aluminium alloy, AlLi</t>
  </si>
  <si>
    <t>aluminium alloy, AlLi</t>
  </si>
  <si>
    <t>BOD5, Biological Oxygen Demand</t>
  </si>
  <si>
    <t>metal working, average for steel product manufacturing</t>
  </si>
  <si>
    <t>market for phenolic resin</t>
  </si>
  <si>
    <t>phenolic resin</t>
  </si>
  <si>
    <t>internal combustion engine, for lorry, adapted to locomotives</t>
  </si>
  <si>
    <t>This is the inventory for 1 kg of aluminium-made fuel tank, empty. Scaling formula: 17.159*ln(volume fuel)-54.98</t>
  </si>
  <si>
    <t>welding, arc, aluminium</t>
  </si>
  <si>
    <t>meter</t>
  </si>
  <si>
    <t>fuel tank, for diesel vehicle, adapted to locomotives</t>
  </si>
  <si>
    <t>electronic component production, passive, unspecified</t>
  </si>
  <si>
    <t>electronic component, passive, unspecified</t>
  </si>
  <si>
    <t>market for battery cell, Li-ion, NMC622</t>
  </si>
  <si>
    <t>battery cell, Li-ion, NMC622</t>
  </si>
  <si>
    <t>market for used Li-ion battery</t>
  </si>
  <si>
    <t>used Li-ion battery</t>
  </si>
  <si>
    <t>ecoinvent inventory for the waste treatment (partially recycling) of the Li-ion battery.</t>
  </si>
  <si>
    <t>market for battery management system, for Li-ion battery</t>
  </si>
  <si>
    <t>battery management system, for Li-ion battery</t>
  </si>
  <si>
    <t>ecoinvent inventory for 1 kg of battery management system for voltage and temperature controls. Calculated via assumptions taken from carculator: 0.4*(weight of battery)/0.6</t>
  </si>
  <si>
    <t>Freight train transport dataset for 1 ton kilometer of transport service.
The inventory consists of energy consumed for traction, and energy consumed for shunting processes (average per region) for which the locomotives are assumed to operate on diesel exclusivley.
Furthermore material and energy inputs from the locomotive, wagons and infrastructure are considered. Emissions are mainly caused by the combustion of diesel, with minor emissions from abrasion processes.</t>
  </si>
  <si>
    <t>taken from ecoinvent inventory "transport, freight train, electricity - RoW"; total electricity consumption per tkm</t>
  </si>
  <si>
    <t>The energy consumed for traction comes in the form of hydrogen gaseous. The battery of the HFC system is charged only by the fuel cell operation and regenerative breaking.
Kapetanović et al. (2022) estimated the hydrogen usage for rail systems to have a ratio of 0.221536 hydrogen to diesel for the exact same trip, operated by a HFC system (19.80 kg/trip) and a diesel-electric system (106.40 l/trip with an assumed conversion of 0.84 kg/l of diesel).
The ratio is multiplied with the respective diesel consumption of the diesel-electric alternative of the same region.
Kapetanović, M., Núñez, A., Oort, N. V., &amp; Goverde, R. M. P. (2022). Life Cycle Assessment of Alternative Traction Options for Non-Electrified Regional Railway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</si>
</sst>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center"/>
    </xf>
    <xf numFmtId="0" fontId="0" fillId="0" borderId="0" xfId="0" applyAlignment="1"/>
    <xf numFmtId="11" fontId="0" fillId="0" borderId="0" xfId="0" applyNumberFormat="1"/>
    <xf numFmtId="0" fontId="2" fillId="0" borderId="0" xfId="0" applyFont="1"/>
    <xf numFmtId="0" fontId="2" fillId="0" borderId="0" xfId="0" applyFont="1" applyAlignme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E695-FC79-4DF0-ACCB-3B3F78317B74}">
  <dimension ref="A1:H1075"/>
  <sheetViews>
    <sheetView tabSelected="1" topLeftCell="A1033" zoomScale="70" zoomScaleNormal="70" workbookViewId="0">
      <selection activeCell="B991" sqref="B991"/>
    </sheetView>
  </sheetViews>
  <sheetFormatPr defaultColWidth="8.77734375" defaultRowHeight="14.4" x14ac:dyDescent="0.3"/>
  <cols>
    <col min="1" max="1" width="61.77734375" customWidth="1"/>
    <col min="2" max="2" width="12.44140625" bestFit="1" customWidth="1"/>
  </cols>
  <sheetData>
    <row r="1" spans="1:8" x14ac:dyDescent="0.3">
      <c r="A1" t="s">
        <v>227</v>
      </c>
      <c r="B1" t="s">
        <v>228</v>
      </c>
    </row>
    <row r="3" spans="1:8" ht="15.6" x14ac:dyDescent="0.3">
      <c r="A3" s="1" t="s">
        <v>0</v>
      </c>
      <c r="B3" s="1" t="s">
        <v>1</v>
      </c>
    </row>
    <row r="4" spans="1:8" x14ac:dyDescent="0.3">
      <c r="A4" t="s">
        <v>2</v>
      </c>
      <c r="B4" t="s">
        <v>3</v>
      </c>
    </row>
    <row r="5" spans="1:8" x14ac:dyDescent="0.3">
      <c r="A5" t="s">
        <v>4</v>
      </c>
      <c r="B5">
        <v>1</v>
      </c>
    </row>
    <row r="6" spans="1:8" x14ac:dyDescent="0.3">
      <c r="A6" t="s">
        <v>5</v>
      </c>
      <c r="B6" t="s">
        <v>6</v>
      </c>
    </row>
    <row r="7" spans="1:8" x14ac:dyDescent="0.3">
      <c r="A7" t="s">
        <v>7</v>
      </c>
      <c r="B7" t="s">
        <v>8</v>
      </c>
    </row>
    <row r="8" spans="1:8" x14ac:dyDescent="0.3">
      <c r="A8" t="s">
        <v>9</v>
      </c>
      <c r="B8" t="s">
        <v>9</v>
      </c>
    </row>
    <row r="9" spans="1:8" x14ac:dyDescent="0.3">
      <c r="A9" t="s">
        <v>10</v>
      </c>
      <c r="B9" t="s">
        <v>11</v>
      </c>
    </row>
    <row r="10" spans="1:8" x14ac:dyDescent="0.3">
      <c r="A10" t="s">
        <v>12</v>
      </c>
      <c r="B10" t="s">
        <v>13</v>
      </c>
    </row>
    <row r="11" spans="1:8" x14ac:dyDescent="0.3">
      <c r="A11" t="s">
        <v>14</v>
      </c>
    </row>
    <row r="12" spans="1:8" x14ac:dyDescent="0.3">
      <c r="A12" t="s">
        <v>15</v>
      </c>
      <c r="B12" t="s">
        <v>16</v>
      </c>
    </row>
    <row r="13" spans="1:8" x14ac:dyDescent="0.3">
      <c r="A13" t="s">
        <v>17</v>
      </c>
    </row>
    <row r="14" spans="1:8" ht="15.6" x14ac:dyDescent="0.3">
      <c r="A14" s="1" t="s">
        <v>18</v>
      </c>
    </row>
    <row r="15" spans="1:8" x14ac:dyDescent="0.3">
      <c r="A15" t="s">
        <v>19</v>
      </c>
      <c r="B15" t="s">
        <v>20</v>
      </c>
      <c r="C15" t="s">
        <v>2</v>
      </c>
      <c r="D15" t="s">
        <v>9</v>
      </c>
      <c r="E15" t="s">
        <v>21</v>
      </c>
      <c r="F15" t="s">
        <v>7</v>
      </c>
      <c r="G15" t="s">
        <v>5</v>
      </c>
      <c r="H15" t="s">
        <v>22</v>
      </c>
    </row>
    <row r="16" spans="1:8" x14ac:dyDescent="0.3">
      <c r="A16" t="s">
        <v>23</v>
      </c>
      <c r="B16">
        <v>1</v>
      </c>
      <c r="C16" t="s">
        <v>3</v>
      </c>
      <c r="D16" t="s">
        <v>9</v>
      </c>
      <c r="F16" t="s">
        <v>24</v>
      </c>
      <c r="G16" t="s">
        <v>25</v>
      </c>
      <c r="H16" t="s">
        <v>26</v>
      </c>
    </row>
    <row r="17" spans="1:8" x14ac:dyDescent="0.3">
      <c r="A17" t="s">
        <v>271</v>
      </c>
      <c r="B17">
        <v>91.16651797151124</v>
      </c>
      <c r="C17" t="s">
        <v>27</v>
      </c>
      <c r="D17" t="s">
        <v>28</v>
      </c>
      <c r="F17" t="s">
        <v>24</v>
      </c>
      <c r="G17" t="s">
        <v>29</v>
      </c>
      <c r="H17" t="s">
        <v>30</v>
      </c>
    </row>
    <row r="18" spans="1:8" x14ac:dyDescent="0.3">
      <c r="A18" t="s">
        <v>267</v>
      </c>
      <c r="B18">
        <v>9593.181818181818</v>
      </c>
      <c r="C18" t="s">
        <v>27</v>
      </c>
      <c r="D18" t="s">
        <v>28</v>
      </c>
      <c r="F18" t="s">
        <v>24</v>
      </c>
      <c r="G18" t="s">
        <v>31</v>
      </c>
      <c r="H18" t="s">
        <v>32</v>
      </c>
    </row>
    <row r="19" spans="1:8" x14ac:dyDescent="0.3">
      <c r="A19" t="s">
        <v>272</v>
      </c>
      <c r="B19">
        <v>4410</v>
      </c>
      <c r="C19" t="s">
        <v>3</v>
      </c>
      <c r="D19" t="s">
        <v>28</v>
      </c>
      <c r="F19" t="s">
        <v>24</v>
      </c>
      <c r="G19" t="s">
        <v>273</v>
      </c>
      <c r="H19" t="s">
        <v>33</v>
      </c>
    </row>
    <row r="20" spans="1:8" x14ac:dyDescent="0.3">
      <c r="A20" t="s">
        <v>34</v>
      </c>
      <c r="B20">
        <f>24*53</f>
        <v>1272</v>
      </c>
      <c r="C20" t="s">
        <v>3</v>
      </c>
      <c r="D20" t="s">
        <v>28</v>
      </c>
      <c r="F20" t="s">
        <v>24</v>
      </c>
      <c r="G20" t="s">
        <v>35</v>
      </c>
      <c r="H20" t="s">
        <v>36</v>
      </c>
    </row>
    <row r="21" spans="1:8" x14ac:dyDescent="0.3">
      <c r="A21" t="s">
        <v>37</v>
      </c>
      <c r="B21">
        <f>1013.33333333333*4.5</f>
        <v>4559.9999999999845</v>
      </c>
      <c r="C21" t="s">
        <v>3</v>
      </c>
      <c r="D21" t="s">
        <v>28</v>
      </c>
      <c r="F21" t="s">
        <v>24</v>
      </c>
      <c r="G21" t="s">
        <v>38</v>
      </c>
      <c r="H21" t="s">
        <v>39</v>
      </c>
    </row>
    <row r="22" spans="1:8" x14ac:dyDescent="0.3">
      <c r="A22" t="s">
        <v>1</v>
      </c>
      <c r="B22">
        <v>1</v>
      </c>
      <c r="C22" t="s">
        <v>3</v>
      </c>
      <c r="D22" t="s">
        <v>9</v>
      </c>
      <c r="F22" t="s">
        <v>40</v>
      </c>
      <c r="G22" t="s">
        <v>6</v>
      </c>
    </row>
    <row r="24" spans="1:8" ht="15.6" x14ac:dyDescent="0.3">
      <c r="A24" s="1" t="s">
        <v>0</v>
      </c>
      <c r="B24" s="1" t="s">
        <v>41</v>
      </c>
    </row>
    <row r="25" spans="1:8" x14ac:dyDescent="0.3">
      <c r="A25" t="s">
        <v>2</v>
      </c>
      <c r="B25" t="s">
        <v>3</v>
      </c>
    </row>
    <row r="26" spans="1:8" x14ac:dyDescent="0.3">
      <c r="A26" t="s">
        <v>4</v>
      </c>
      <c r="B26">
        <v>1</v>
      </c>
    </row>
    <row r="27" spans="1:8" x14ac:dyDescent="0.3">
      <c r="A27" t="s">
        <v>5</v>
      </c>
      <c r="B27" t="s">
        <v>42</v>
      </c>
    </row>
    <row r="28" spans="1:8" x14ac:dyDescent="0.3">
      <c r="A28" t="s">
        <v>7</v>
      </c>
      <c r="B28" t="s">
        <v>8</v>
      </c>
    </row>
    <row r="29" spans="1:8" x14ac:dyDescent="0.3">
      <c r="A29" t="s">
        <v>9</v>
      </c>
      <c r="B29" t="s">
        <v>9</v>
      </c>
    </row>
    <row r="30" spans="1:8" x14ac:dyDescent="0.3">
      <c r="A30" t="s">
        <v>10</v>
      </c>
      <c r="B30" t="s">
        <v>11</v>
      </c>
    </row>
    <row r="31" spans="1:8" x14ac:dyDescent="0.3">
      <c r="A31" t="s">
        <v>12</v>
      </c>
      <c r="B31" t="s">
        <v>43</v>
      </c>
    </row>
    <row r="32" spans="1:8" x14ac:dyDescent="0.3">
      <c r="A32" t="s">
        <v>14</v>
      </c>
    </row>
    <row r="33" spans="1:8" x14ac:dyDescent="0.3">
      <c r="A33" t="s">
        <v>15</v>
      </c>
      <c r="B33" t="s">
        <v>16</v>
      </c>
    </row>
    <row r="34" spans="1:8" x14ac:dyDescent="0.3">
      <c r="A34" t="s">
        <v>17</v>
      </c>
    </row>
    <row r="35" spans="1:8" ht="15.6" x14ac:dyDescent="0.3">
      <c r="A35" s="1" t="s">
        <v>18</v>
      </c>
    </row>
    <row r="36" spans="1:8" x14ac:dyDescent="0.3">
      <c r="A36" t="s">
        <v>19</v>
      </c>
      <c r="B36" t="s">
        <v>20</v>
      </c>
      <c r="C36" t="s">
        <v>2</v>
      </c>
      <c r="D36" t="s">
        <v>9</v>
      </c>
      <c r="E36" t="s">
        <v>21</v>
      </c>
      <c r="F36" t="s">
        <v>7</v>
      </c>
      <c r="G36" t="s">
        <v>5</v>
      </c>
      <c r="H36" t="s">
        <v>22</v>
      </c>
    </row>
    <row r="37" spans="1:8" x14ac:dyDescent="0.3">
      <c r="A37" t="s">
        <v>23</v>
      </c>
      <c r="B37">
        <v>1</v>
      </c>
      <c r="C37" t="s">
        <v>3</v>
      </c>
      <c r="D37" t="s">
        <v>9</v>
      </c>
      <c r="F37" t="s">
        <v>24</v>
      </c>
      <c r="G37" t="s">
        <v>25</v>
      </c>
      <c r="H37" t="s">
        <v>26</v>
      </c>
    </row>
    <row r="38" spans="1:8" x14ac:dyDescent="0.3">
      <c r="A38" t="s">
        <v>44</v>
      </c>
      <c r="B38">
        <v>3050</v>
      </c>
      <c r="C38" t="s">
        <v>3</v>
      </c>
      <c r="D38" t="s">
        <v>28</v>
      </c>
      <c r="F38" t="s">
        <v>24</v>
      </c>
      <c r="G38" t="s">
        <v>45</v>
      </c>
      <c r="H38" t="s">
        <v>46</v>
      </c>
    </row>
    <row r="39" spans="1:8" x14ac:dyDescent="0.3">
      <c r="A39" t="s">
        <v>34</v>
      </c>
      <c r="B39">
        <f>70*53</f>
        <v>3710</v>
      </c>
      <c r="C39" t="s">
        <v>3</v>
      </c>
      <c r="D39" t="s">
        <v>28</v>
      </c>
      <c r="F39" t="s">
        <v>24</v>
      </c>
      <c r="G39" t="s">
        <v>35</v>
      </c>
      <c r="H39" t="s">
        <v>47</v>
      </c>
    </row>
    <row r="40" spans="1:8" x14ac:dyDescent="0.3">
      <c r="A40" t="s">
        <v>37</v>
      </c>
      <c r="B40">
        <f>2302.22222222222*4.5</f>
        <v>10359.999999999989</v>
      </c>
      <c r="C40" t="s">
        <v>3</v>
      </c>
      <c r="D40" t="s">
        <v>28</v>
      </c>
      <c r="F40" t="s">
        <v>24</v>
      </c>
      <c r="G40" t="s">
        <v>38</v>
      </c>
      <c r="H40" t="s">
        <v>48</v>
      </c>
    </row>
    <row r="41" spans="1:8" x14ac:dyDescent="0.3">
      <c r="A41" t="s">
        <v>41</v>
      </c>
      <c r="B41">
        <v>1</v>
      </c>
      <c r="C41" t="s">
        <v>3</v>
      </c>
      <c r="D41" t="s">
        <v>9</v>
      </c>
      <c r="F41" t="s">
        <v>40</v>
      </c>
      <c r="G41" t="s">
        <v>42</v>
      </c>
    </row>
    <row r="43" spans="1:8" ht="15.6" x14ac:dyDescent="0.3">
      <c r="A43" s="1" t="s">
        <v>0</v>
      </c>
      <c r="B43" s="1" t="s">
        <v>49</v>
      </c>
    </row>
    <row r="44" spans="1:8" x14ac:dyDescent="0.3">
      <c r="A44" t="s">
        <v>2</v>
      </c>
      <c r="B44" t="s">
        <v>3</v>
      </c>
    </row>
    <row r="45" spans="1:8" x14ac:dyDescent="0.3">
      <c r="A45" t="s">
        <v>4</v>
      </c>
      <c r="B45">
        <v>1</v>
      </c>
    </row>
    <row r="46" spans="1:8" x14ac:dyDescent="0.3">
      <c r="A46" t="s">
        <v>5</v>
      </c>
      <c r="B46" t="s">
        <v>50</v>
      </c>
    </row>
    <row r="47" spans="1:8" x14ac:dyDescent="0.3">
      <c r="A47" t="s">
        <v>7</v>
      </c>
      <c r="B47" t="s">
        <v>8</v>
      </c>
    </row>
    <row r="48" spans="1:8" x14ac:dyDescent="0.3">
      <c r="A48" t="s">
        <v>9</v>
      </c>
      <c r="B48" t="s">
        <v>9</v>
      </c>
    </row>
    <row r="49" spans="1:8" x14ac:dyDescent="0.3">
      <c r="A49" t="s">
        <v>10</v>
      </c>
      <c r="B49" t="s">
        <v>11</v>
      </c>
    </row>
    <row r="50" spans="1:8" x14ac:dyDescent="0.3">
      <c r="A50" t="s">
        <v>12</v>
      </c>
    </row>
    <row r="51" spans="1:8" x14ac:dyDescent="0.3">
      <c r="A51" t="s">
        <v>14</v>
      </c>
      <c r="B51" t="s">
        <v>51</v>
      </c>
    </row>
    <row r="52" spans="1:8" x14ac:dyDescent="0.3">
      <c r="A52" t="s">
        <v>15</v>
      </c>
      <c r="B52" t="s">
        <v>16</v>
      </c>
    </row>
    <row r="53" spans="1:8" ht="15.6" x14ac:dyDescent="0.3">
      <c r="A53" t="s">
        <v>17</v>
      </c>
      <c r="B53" s="2"/>
    </row>
    <row r="54" spans="1:8" ht="15.6" x14ac:dyDescent="0.3">
      <c r="A54" s="1" t="s">
        <v>18</v>
      </c>
    </row>
    <row r="55" spans="1:8" x14ac:dyDescent="0.3">
      <c r="A55" t="s">
        <v>19</v>
      </c>
      <c r="B55" t="s">
        <v>20</v>
      </c>
      <c r="C55" t="s">
        <v>2</v>
      </c>
      <c r="D55" t="s">
        <v>9</v>
      </c>
      <c r="E55" t="s">
        <v>21</v>
      </c>
      <c r="F55" t="s">
        <v>7</v>
      </c>
      <c r="G55" t="s">
        <v>5</v>
      </c>
      <c r="H55" t="s">
        <v>22</v>
      </c>
    </row>
    <row r="56" spans="1:8" x14ac:dyDescent="0.3">
      <c r="A56" t="s">
        <v>23</v>
      </c>
      <c r="B56">
        <v>1</v>
      </c>
      <c r="C56" t="s">
        <v>3</v>
      </c>
      <c r="D56" t="s">
        <v>9</v>
      </c>
      <c r="F56" t="s">
        <v>24</v>
      </c>
      <c r="G56" t="s">
        <v>25</v>
      </c>
      <c r="H56" t="s">
        <v>26</v>
      </c>
    </row>
    <row r="57" spans="1:8" x14ac:dyDescent="0.3">
      <c r="A57" t="s">
        <v>34</v>
      </c>
      <c r="B57">
        <f>25*53</f>
        <v>1325</v>
      </c>
      <c r="C57" t="s">
        <v>3</v>
      </c>
      <c r="D57" t="s">
        <v>28</v>
      </c>
      <c r="F57" t="s">
        <v>24</v>
      </c>
      <c r="G57" t="s">
        <v>35</v>
      </c>
      <c r="H57" t="s">
        <v>52</v>
      </c>
    </row>
    <row r="58" spans="1:8" x14ac:dyDescent="0.3">
      <c r="A58" t="s">
        <v>37</v>
      </c>
      <c r="B58">
        <f>506.666666666667*4.5</f>
        <v>2280.0000000000018</v>
      </c>
      <c r="C58" t="s">
        <v>3</v>
      </c>
      <c r="D58" t="s">
        <v>28</v>
      </c>
      <c r="F58" t="s">
        <v>24</v>
      </c>
      <c r="G58" t="s">
        <v>38</v>
      </c>
      <c r="H58" t="s">
        <v>53</v>
      </c>
    </row>
    <row r="59" spans="1:8" x14ac:dyDescent="0.3">
      <c r="A59" t="s">
        <v>54</v>
      </c>
      <c r="B59">
        <v>6880</v>
      </c>
      <c r="C59" t="s">
        <v>3</v>
      </c>
      <c r="D59" t="s">
        <v>9</v>
      </c>
      <c r="F59" t="s">
        <v>24</v>
      </c>
      <c r="G59" t="s">
        <v>55</v>
      </c>
      <c r="H59" t="s">
        <v>56</v>
      </c>
    </row>
    <row r="60" spans="1:8" x14ac:dyDescent="0.3">
      <c r="A60" t="s">
        <v>57</v>
      </c>
      <c r="B60">
        <v>30323.845714285719</v>
      </c>
      <c r="C60" t="s">
        <v>27</v>
      </c>
      <c r="D60" t="s">
        <v>28</v>
      </c>
      <c r="F60" t="s">
        <v>24</v>
      </c>
      <c r="G60" t="s">
        <v>58</v>
      </c>
      <c r="H60" t="s">
        <v>59</v>
      </c>
    </row>
    <row r="61" spans="1:8" x14ac:dyDescent="0.3">
      <c r="A61" t="s">
        <v>274</v>
      </c>
      <c r="B61">
        <v>67404.255319148942</v>
      </c>
      <c r="C61" t="s">
        <v>3</v>
      </c>
      <c r="D61" t="s">
        <v>28</v>
      </c>
      <c r="F61" t="s">
        <v>24</v>
      </c>
      <c r="G61" t="s">
        <v>275</v>
      </c>
      <c r="H61" t="s">
        <v>60</v>
      </c>
    </row>
    <row r="62" spans="1:8" x14ac:dyDescent="0.3">
      <c r="A62" s="3" t="s">
        <v>276</v>
      </c>
      <c r="B62">
        <v>-67404.255319148899</v>
      </c>
      <c r="C62" t="s">
        <v>3</v>
      </c>
      <c r="D62" t="s">
        <v>28</v>
      </c>
      <c r="F62" t="s">
        <v>24</v>
      </c>
      <c r="G62" t="s">
        <v>277</v>
      </c>
      <c r="H62" t="s">
        <v>278</v>
      </c>
    </row>
    <row r="63" spans="1:8" x14ac:dyDescent="0.3">
      <c r="A63" s="3" t="s">
        <v>279</v>
      </c>
      <c r="B63">
        <f>0.4*B61/0.6</f>
        <v>44936.170212765966</v>
      </c>
      <c r="C63" t="s">
        <v>3</v>
      </c>
      <c r="D63" t="s">
        <v>28</v>
      </c>
      <c r="F63" t="s">
        <v>24</v>
      </c>
      <c r="G63" t="s">
        <v>280</v>
      </c>
      <c r="H63" t="s">
        <v>281</v>
      </c>
    </row>
    <row r="64" spans="1:8" x14ac:dyDescent="0.3">
      <c r="A64" t="s">
        <v>61</v>
      </c>
      <c r="B64">
        <v>1</v>
      </c>
      <c r="C64" t="s">
        <v>3</v>
      </c>
      <c r="D64" t="s">
        <v>9</v>
      </c>
      <c r="F64" t="s">
        <v>24</v>
      </c>
      <c r="G64" t="s">
        <v>62</v>
      </c>
      <c r="H64" t="s">
        <v>63</v>
      </c>
    </row>
    <row r="65" spans="1:8" x14ac:dyDescent="0.3">
      <c r="A65" t="s">
        <v>49</v>
      </c>
      <c r="B65">
        <v>1</v>
      </c>
      <c r="C65" t="s">
        <v>3</v>
      </c>
      <c r="D65" t="s">
        <v>9</v>
      </c>
      <c r="F65" t="s">
        <v>40</v>
      </c>
      <c r="G65" t="s">
        <v>50</v>
      </c>
    </row>
    <row r="67" spans="1:8" ht="15.6" x14ac:dyDescent="0.3">
      <c r="A67" s="1" t="s">
        <v>0</v>
      </c>
      <c r="B67" s="1" t="s">
        <v>64</v>
      </c>
    </row>
    <row r="68" spans="1:8" x14ac:dyDescent="0.3">
      <c r="A68" t="s">
        <v>2</v>
      </c>
      <c r="B68" t="s">
        <v>65</v>
      </c>
    </row>
    <row r="69" spans="1:8" x14ac:dyDescent="0.3">
      <c r="A69" t="s">
        <v>4</v>
      </c>
      <c r="B69">
        <v>1</v>
      </c>
    </row>
    <row r="70" spans="1:8" x14ac:dyDescent="0.3">
      <c r="A70" t="s">
        <v>5</v>
      </c>
      <c r="B70" t="s">
        <v>66</v>
      </c>
    </row>
    <row r="71" spans="1:8" x14ac:dyDescent="0.3">
      <c r="A71" t="s">
        <v>7</v>
      </c>
      <c r="B71" t="s">
        <v>8</v>
      </c>
    </row>
    <row r="72" spans="1:8" x14ac:dyDescent="0.3">
      <c r="A72" t="s">
        <v>9</v>
      </c>
      <c r="B72" t="s">
        <v>233</v>
      </c>
    </row>
    <row r="73" spans="1:8" x14ac:dyDescent="0.3">
      <c r="A73" t="s">
        <v>10</v>
      </c>
      <c r="B73" t="s">
        <v>11</v>
      </c>
    </row>
    <row r="74" spans="1:8" x14ac:dyDescent="0.3">
      <c r="A74" t="s">
        <v>12</v>
      </c>
    </row>
    <row r="75" spans="1:8" x14ac:dyDescent="0.3">
      <c r="A75" t="s">
        <v>14</v>
      </c>
      <c r="B75" s="4" t="s">
        <v>282</v>
      </c>
    </row>
    <row r="76" spans="1:8" x14ac:dyDescent="0.3">
      <c r="A76" t="s">
        <v>15</v>
      </c>
      <c r="B76" t="s">
        <v>16</v>
      </c>
    </row>
    <row r="77" spans="1:8" x14ac:dyDescent="0.3">
      <c r="A77" t="s">
        <v>17</v>
      </c>
    </row>
    <row r="78" spans="1:8" ht="15.6" x14ac:dyDescent="0.3">
      <c r="A78" s="1" t="s">
        <v>18</v>
      </c>
    </row>
    <row r="79" spans="1:8" x14ac:dyDescent="0.3">
      <c r="A79" t="s">
        <v>19</v>
      </c>
      <c r="B79" t="s">
        <v>20</v>
      </c>
      <c r="C79" t="s">
        <v>2</v>
      </c>
      <c r="D79" t="s">
        <v>9</v>
      </c>
      <c r="E79" t="s">
        <v>21</v>
      </c>
      <c r="F79" t="s">
        <v>7</v>
      </c>
      <c r="G79" t="s">
        <v>5</v>
      </c>
      <c r="H79" t="s">
        <v>22</v>
      </c>
    </row>
    <row r="80" spans="1:8" x14ac:dyDescent="0.3">
      <c r="A80" t="s">
        <v>67</v>
      </c>
      <c r="B80" s="5">
        <v>1.0699999999999999E-2</v>
      </c>
      <c r="C80" t="s">
        <v>65</v>
      </c>
      <c r="D80" t="s">
        <v>28</v>
      </c>
      <c r="F80" t="s">
        <v>24</v>
      </c>
      <c r="G80" t="s">
        <v>68</v>
      </c>
      <c r="H80" t="s">
        <v>70</v>
      </c>
    </row>
    <row r="81" spans="1:8" x14ac:dyDescent="0.3">
      <c r="A81" t="s">
        <v>1</v>
      </c>
      <c r="B81">
        <v>7.1100000000000003E-10</v>
      </c>
      <c r="C81" t="s">
        <v>3</v>
      </c>
      <c r="D81" t="s">
        <v>9</v>
      </c>
      <c r="F81" t="s">
        <v>24</v>
      </c>
      <c r="G81" t="s">
        <v>69</v>
      </c>
      <c r="H81" t="s">
        <v>70</v>
      </c>
    </row>
    <row r="82" spans="1:8" x14ac:dyDescent="0.3">
      <c r="A82" t="s">
        <v>71</v>
      </c>
      <c r="B82">
        <v>7.1100000000000003E-10</v>
      </c>
      <c r="C82" t="s">
        <v>27</v>
      </c>
      <c r="D82" t="s">
        <v>9</v>
      </c>
      <c r="F82" t="s">
        <v>24</v>
      </c>
      <c r="G82" t="s">
        <v>71</v>
      </c>
      <c r="H82" t="s">
        <v>70</v>
      </c>
    </row>
    <row r="83" spans="1:8" x14ac:dyDescent="0.3">
      <c r="A83" t="s">
        <v>61</v>
      </c>
      <c r="B83">
        <v>4.5900000000000001E-8</v>
      </c>
      <c r="C83" t="s">
        <v>3</v>
      </c>
      <c r="D83" t="s">
        <v>9</v>
      </c>
      <c r="F83" t="s">
        <v>24</v>
      </c>
      <c r="G83" t="s">
        <v>62</v>
      </c>
      <c r="H83" t="s">
        <v>70</v>
      </c>
    </row>
    <row r="84" spans="1:8" x14ac:dyDescent="0.3">
      <c r="A84" t="s">
        <v>72</v>
      </c>
      <c r="B84">
        <v>4.5900000000000001E-8</v>
      </c>
      <c r="C84" t="s">
        <v>27</v>
      </c>
      <c r="D84" t="s">
        <v>9</v>
      </c>
      <c r="F84" t="s">
        <v>24</v>
      </c>
      <c r="G84" t="s">
        <v>72</v>
      </c>
      <c r="H84" t="s">
        <v>70</v>
      </c>
    </row>
    <row r="85" spans="1:8" x14ac:dyDescent="0.3">
      <c r="A85" t="s">
        <v>73</v>
      </c>
      <c r="B85">
        <v>9.2999999999999997E-5</v>
      </c>
      <c r="C85" t="s">
        <v>3</v>
      </c>
      <c r="D85" t="s">
        <v>74</v>
      </c>
      <c r="F85" t="s">
        <v>24</v>
      </c>
      <c r="G85" t="s">
        <v>75</v>
      </c>
      <c r="H85" t="s">
        <v>70</v>
      </c>
    </row>
    <row r="86" spans="1:8" x14ac:dyDescent="0.3">
      <c r="A86" t="s">
        <v>76</v>
      </c>
      <c r="B86" s="5">
        <f>B80*0.00002</f>
        <v>2.1400000000000001E-7</v>
      </c>
      <c r="C86" t="s">
        <v>11</v>
      </c>
      <c r="D86" t="s">
        <v>28</v>
      </c>
      <c r="E86" t="s">
        <v>229</v>
      </c>
      <c r="F86" t="s">
        <v>77</v>
      </c>
      <c r="H86" t="s">
        <v>78</v>
      </c>
    </row>
    <row r="87" spans="1:8" x14ac:dyDescent="0.3">
      <c r="A87" t="s">
        <v>79</v>
      </c>
      <c r="B87" s="5">
        <f>B80*0.0001</f>
        <v>1.0699999999999999E-6</v>
      </c>
      <c r="C87" t="s">
        <v>11</v>
      </c>
      <c r="D87" t="s">
        <v>28</v>
      </c>
      <c r="E87" t="s">
        <v>229</v>
      </c>
      <c r="F87" t="s">
        <v>77</v>
      </c>
      <c r="H87" t="s">
        <v>80</v>
      </c>
    </row>
    <row r="88" spans="1:8" x14ac:dyDescent="0.3">
      <c r="A88" t="s">
        <v>81</v>
      </c>
      <c r="B88" s="5">
        <f>B80*0.00000001</f>
        <v>1.0699999999999999E-10</v>
      </c>
      <c r="C88" t="s">
        <v>11</v>
      </c>
      <c r="D88" t="s">
        <v>28</v>
      </c>
      <c r="E88" t="s">
        <v>229</v>
      </c>
      <c r="F88" t="s">
        <v>77</v>
      </c>
      <c r="H88" t="s">
        <v>82</v>
      </c>
    </row>
    <row r="89" spans="1:8" x14ac:dyDescent="0.3">
      <c r="A89" t="s">
        <v>83</v>
      </c>
      <c r="B89" s="5">
        <f>B80*3.146</f>
        <v>3.3662199999999996E-2</v>
      </c>
      <c r="C89" t="s">
        <v>11</v>
      </c>
      <c r="D89" t="s">
        <v>28</v>
      </c>
      <c r="E89" t="s">
        <v>229</v>
      </c>
      <c r="F89" t="s">
        <v>77</v>
      </c>
      <c r="H89" t="s">
        <v>84</v>
      </c>
    </row>
    <row r="90" spans="1:8" x14ac:dyDescent="0.3">
      <c r="A90" t="s">
        <v>85</v>
      </c>
      <c r="B90" s="5">
        <f>B80*0.0158</f>
        <v>1.6906000000000001E-4</v>
      </c>
      <c r="C90" t="s">
        <v>11</v>
      </c>
      <c r="D90" t="s">
        <v>28</v>
      </c>
      <c r="E90" t="s">
        <v>229</v>
      </c>
      <c r="F90" t="s">
        <v>77</v>
      </c>
      <c r="H90" t="s">
        <v>86</v>
      </c>
    </row>
    <row r="91" spans="1:8" x14ac:dyDescent="0.3">
      <c r="A91" t="s">
        <v>87</v>
      </c>
      <c r="B91" s="5">
        <f>B80*0.00000005</f>
        <v>5.3499999999999991E-10</v>
      </c>
      <c r="C91" t="s">
        <v>11</v>
      </c>
      <c r="D91" t="s">
        <v>28</v>
      </c>
      <c r="E91" t="s">
        <v>229</v>
      </c>
      <c r="F91" t="s">
        <v>77</v>
      </c>
      <c r="H91" t="s">
        <v>88</v>
      </c>
    </row>
    <row r="92" spans="1:8" x14ac:dyDescent="0.3">
      <c r="A92" t="s">
        <v>89</v>
      </c>
      <c r="B92" s="5">
        <f>B80*0.0000017</f>
        <v>1.8189999999999999E-8</v>
      </c>
      <c r="C92" t="s">
        <v>11</v>
      </c>
      <c r="D92" t="s">
        <v>28</v>
      </c>
      <c r="E92" t="s">
        <v>229</v>
      </c>
      <c r="F92" t="s">
        <v>77</v>
      </c>
      <c r="H92" t="s">
        <v>90</v>
      </c>
    </row>
    <row r="93" spans="1:8" x14ac:dyDescent="0.3">
      <c r="A93" t="s">
        <v>91</v>
      </c>
      <c r="B93" s="5">
        <f>B80*0.0001</f>
        <v>1.0699999999999999E-6</v>
      </c>
      <c r="C93" t="s">
        <v>11</v>
      </c>
      <c r="D93" t="s">
        <v>28</v>
      </c>
      <c r="E93" t="s">
        <v>229</v>
      </c>
      <c r="F93" t="s">
        <v>77</v>
      </c>
      <c r="H93" t="s">
        <v>80</v>
      </c>
    </row>
    <row r="94" spans="1:8" x14ac:dyDescent="0.3">
      <c r="A94" t="s">
        <v>92</v>
      </c>
      <c r="B94" s="5">
        <f>B109*0.0000124</f>
        <v>1.24E-5</v>
      </c>
      <c r="C94" t="s">
        <v>11</v>
      </c>
      <c r="D94" t="s">
        <v>28</v>
      </c>
      <c r="E94" t="s">
        <v>230</v>
      </c>
      <c r="F94" t="s">
        <v>77</v>
      </c>
      <c r="H94" t="s">
        <v>93</v>
      </c>
    </row>
    <row r="95" spans="1:8" x14ac:dyDescent="0.3">
      <c r="A95" t="s">
        <v>94</v>
      </c>
      <c r="B95" s="5">
        <f>B80*0.00000000011</f>
        <v>1.1769999999999999E-12</v>
      </c>
      <c r="C95" t="s">
        <v>11</v>
      </c>
      <c r="D95" t="s">
        <v>28</v>
      </c>
      <c r="E95" t="s">
        <v>229</v>
      </c>
      <c r="F95" t="s">
        <v>77</v>
      </c>
      <c r="H95" t="s">
        <v>95</v>
      </c>
    </row>
    <row r="96" spans="1:8" x14ac:dyDescent="0.3">
      <c r="A96" t="s">
        <v>96</v>
      </c>
      <c r="B96" s="5">
        <f>B80*0.00000000002</f>
        <v>2.1399999999999997E-13</v>
      </c>
      <c r="C96" t="s">
        <v>11</v>
      </c>
      <c r="D96" t="s">
        <v>28</v>
      </c>
      <c r="E96" t="s">
        <v>229</v>
      </c>
      <c r="F96" t="s">
        <v>77</v>
      </c>
      <c r="H96" t="s">
        <v>97</v>
      </c>
    </row>
    <row r="97" spans="1:8" x14ac:dyDescent="0.3">
      <c r="A97" t="s">
        <v>98</v>
      </c>
      <c r="B97" s="5">
        <f>B80*0.00013</f>
        <v>1.3909999999999999E-6</v>
      </c>
      <c r="C97" t="s">
        <v>11</v>
      </c>
      <c r="D97" t="s">
        <v>28</v>
      </c>
      <c r="E97" t="s">
        <v>229</v>
      </c>
      <c r="F97" t="s">
        <v>77</v>
      </c>
      <c r="H97" t="s">
        <v>99</v>
      </c>
    </row>
    <row r="98" spans="1:8" x14ac:dyDescent="0.3">
      <c r="A98" t="s">
        <v>100</v>
      </c>
      <c r="B98" s="5">
        <f>B80*0.00525</f>
        <v>5.6175000000000003E-5</v>
      </c>
      <c r="C98" t="s">
        <v>11</v>
      </c>
      <c r="D98" t="s">
        <v>28</v>
      </c>
      <c r="E98" t="s">
        <v>229</v>
      </c>
      <c r="F98" t="s">
        <v>77</v>
      </c>
      <c r="H98" t="s">
        <v>101</v>
      </c>
    </row>
    <row r="99" spans="1:8" x14ac:dyDescent="0.3">
      <c r="A99" t="s">
        <v>102</v>
      </c>
      <c r="B99" s="5">
        <f>B80*0.00000007</f>
        <v>7.49E-10</v>
      </c>
      <c r="C99" t="s">
        <v>11</v>
      </c>
      <c r="D99" t="s">
        <v>28</v>
      </c>
      <c r="E99" t="s">
        <v>229</v>
      </c>
      <c r="F99" t="s">
        <v>77</v>
      </c>
      <c r="H99" t="s">
        <v>103</v>
      </c>
    </row>
    <row r="100" spans="1:8" x14ac:dyDescent="0.3">
      <c r="A100" t="s">
        <v>104</v>
      </c>
      <c r="B100" s="5">
        <f>B80*0.055</f>
        <v>5.8849999999999994E-4</v>
      </c>
      <c r="C100" t="s">
        <v>11</v>
      </c>
      <c r="D100" t="s">
        <v>28</v>
      </c>
      <c r="E100" t="s">
        <v>229</v>
      </c>
      <c r="F100" t="s">
        <v>77</v>
      </c>
      <c r="H100" t="s">
        <v>105</v>
      </c>
    </row>
    <row r="101" spans="1:8" x14ac:dyDescent="0.3">
      <c r="A101" t="s">
        <v>106</v>
      </c>
      <c r="B101" s="5">
        <f>B80*0.00123</f>
        <v>1.3161E-5</v>
      </c>
      <c r="C101" t="s">
        <v>11</v>
      </c>
      <c r="D101" t="s">
        <v>28</v>
      </c>
      <c r="E101" t="s">
        <v>229</v>
      </c>
      <c r="F101" t="s">
        <v>77</v>
      </c>
      <c r="H101" t="s">
        <v>107</v>
      </c>
    </row>
    <row r="102" spans="1:8" x14ac:dyDescent="0.3">
      <c r="A102" t="s">
        <v>108</v>
      </c>
      <c r="B102" s="5">
        <f>B80*0.0000549+B109*0.0000177</f>
        <v>1.8287429999999999E-5</v>
      </c>
      <c r="C102" t="s">
        <v>11</v>
      </c>
      <c r="D102" t="s">
        <v>28</v>
      </c>
      <c r="E102" t="s">
        <v>229</v>
      </c>
      <c r="F102" t="s">
        <v>77</v>
      </c>
      <c r="H102" t="s">
        <v>109</v>
      </c>
    </row>
    <row r="103" spans="1:8" x14ac:dyDescent="0.3">
      <c r="A103" t="s">
        <v>110</v>
      </c>
      <c r="B103" s="5">
        <f>B80*0.000107+B109*0.0000163</f>
        <v>1.74449E-5</v>
      </c>
      <c r="C103" t="s">
        <v>11</v>
      </c>
      <c r="D103" t="s">
        <v>28</v>
      </c>
      <c r="E103" t="s">
        <v>229</v>
      </c>
      <c r="F103" t="s">
        <v>77</v>
      </c>
      <c r="H103" t="s">
        <v>111</v>
      </c>
    </row>
    <row r="104" spans="1:8" x14ac:dyDescent="0.3">
      <c r="A104" t="s">
        <v>112</v>
      </c>
      <c r="B104" s="5">
        <f>B80*0.00000001</f>
        <v>1.0699999999999999E-10</v>
      </c>
      <c r="C104" t="s">
        <v>11</v>
      </c>
      <c r="D104" t="s">
        <v>28</v>
      </c>
      <c r="E104" t="s">
        <v>229</v>
      </c>
      <c r="F104" t="s">
        <v>77</v>
      </c>
      <c r="H104" t="s">
        <v>82</v>
      </c>
    </row>
    <row r="105" spans="1:8" x14ac:dyDescent="0.3">
      <c r="A105" t="s">
        <v>113</v>
      </c>
      <c r="B105" s="5">
        <f>B80*0.0006</f>
        <v>6.4199999999999995E-6</v>
      </c>
      <c r="C105" t="s">
        <v>11</v>
      </c>
      <c r="D105" t="s">
        <v>28</v>
      </c>
      <c r="E105" t="s">
        <v>229</v>
      </c>
      <c r="F105" t="s">
        <v>77</v>
      </c>
      <c r="H105" t="s">
        <v>114</v>
      </c>
    </row>
    <row r="106" spans="1:8" x14ac:dyDescent="0.3">
      <c r="A106" t="s">
        <v>115</v>
      </c>
      <c r="B106" s="5">
        <f>B80*0.00004</f>
        <v>4.2800000000000002E-7</v>
      </c>
      <c r="C106" t="s">
        <v>11</v>
      </c>
      <c r="D106" t="s">
        <v>28</v>
      </c>
      <c r="E106" t="s">
        <v>229</v>
      </c>
      <c r="F106" t="s">
        <v>77</v>
      </c>
      <c r="H106" t="s">
        <v>116</v>
      </c>
    </row>
    <row r="107" spans="1:8" x14ac:dyDescent="0.3">
      <c r="A107" t="s">
        <v>231</v>
      </c>
      <c r="B107" s="5">
        <f>B80*0.00004</f>
        <v>4.2800000000000002E-7</v>
      </c>
      <c r="C107" t="s">
        <v>11</v>
      </c>
      <c r="D107" t="s">
        <v>28</v>
      </c>
      <c r="E107" t="s">
        <v>229</v>
      </c>
      <c r="F107" t="s">
        <v>77</v>
      </c>
      <c r="H107" t="s">
        <v>116</v>
      </c>
    </row>
    <row r="108" spans="1:8" x14ac:dyDescent="0.3">
      <c r="A108" t="s">
        <v>117</v>
      </c>
      <c r="B108" s="5">
        <f>B80*0.000001</f>
        <v>1.0699999999999998E-8</v>
      </c>
      <c r="C108" t="s">
        <v>11</v>
      </c>
      <c r="D108" t="s">
        <v>28</v>
      </c>
      <c r="E108" t="s">
        <v>229</v>
      </c>
      <c r="F108" t="s">
        <v>77</v>
      </c>
      <c r="H108" t="s">
        <v>118</v>
      </c>
    </row>
    <row r="109" spans="1:8" x14ac:dyDescent="0.3">
      <c r="A109" t="s">
        <v>64</v>
      </c>
      <c r="B109">
        <v>1</v>
      </c>
      <c r="C109" t="s">
        <v>65</v>
      </c>
      <c r="D109" t="s">
        <v>233</v>
      </c>
      <c r="F109" t="s">
        <v>40</v>
      </c>
      <c r="G109" t="s">
        <v>66</v>
      </c>
    </row>
    <row r="111" spans="1:8" ht="15.6" x14ac:dyDescent="0.3">
      <c r="A111" s="1" t="s">
        <v>0</v>
      </c>
      <c r="B111" s="1" t="s">
        <v>119</v>
      </c>
    </row>
    <row r="112" spans="1:8" x14ac:dyDescent="0.3">
      <c r="A112" t="s">
        <v>2</v>
      </c>
      <c r="B112" t="s">
        <v>65</v>
      </c>
    </row>
    <row r="113" spans="1:8" x14ac:dyDescent="0.3">
      <c r="A113" t="s">
        <v>4</v>
      </c>
      <c r="B113">
        <v>1</v>
      </c>
    </row>
    <row r="114" spans="1:8" x14ac:dyDescent="0.3">
      <c r="A114" t="s">
        <v>5</v>
      </c>
      <c r="B114" t="s">
        <v>66</v>
      </c>
    </row>
    <row r="115" spans="1:8" x14ac:dyDescent="0.3">
      <c r="A115" t="s">
        <v>7</v>
      </c>
      <c r="B115" t="s">
        <v>8</v>
      </c>
    </row>
    <row r="116" spans="1:8" x14ac:dyDescent="0.3">
      <c r="A116" t="s">
        <v>9</v>
      </c>
      <c r="B116" t="s">
        <v>233</v>
      </c>
    </row>
    <row r="117" spans="1:8" x14ac:dyDescent="0.3">
      <c r="A117" t="s">
        <v>10</v>
      </c>
      <c r="B117" t="s">
        <v>11</v>
      </c>
    </row>
    <row r="118" spans="1:8" x14ac:dyDescent="0.3">
      <c r="A118" t="s">
        <v>12</v>
      </c>
    </row>
    <row r="119" spans="1:8" x14ac:dyDescent="0.3">
      <c r="A119" t="s">
        <v>14</v>
      </c>
      <c r="B119" s="4" t="s">
        <v>282</v>
      </c>
    </row>
    <row r="120" spans="1:8" x14ac:dyDescent="0.3">
      <c r="A120" t="s">
        <v>15</v>
      </c>
      <c r="B120" t="s">
        <v>16</v>
      </c>
    </row>
    <row r="121" spans="1:8" x14ac:dyDescent="0.3">
      <c r="A121" t="s">
        <v>17</v>
      </c>
    </row>
    <row r="122" spans="1:8" ht="15.6" x14ac:dyDescent="0.3">
      <c r="A122" s="1" t="s">
        <v>18</v>
      </c>
    </row>
    <row r="123" spans="1:8" x14ac:dyDescent="0.3">
      <c r="A123" t="s">
        <v>19</v>
      </c>
      <c r="B123" t="s">
        <v>20</v>
      </c>
      <c r="C123" t="s">
        <v>2</v>
      </c>
      <c r="D123" t="s">
        <v>9</v>
      </c>
      <c r="E123" t="s">
        <v>21</v>
      </c>
      <c r="F123" t="s">
        <v>7</v>
      </c>
      <c r="G123" t="s">
        <v>5</v>
      </c>
      <c r="H123" t="s">
        <v>22</v>
      </c>
    </row>
    <row r="124" spans="1:8" x14ac:dyDescent="0.3">
      <c r="A124" t="s">
        <v>67</v>
      </c>
      <c r="B124">
        <v>6.7699999999999998E-4</v>
      </c>
      <c r="C124" t="s">
        <v>65</v>
      </c>
      <c r="D124" t="s">
        <v>28</v>
      </c>
      <c r="F124" t="s">
        <v>24</v>
      </c>
      <c r="G124" t="s">
        <v>68</v>
      </c>
      <c r="H124" t="s">
        <v>70</v>
      </c>
    </row>
    <row r="125" spans="1:8" x14ac:dyDescent="0.3">
      <c r="A125" t="s">
        <v>121</v>
      </c>
      <c r="B125">
        <v>4.7800000000000002E-2</v>
      </c>
      <c r="C125" t="s">
        <v>65</v>
      </c>
      <c r="D125" t="s">
        <v>122</v>
      </c>
      <c r="F125" t="s">
        <v>24</v>
      </c>
      <c r="G125" t="s">
        <v>123</v>
      </c>
      <c r="H125" t="s">
        <v>70</v>
      </c>
    </row>
    <row r="126" spans="1:8" x14ac:dyDescent="0.3">
      <c r="A126" t="s">
        <v>41</v>
      </c>
      <c r="B126">
        <v>7.1100000000000003E-10</v>
      </c>
      <c r="C126" t="s">
        <v>3</v>
      </c>
      <c r="D126" t="s">
        <v>9</v>
      </c>
      <c r="F126" t="s">
        <v>24</v>
      </c>
      <c r="G126" t="s">
        <v>124</v>
      </c>
    </row>
    <row r="127" spans="1:8" x14ac:dyDescent="0.3">
      <c r="A127" t="s">
        <v>71</v>
      </c>
      <c r="B127">
        <v>7.1100000000000003E-10</v>
      </c>
      <c r="C127" t="s">
        <v>27</v>
      </c>
      <c r="D127" t="s">
        <v>9</v>
      </c>
      <c r="F127" t="s">
        <v>24</v>
      </c>
      <c r="G127" t="s">
        <v>71</v>
      </c>
      <c r="H127" t="s">
        <v>70</v>
      </c>
    </row>
    <row r="128" spans="1:8" x14ac:dyDescent="0.3">
      <c r="A128" t="s">
        <v>61</v>
      </c>
      <c r="B128">
        <v>4.5900000000000001E-8</v>
      </c>
      <c r="C128" t="s">
        <v>3</v>
      </c>
      <c r="D128" t="s">
        <v>9</v>
      </c>
      <c r="F128" t="s">
        <v>24</v>
      </c>
      <c r="G128" t="s">
        <v>62</v>
      </c>
      <c r="H128" t="s">
        <v>70</v>
      </c>
    </row>
    <row r="129" spans="1:8" x14ac:dyDescent="0.3">
      <c r="A129" t="s">
        <v>72</v>
      </c>
      <c r="B129">
        <v>4.5900000000000001E-8</v>
      </c>
      <c r="C129" t="s">
        <v>27</v>
      </c>
      <c r="D129" t="s">
        <v>9</v>
      </c>
      <c r="F129" t="s">
        <v>24</v>
      </c>
      <c r="G129" t="s">
        <v>72</v>
      </c>
      <c r="H129" t="s">
        <v>70</v>
      </c>
    </row>
    <row r="130" spans="1:8" x14ac:dyDescent="0.3">
      <c r="A130" t="s">
        <v>73</v>
      </c>
      <c r="B130">
        <v>9.2999999999999997E-5</v>
      </c>
      <c r="C130" t="s">
        <v>3</v>
      </c>
      <c r="D130" t="s">
        <v>74</v>
      </c>
      <c r="F130" t="s">
        <v>24</v>
      </c>
      <c r="G130" t="s">
        <v>75</v>
      </c>
      <c r="H130" t="s">
        <v>70</v>
      </c>
    </row>
    <row r="131" spans="1:8" x14ac:dyDescent="0.3">
      <c r="A131" t="s">
        <v>76</v>
      </c>
      <c r="B131">
        <f>B124*0.00002</f>
        <v>1.3540000000000001E-8</v>
      </c>
      <c r="C131" t="s">
        <v>11</v>
      </c>
      <c r="D131" t="s">
        <v>28</v>
      </c>
      <c r="E131" t="s">
        <v>229</v>
      </c>
      <c r="F131" t="s">
        <v>77</v>
      </c>
      <c r="H131" t="s">
        <v>78</v>
      </c>
    </row>
    <row r="132" spans="1:8" x14ac:dyDescent="0.3">
      <c r="A132" t="s">
        <v>79</v>
      </c>
      <c r="B132">
        <f>B124*0.0001</f>
        <v>6.7700000000000004E-8</v>
      </c>
      <c r="C132" t="s">
        <v>11</v>
      </c>
      <c r="D132" t="s">
        <v>28</v>
      </c>
      <c r="E132" t="s">
        <v>229</v>
      </c>
      <c r="F132" t="s">
        <v>77</v>
      </c>
      <c r="H132" t="s">
        <v>80</v>
      </c>
    </row>
    <row r="133" spans="1:8" x14ac:dyDescent="0.3">
      <c r="A133" t="s">
        <v>81</v>
      </c>
      <c r="B133">
        <f>B124*0.00000001</f>
        <v>6.7699999999999996E-12</v>
      </c>
      <c r="C133" t="s">
        <v>11</v>
      </c>
      <c r="D133" t="s">
        <v>28</v>
      </c>
      <c r="E133" t="s">
        <v>229</v>
      </c>
      <c r="F133" t="s">
        <v>77</v>
      </c>
      <c r="H133" t="s">
        <v>82</v>
      </c>
    </row>
    <row r="134" spans="1:8" x14ac:dyDescent="0.3">
      <c r="A134" t="s">
        <v>83</v>
      </c>
      <c r="B134">
        <f>B124*3.146</f>
        <v>2.1298419999999998E-3</v>
      </c>
      <c r="C134" t="s">
        <v>11</v>
      </c>
      <c r="D134" t="s">
        <v>28</v>
      </c>
      <c r="E134" t="s">
        <v>229</v>
      </c>
      <c r="F134" t="s">
        <v>77</v>
      </c>
      <c r="H134" t="s">
        <v>84</v>
      </c>
    </row>
    <row r="135" spans="1:8" x14ac:dyDescent="0.3">
      <c r="A135" t="s">
        <v>85</v>
      </c>
      <c r="B135">
        <f>B124*0.0158</f>
        <v>1.06966E-5</v>
      </c>
      <c r="C135" t="s">
        <v>11</v>
      </c>
      <c r="D135" t="s">
        <v>28</v>
      </c>
      <c r="E135" t="s">
        <v>229</v>
      </c>
      <c r="F135" t="s">
        <v>77</v>
      </c>
      <c r="H135" t="s">
        <v>86</v>
      </c>
    </row>
    <row r="136" spans="1:8" x14ac:dyDescent="0.3">
      <c r="A136" t="s">
        <v>87</v>
      </c>
      <c r="B136">
        <f>B124*0.00000005</f>
        <v>3.3849999999999998E-11</v>
      </c>
      <c r="C136" t="s">
        <v>11</v>
      </c>
      <c r="D136" t="s">
        <v>28</v>
      </c>
      <c r="E136" t="s">
        <v>229</v>
      </c>
      <c r="F136" t="s">
        <v>77</v>
      </c>
      <c r="H136" t="s">
        <v>88</v>
      </c>
    </row>
    <row r="137" spans="1:8" x14ac:dyDescent="0.3">
      <c r="A137" t="s">
        <v>89</v>
      </c>
      <c r="B137">
        <f>B124*0.0000017</f>
        <v>1.1509E-9</v>
      </c>
      <c r="C137" t="s">
        <v>11</v>
      </c>
      <c r="D137" t="s">
        <v>28</v>
      </c>
      <c r="E137" t="s">
        <v>229</v>
      </c>
      <c r="F137" t="s">
        <v>77</v>
      </c>
      <c r="H137" t="s">
        <v>90</v>
      </c>
    </row>
    <row r="138" spans="1:8" x14ac:dyDescent="0.3">
      <c r="A138" t="s">
        <v>91</v>
      </c>
      <c r="B138">
        <f>B124*0.0001</f>
        <v>6.7700000000000004E-8</v>
      </c>
      <c r="C138" t="s">
        <v>11</v>
      </c>
      <c r="D138" t="s">
        <v>28</v>
      </c>
      <c r="E138" t="s">
        <v>229</v>
      </c>
      <c r="F138" t="s">
        <v>77</v>
      </c>
      <c r="H138" t="s">
        <v>80</v>
      </c>
    </row>
    <row r="139" spans="1:8" x14ac:dyDescent="0.3">
      <c r="A139" t="s">
        <v>92</v>
      </c>
      <c r="B139">
        <f>B155*0.0000124</f>
        <v>1.24E-5</v>
      </c>
      <c r="C139" t="s">
        <v>11</v>
      </c>
      <c r="D139" t="s">
        <v>28</v>
      </c>
      <c r="E139" t="s">
        <v>230</v>
      </c>
      <c r="F139" t="s">
        <v>77</v>
      </c>
      <c r="H139" t="s">
        <v>93</v>
      </c>
    </row>
    <row r="140" spans="1:8" x14ac:dyDescent="0.3">
      <c r="A140" t="s">
        <v>94</v>
      </c>
      <c r="B140">
        <f>B124*0.00000000011</f>
        <v>7.4469999999999997E-14</v>
      </c>
      <c r="C140" t="s">
        <v>11</v>
      </c>
      <c r="D140" t="s">
        <v>28</v>
      </c>
      <c r="E140" t="s">
        <v>229</v>
      </c>
      <c r="F140" t="s">
        <v>77</v>
      </c>
      <c r="H140" t="s">
        <v>95</v>
      </c>
    </row>
    <row r="141" spans="1:8" x14ac:dyDescent="0.3">
      <c r="A141" t="s">
        <v>96</v>
      </c>
      <c r="B141">
        <f>B124*0.00000000002</f>
        <v>1.3539999999999998E-14</v>
      </c>
      <c r="C141" t="s">
        <v>11</v>
      </c>
      <c r="D141" t="s">
        <v>28</v>
      </c>
      <c r="E141" t="s">
        <v>229</v>
      </c>
      <c r="F141" t="s">
        <v>77</v>
      </c>
      <c r="H141" t="s">
        <v>97</v>
      </c>
    </row>
    <row r="142" spans="1:8" x14ac:dyDescent="0.3">
      <c r="A142" t="s">
        <v>98</v>
      </c>
      <c r="B142">
        <f>B124*0.00013</f>
        <v>8.8009999999999992E-8</v>
      </c>
      <c r="C142" t="s">
        <v>11</v>
      </c>
      <c r="D142" t="s">
        <v>28</v>
      </c>
      <c r="E142" t="s">
        <v>229</v>
      </c>
      <c r="F142" t="s">
        <v>77</v>
      </c>
      <c r="H142" t="s">
        <v>99</v>
      </c>
    </row>
    <row r="143" spans="1:8" x14ac:dyDescent="0.3">
      <c r="A143" t="s">
        <v>100</v>
      </c>
      <c r="B143">
        <f>B124*0.00525</f>
        <v>3.5542499999999999E-6</v>
      </c>
      <c r="C143" t="s">
        <v>11</v>
      </c>
      <c r="D143" t="s">
        <v>28</v>
      </c>
      <c r="E143" t="s">
        <v>229</v>
      </c>
      <c r="F143" t="s">
        <v>77</v>
      </c>
      <c r="H143" t="s">
        <v>101</v>
      </c>
    </row>
    <row r="144" spans="1:8" x14ac:dyDescent="0.3">
      <c r="A144" t="s">
        <v>102</v>
      </c>
      <c r="B144">
        <f>B124*0.00000007</f>
        <v>4.7390000000000004E-11</v>
      </c>
      <c r="C144" t="s">
        <v>11</v>
      </c>
      <c r="D144" t="s">
        <v>28</v>
      </c>
      <c r="E144" t="s">
        <v>229</v>
      </c>
      <c r="F144" t="s">
        <v>77</v>
      </c>
      <c r="H144" t="s">
        <v>103</v>
      </c>
    </row>
    <row r="145" spans="1:8" x14ac:dyDescent="0.3">
      <c r="A145" t="s">
        <v>104</v>
      </c>
      <c r="B145">
        <f>B124*0.055</f>
        <v>3.7234999999999998E-5</v>
      </c>
      <c r="C145" t="s">
        <v>11</v>
      </c>
      <c r="D145" t="s">
        <v>28</v>
      </c>
      <c r="E145" t="s">
        <v>229</v>
      </c>
      <c r="F145" t="s">
        <v>77</v>
      </c>
      <c r="H145" t="s">
        <v>105</v>
      </c>
    </row>
    <row r="146" spans="1:8" x14ac:dyDescent="0.3">
      <c r="A146" t="s">
        <v>106</v>
      </c>
      <c r="B146">
        <f>B124*0.00123</f>
        <v>8.3270999999999994E-7</v>
      </c>
      <c r="C146" t="s">
        <v>11</v>
      </c>
      <c r="D146" t="s">
        <v>28</v>
      </c>
      <c r="E146" t="s">
        <v>229</v>
      </c>
      <c r="F146" t="s">
        <v>77</v>
      </c>
      <c r="H146" t="s">
        <v>107</v>
      </c>
    </row>
    <row r="147" spans="1:8" x14ac:dyDescent="0.3">
      <c r="A147" t="s">
        <v>108</v>
      </c>
      <c r="B147">
        <f>B124*0.0000549+B155*0.0000177</f>
        <v>1.7737167300000001E-5</v>
      </c>
      <c r="C147" t="s">
        <v>11</v>
      </c>
      <c r="D147" t="s">
        <v>28</v>
      </c>
      <c r="E147" t="s">
        <v>229</v>
      </c>
      <c r="F147" t="s">
        <v>77</v>
      </c>
      <c r="H147" t="s">
        <v>109</v>
      </c>
    </row>
    <row r="148" spans="1:8" x14ac:dyDescent="0.3">
      <c r="A148" t="s">
        <v>110</v>
      </c>
      <c r="B148">
        <f>B124*0.000107+B155*0.0000163</f>
        <v>1.6372438999999999E-5</v>
      </c>
      <c r="C148" t="s">
        <v>11</v>
      </c>
      <c r="D148" t="s">
        <v>28</v>
      </c>
      <c r="E148" t="s">
        <v>229</v>
      </c>
      <c r="F148" t="s">
        <v>77</v>
      </c>
      <c r="H148" t="s">
        <v>111</v>
      </c>
    </row>
    <row r="149" spans="1:8" x14ac:dyDescent="0.3">
      <c r="A149" t="s">
        <v>112</v>
      </c>
      <c r="B149">
        <f>B124*0.00000001</f>
        <v>6.7699999999999996E-12</v>
      </c>
      <c r="C149" t="s">
        <v>11</v>
      </c>
      <c r="D149" t="s">
        <v>28</v>
      </c>
      <c r="E149" t="s">
        <v>229</v>
      </c>
      <c r="F149" t="s">
        <v>77</v>
      </c>
      <c r="H149" t="s">
        <v>82</v>
      </c>
    </row>
    <row r="150" spans="1:8" x14ac:dyDescent="0.3">
      <c r="A150" t="s">
        <v>113</v>
      </c>
      <c r="B150">
        <f>B124*0.0006</f>
        <v>4.0619999999999997E-7</v>
      </c>
      <c r="C150" t="s">
        <v>11</v>
      </c>
      <c r="D150" t="s">
        <v>28</v>
      </c>
      <c r="E150" t="s">
        <v>229</v>
      </c>
      <c r="F150" t="s">
        <v>77</v>
      </c>
      <c r="H150" t="s">
        <v>114</v>
      </c>
    </row>
    <row r="151" spans="1:8" x14ac:dyDescent="0.3">
      <c r="A151" t="s">
        <v>232</v>
      </c>
      <c r="B151">
        <f>B155*0.00000000314</f>
        <v>3.1399999999999999E-9</v>
      </c>
      <c r="C151" t="s">
        <v>11</v>
      </c>
      <c r="D151" t="s">
        <v>28</v>
      </c>
      <c r="E151" t="s">
        <v>229</v>
      </c>
      <c r="F151" t="s">
        <v>77</v>
      </c>
      <c r="H151" t="s">
        <v>125</v>
      </c>
    </row>
    <row r="152" spans="1:8" x14ac:dyDescent="0.3">
      <c r="A152" t="s">
        <v>115</v>
      </c>
      <c r="B152">
        <f>B124*0.00004</f>
        <v>2.7080000000000002E-8</v>
      </c>
      <c r="C152" t="s">
        <v>11</v>
      </c>
      <c r="D152" t="s">
        <v>28</v>
      </c>
      <c r="E152" t="s">
        <v>229</v>
      </c>
      <c r="F152" t="s">
        <v>77</v>
      </c>
      <c r="H152" t="s">
        <v>116</v>
      </c>
    </row>
    <row r="153" spans="1:8" x14ac:dyDescent="0.3">
      <c r="A153" t="s">
        <v>231</v>
      </c>
      <c r="B153">
        <f>B124*0.00004</f>
        <v>2.7080000000000002E-8</v>
      </c>
      <c r="C153" t="s">
        <v>11</v>
      </c>
      <c r="D153" t="s">
        <v>28</v>
      </c>
      <c r="E153" t="s">
        <v>229</v>
      </c>
      <c r="F153" t="s">
        <v>77</v>
      </c>
      <c r="H153" t="s">
        <v>116</v>
      </c>
    </row>
    <row r="154" spans="1:8" x14ac:dyDescent="0.3">
      <c r="A154" t="s">
        <v>117</v>
      </c>
      <c r="B154">
        <f>B124*0.000001</f>
        <v>6.7699999999999994E-10</v>
      </c>
      <c r="C154" t="s">
        <v>11</v>
      </c>
      <c r="D154" t="s">
        <v>28</v>
      </c>
      <c r="E154" t="s">
        <v>229</v>
      </c>
      <c r="F154" t="s">
        <v>77</v>
      </c>
      <c r="H154" t="s">
        <v>118</v>
      </c>
    </row>
    <row r="155" spans="1:8" x14ac:dyDescent="0.3">
      <c r="A155" t="s">
        <v>119</v>
      </c>
      <c r="B155">
        <v>1</v>
      </c>
      <c r="C155" t="s">
        <v>65</v>
      </c>
      <c r="D155" t="s">
        <v>233</v>
      </c>
      <c r="F155" t="s">
        <v>40</v>
      </c>
      <c r="G155" t="s">
        <v>66</v>
      </c>
    </row>
    <row r="157" spans="1:8" ht="15.6" x14ac:dyDescent="0.3">
      <c r="A157" s="1" t="s">
        <v>0</v>
      </c>
      <c r="B157" s="1" t="s">
        <v>126</v>
      </c>
    </row>
    <row r="158" spans="1:8" x14ac:dyDescent="0.3">
      <c r="A158" t="s">
        <v>2</v>
      </c>
      <c r="B158" t="s">
        <v>65</v>
      </c>
    </row>
    <row r="159" spans="1:8" x14ac:dyDescent="0.3">
      <c r="A159" t="s">
        <v>4</v>
      </c>
      <c r="B159">
        <v>1</v>
      </c>
    </row>
    <row r="160" spans="1:8" x14ac:dyDescent="0.3">
      <c r="A160" t="s">
        <v>5</v>
      </c>
      <c r="B160" t="s">
        <v>66</v>
      </c>
    </row>
    <row r="161" spans="1:8" x14ac:dyDescent="0.3">
      <c r="A161" t="s">
        <v>7</v>
      </c>
      <c r="B161" t="s">
        <v>8</v>
      </c>
    </row>
    <row r="162" spans="1:8" x14ac:dyDescent="0.3">
      <c r="A162" t="s">
        <v>9</v>
      </c>
      <c r="B162" t="s">
        <v>233</v>
      </c>
    </row>
    <row r="163" spans="1:8" x14ac:dyDescent="0.3">
      <c r="A163" t="s">
        <v>10</v>
      </c>
      <c r="B163" t="s">
        <v>11</v>
      </c>
    </row>
    <row r="164" spans="1:8" x14ac:dyDescent="0.3">
      <c r="A164" t="s">
        <v>12</v>
      </c>
    </row>
    <row r="165" spans="1:8" x14ac:dyDescent="0.3">
      <c r="A165" t="s">
        <v>14</v>
      </c>
      <c r="B165" s="4" t="s">
        <v>282</v>
      </c>
    </row>
    <row r="166" spans="1:8" x14ac:dyDescent="0.3">
      <c r="A166" t="s">
        <v>15</v>
      </c>
      <c r="B166" t="s">
        <v>16</v>
      </c>
    </row>
    <row r="167" spans="1:8" x14ac:dyDescent="0.3">
      <c r="A167" t="s">
        <v>17</v>
      </c>
    </row>
    <row r="168" spans="1:8" ht="15.6" x14ac:dyDescent="0.3">
      <c r="A168" s="1" t="s">
        <v>18</v>
      </c>
    </row>
    <row r="169" spans="1:8" x14ac:dyDescent="0.3">
      <c r="A169" t="s">
        <v>19</v>
      </c>
      <c r="B169" t="s">
        <v>20</v>
      </c>
      <c r="C169" t="s">
        <v>2</v>
      </c>
      <c r="D169" t="s">
        <v>9</v>
      </c>
      <c r="E169" t="s">
        <v>21</v>
      </c>
      <c r="F169" t="s">
        <v>7</v>
      </c>
      <c r="G169" t="s">
        <v>5</v>
      </c>
      <c r="H169" t="s">
        <v>22</v>
      </c>
    </row>
    <row r="170" spans="1:8" x14ac:dyDescent="0.3">
      <c r="A170" t="s">
        <v>67</v>
      </c>
      <c r="B170">
        <v>6.7699999999999998E-4</v>
      </c>
      <c r="C170" t="s">
        <v>65</v>
      </c>
      <c r="D170" t="s">
        <v>28</v>
      </c>
      <c r="F170" t="s">
        <v>24</v>
      </c>
      <c r="G170" t="s">
        <v>68</v>
      </c>
      <c r="H170" t="s">
        <v>70</v>
      </c>
    </row>
    <row r="171" spans="1:8" s="6" customFormat="1" x14ac:dyDescent="0.3">
      <c r="A171" s="6" t="s">
        <v>127</v>
      </c>
      <c r="B171" s="8">
        <f>(B80-B170)*0.221536</f>
        <v>2.2204553280000001E-3</v>
      </c>
      <c r="C171" s="6" t="s">
        <v>3</v>
      </c>
      <c r="D171" s="6" t="s">
        <v>28</v>
      </c>
      <c r="F171" s="6" t="s">
        <v>24</v>
      </c>
      <c r="G171" s="6" t="s">
        <v>128</v>
      </c>
      <c r="H171" s="7" t="s">
        <v>284</v>
      </c>
    </row>
    <row r="172" spans="1:8" x14ac:dyDescent="0.3">
      <c r="A172" t="s">
        <v>49</v>
      </c>
      <c r="B172">
        <v>7.1100000000000003E-10</v>
      </c>
      <c r="C172" t="s">
        <v>3</v>
      </c>
      <c r="D172" t="s">
        <v>9</v>
      </c>
      <c r="F172" t="s">
        <v>24</v>
      </c>
      <c r="G172" t="s">
        <v>129</v>
      </c>
    </row>
    <row r="173" spans="1:8" x14ac:dyDescent="0.3">
      <c r="A173" t="s">
        <v>71</v>
      </c>
      <c r="B173">
        <v>7.1100000000000003E-10</v>
      </c>
      <c r="C173" t="s">
        <v>27</v>
      </c>
      <c r="D173" t="s">
        <v>9</v>
      </c>
      <c r="F173" t="s">
        <v>24</v>
      </c>
      <c r="G173" t="s">
        <v>71</v>
      </c>
      <c r="H173" t="s">
        <v>70</v>
      </c>
    </row>
    <row r="174" spans="1:8" x14ac:dyDescent="0.3">
      <c r="A174" t="s">
        <v>61</v>
      </c>
      <c r="B174">
        <v>4.5900000000000001E-8</v>
      </c>
      <c r="C174" t="s">
        <v>3</v>
      </c>
      <c r="D174" t="s">
        <v>9</v>
      </c>
      <c r="F174" t="s">
        <v>24</v>
      </c>
      <c r="G174" t="s">
        <v>62</v>
      </c>
      <c r="H174" t="s">
        <v>70</v>
      </c>
    </row>
    <row r="175" spans="1:8" x14ac:dyDescent="0.3">
      <c r="A175" t="s">
        <v>72</v>
      </c>
      <c r="B175">
        <v>4.5900000000000001E-8</v>
      </c>
      <c r="C175" t="s">
        <v>27</v>
      </c>
      <c r="D175" t="s">
        <v>9</v>
      </c>
      <c r="F175" t="s">
        <v>24</v>
      </c>
      <c r="G175" t="s">
        <v>72</v>
      </c>
      <c r="H175" t="s">
        <v>70</v>
      </c>
    </row>
    <row r="176" spans="1:8" x14ac:dyDescent="0.3">
      <c r="A176" t="s">
        <v>73</v>
      </c>
      <c r="B176">
        <v>9.2999999999999997E-5</v>
      </c>
      <c r="C176" t="s">
        <v>3</v>
      </c>
      <c r="D176" t="s">
        <v>74</v>
      </c>
      <c r="F176" t="s">
        <v>24</v>
      </c>
      <c r="G176" t="s">
        <v>75</v>
      </c>
      <c r="H176" t="s">
        <v>70</v>
      </c>
    </row>
    <row r="177" spans="1:8" x14ac:dyDescent="0.3">
      <c r="A177" t="s">
        <v>76</v>
      </c>
      <c r="B177">
        <v>1.3540000000000001E-8</v>
      </c>
      <c r="C177" t="s">
        <v>11</v>
      </c>
      <c r="D177" t="s">
        <v>28</v>
      </c>
      <c r="E177" t="s">
        <v>229</v>
      </c>
      <c r="F177" t="s">
        <v>77</v>
      </c>
      <c r="H177" t="s">
        <v>78</v>
      </c>
    </row>
    <row r="178" spans="1:8" x14ac:dyDescent="0.3">
      <c r="A178" t="s">
        <v>79</v>
      </c>
      <c r="B178">
        <v>6.7700000000000004E-8</v>
      </c>
      <c r="C178" t="s">
        <v>11</v>
      </c>
      <c r="D178" t="s">
        <v>28</v>
      </c>
      <c r="E178" t="s">
        <v>229</v>
      </c>
      <c r="F178" t="s">
        <v>77</v>
      </c>
      <c r="H178" t="s">
        <v>80</v>
      </c>
    </row>
    <row r="179" spans="1:8" x14ac:dyDescent="0.3">
      <c r="A179" t="s">
        <v>81</v>
      </c>
      <c r="B179">
        <v>6.7699999999999996E-12</v>
      </c>
      <c r="C179" t="s">
        <v>11</v>
      </c>
      <c r="D179" t="s">
        <v>28</v>
      </c>
      <c r="E179" t="s">
        <v>229</v>
      </c>
      <c r="F179" t="s">
        <v>77</v>
      </c>
      <c r="H179" t="s">
        <v>82</v>
      </c>
    </row>
    <row r="180" spans="1:8" x14ac:dyDescent="0.3">
      <c r="A180" t="s">
        <v>83</v>
      </c>
      <c r="B180">
        <v>2.1298419999999998E-3</v>
      </c>
      <c r="C180" t="s">
        <v>11</v>
      </c>
      <c r="D180" t="s">
        <v>28</v>
      </c>
      <c r="E180" t="s">
        <v>229</v>
      </c>
      <c r="F180" t="s">
        <v>77</v>
      </c>
      <c r="H180" t="s">
        <v>84</v>
      </c>
    </row>
    <row r="181" spans="1:8" x14ac:dyDescent="0.3">
      <c r="A181" t="s">
        <v>85</v>
      </c>
      <c r="B181">
        <v>1.06966E-5</v>
      </c>
      <c r="C181" t="s">
        <v>11</v>
      </c>
      <c r="D181" t="s">
        <v>28</v>
      </c>
      <c r="E181" t="s">
        <v>229</v>
      </c>
      <c r="F181" t="s">
        <v>77</v>
      </c>
      <c r="H181" t="s">
        <v>86</v>
      </c>
    </row>
    <row r="182" spans="1:8" x14ac:dyDescent="0.3">
      <c r="A182" t="s">
        <v>87</v>
      </c>
      <c r="B182">
        <v>3.3849999999999998E-11</v>
      </c>
      <c r="C182" t="s">
        <v>11</v>
      </c>
      <c r="D182" t="s">
        <v>28</v>
      </c>
      <c r="E182" t="s">
        <v>229</v>
      </c>
      <c r="F182" t="s">
        <v>77</v>
      </c>
      <c r="H182" t="s">
        <v>88</v>
      </c>
    </row>
    <row r="183" spans="1:8" x14ac:dyDescent="0.3">
      <c r="A183" t="s">
        <v>89</v>
      </c>
      <c r="B183">
        <v>1.1509E-9</v>
      </c>
      <c r="C183" t="s">
        <v>11</v>
      </c>
      <c r="D183" t="s">
        <v>28</v>
      </c>
      <c r="E183" t="s">
        <v>229</v>
      </c>
      <c r="F183" t="s">
        <v>77</v>
      </c>
      <c r="H183" t="s">
        <v>90</v>
      </c>
    </row>
    <row r="184" spans="1:8" x14ac:dyDescent="0.3">
      <c r="A184" t="s">
        <v>91</v>
      </c>
      <c r="B184">
        <v>6.7700000000000004E-8</v>
      </c>
      <c r="C184" t="s">
        <v>11</v>
      </c>
      <c r="D184" t="s">
        <v>28</v>
      </c>
      <c r="E184" t="s">
        <v>229</v>
      </c>
      <c r="F184" t="s">
        <v>77</v>
      </c>
      <c r="H184" t="s">
        <v>80</v>
      </c>
    </row>
    <row r="185" spans="1:8" x14ac:dyDescent="0.3">
      <c r="A185" t="s">
        <v>92</v>
      </c>
      <c r="B185">
        <v>0</v>
      </c>
      <c r="C185" t="s">
        <v>11</v>
      </c>
      <c r="D185" t="s">
        <v>28</v>
      </c>
      <c r="E185" t="s">
        <v>230</v>
      </c>
      <c r="F185" t="s">
        <v>77</v>
      </c>
      <c r="H185" t="s">
        <v>93</v>
      </c>
    </row>
    <row r="186" spans="1:8" x14ac:dyDescent="0.3">
      <c r="A186" t="s">
        <v>94</v>
      </c>
      <c r="B186">
        <v>7.4469999999999997E-14</v>
      </c>
      <c r="C186" t="s">
        <v>11</v>
      </c>
      <c r="D186" t="s">
        <v>28</v>
      </c>
      <c r="E186" t="s">
        <v>229</v>
      </c>
      <c r="F186" t="s">
        <v>77</v>
      </c>
      <c r="H186" t="s">
        <v>95</v>
      </c>
    </row>
    <row r="187" spans="1:8" x14ac:dyDescent="0.3">
      <c r="A187" t="s">
        <v>96</v>
      </c>
      <c r="B187">
        <v>1.3539999999999998E-14</v>
      </c>
      <c r="C187" t="s">
        <v>11</v>
      </c>
      <c r="D187" t="s">
        <v>28</v>
      </c>
      <c r="E187" t="s">
        <v>229</v>
      </c>
      <c r="F187" t="s">
        <v>77</v>
      </c>
      <c r="H187" t="s">
        <v>97</v>
      </c>
    </row>
    <row r="188" spans="1:8" x14ac:dyDescent="0.3">
      <c r="A188" t="s">
        <v>98</v>
      </c>
      <c r="B188">
        <v>8.8009999999999992E-8</v>
      </c>
      <c r="C188" t="s">
        <v>11</v>
      </c>
      <c r="D188" t="s">
        <v>28</v>
      </c>
      <c r="E188" t="s">
        <v>229</v>
      </c>
      <c r="F188" t="s">
        <v>77</v>
      </c>
      <c r="H188" t="s">
        <v>99</v>
      </c>
    </row>
    <row r="189" spans="1:8" x14ac:dyDescent="0.3">
      <c r="A189" t="s">
        <v>100</v>
      </c>
      <c r="B189">
        <v>3.5542499999999999E-6</v>
      </c>
      <c r="C189" t="s">
        <v>11</v>
      </c>
      <c r="D189" t="s">
        <v>28</v>
      </c>
      <c r="E189" t="s">
        <v>229</v>
      </c>
      <c r="F189" t="s">
        <v>77</v>
      </c>
      <c r="H189" t="s">
        <v>101</v>
      </c>
    </row>
    <row r="190" spans="1:8" x14ac:dyDescent="0.3">
      <c r="A190" t="s">
        <v>102</v>
      </c>
      <c r="B190">
        <v>4.7390000000000004E-11</v>
      </c>
      <c r="C190" t="s">
        <v>11</v>
      </c>
      <c r="D190" t="s">
        <v>28</v>
      </c>
      <c r="E190" t="s">
        <v>229</v>
      </c>
      <c r="F190" t="s">
        <v>77</v>
      </c>
      <c r="H190" t="s">
        <v>103</v>
      </c>
    </row>
    <row r="191" spans="1:8" x14ac:dyDescent="0.3">
      <c r="A191" t="s">
        <v>104</v>
      </c>
      <c r="B191">
        <v>3.7234999999999998E-5</v>
      </c>
      <c r="C191" t="s">
        <v>11</v>
      </c>
      <c r="D191" t="s">
        <v>28</v>
      </c>
      <c r="E191" t="s">
        <v>229</v>
      </c>
      <c r="F191" t="s">
        <v>77</v>
      </c>
      <c r="H191" t="s">
        <v>105</v>
      </c>
    </row>
    <row r="192" spans="1:8" x14ac:dyDescent="0.3">
      <c r="A192" t="s">
        <v>106</v>
      </c>
      <c r="B192">
        <v>8.3270999999999994E-7</v>
      </c>
      <c r="C192" t="s">
        <v>11</v>
      </c>
      <c r="D192" t="s">
        <v>28</v>
      </c>
      <c r="E192" t="s">
        <v>229</v>
      </c>
      <c r="F192" t="s">
        <v>77</v>
      </c>
      <c r="H192" t="s">
        <v>107</v>
      </c>
    </row>
    <row r="193" spans="1:8" x14ac:dyDescent="0.3">
      <c r="A193" t="s">
        <v>108</v>
      </c>
      <c r="B193">
        <v>1.7737167300000001E-5</v>
      </c>
      <c r="C193" t="s">
        <v>11</v>
      </c>
      <c r="D193" t="s">
        <v>28</v>
      </c>
      <c r="E193" t="s">
        <v>229</v>
      </c>
      <c r="F193" t="s">
        <v>77</v>
      </c>
      <c r="H193" t="s">
        <v>109</v>
      </c>
    </row>
    <row r="194" spans="1:8" x14ac:dyDescent="0.3">
      <c r="A194" t="s">
        <v>110</v>
      </c>
      <c r="B194">
        <v>1.6372438999999999E-5</v>
      </c>
      <c r="C194" t="s">
        <v>11</v>
      </c>
      <c r="D194" t="s">
        <v>28</v>
      </c>
      <c r="E194" t="s">
        <v>229</v>
      </c>
      <c r="F194" t="s">
        <v>77</v>
      </c>
      <c r="H194" t="s">
        <v>111</v>
      </c>
    </row>
    <row r="195" spans="1:8" x14ac:dyDescent="0.3">
      <c r="A195" t="s">
        <v>112</v>
      </c>
      <c r="B195">
        <v>6.7699999999999996E-12</v>
      </c>
      <c r="C195" t="s">
        <v>11</v>
      </c>
      <c r="D195" t="s">
        <v>28</v>
      </c>
      <c r="E195" t="s">
        <v>229</v>
      </c>
      <c r="F195" t="s">
        <v>77</v>
      </c>
      <c r="H195" t="s">
        <v>82</v>
      </c>
    </row>
    <row r="196" spans="1:8" x14ac:dyDescent="0.3">
      <c r="A196" t="s">
        <v>113</v>
      </c>
      <c r="B196">
        <v>4.0619999999999997E-7</v>
      </c>
      <c r="C196" t="s">
        <v>11</v>
      </c>
      <c r="D196" t="s">
        <v>28</v>
      </c>
      <c r="E196" t="s">
        <v>229</v>
      </c>
      <c r="F196" t="s">
        <v>77</v>
      </c>
      <c r="H196" t="s">
        <v>114</v>
      </c>
    </row>
    <row r="197" spans="1:8" x14ac:dyDescent="0.3">
      <c r="A197" t="s">
        <v>115</v>
      </c>
      <c r="B197">
        <v>2.7080000000000002E-8</v>
      </c>
      <c r="C197" t="s">
        <v>11</v>
      </c>
      <c r="D197" t="s">
        <v>28</v>
      </c>
      <c r="E197" t="s">
        <v>229</v>
      </c>
      <c r="F197" t="s">
        <v>77</v>
      </c>
      <c r="H197" t="s">
        <v>116</v>
      </c>
    </row>
    <row r="198" spans="1:8" x14ac:dyDescent="0.3">
      <c r="A198" t="s">
        <v>231</v>
      </c>
      <c r="B198">
        <v>2.7080000000000002E-8</v>
      </c>
      <c r="C198" t="s">
        <v>11</v>
      </c>
      <c r="D198" t="s">
        <v>28</v>
      </c>
      <c r="E198" t="s">
        <v>229</v>
      </c>
      <c r="F198" t="s">
        <v>77</v>
      </c>
      <c r="H198" t="s">
        <v>116</v>
      </c>
    </row>
    <row r="199" spans="1:8" x14ac:dyDescent="0.3">
      <c r="A199" t="s">
        <v>117</v>
      </c>
      <c r="B199">
        <v>6.7699999999999994E-10</v>
      </c>
      <c r="C199" t="s">
        <v>11</v>
      </c>
      <c r="D199" t="s">
        <v>28</v>
      </c>
      <c r="E199" t="s">
        <v>229</v>
      </c>
      <c r="F199" t="s">
        <v>77</v>
      </c>
      <c r="H199" t="s">
        <v>118</v>
      </c>
    </row>
    <row r="200" spans="1:8" x14ac:dyDescent="0.3">
      <c r="A200" t="s">
        <v>126</v>
      </c>
      <c r="B200">
        <v>1</v>
      </c>
      <c r="C200" t="s">
        <v>65</v>
      </c>
      <c r="D200" t="s">
        <v>233</v>
      </c>
      <c r="F200" t="s">
        <v>40</v>
      </c>
      <c r="G200" t="s">
        <v>66</v>
      </c>
    </row>
    <row r="202" spans="1:8" ht="15.6" x14ac:dyDescent="0.3">
      <c r="A202" s="1" t="s">
        <v>0</v>
      </c>
      <c r="B202" s="1" t="s">
        <v>64</v>
      </c>
    </row>
    <row r="203" spans="1:8" x14ac:dyDescent="0.3">
      <c r="A203" t="s">
        <v>2</v>
      </c>
      <c r="B203" t="s">
        <v>130</v>
      </c>
    </row>
    <row r="204" spans="1:8" x14ac:dyDescent="0.3">
      <c r="A204" t="s">
        <v>4</v>
      </c>
      <c r="B204">
        <v>1</v>
      </c>
    </row>
    <row r="205" spans="1:8" x14ac:dyDescent="0.3">
      <c r="A205" t="s">
        <v>5</v>
      </c>
      <c r="B205" t="s">
        <v>66</v>
      </c>
    </row>
    <row r="206" spans="1:8" x14ac:dyDescent="0.3">
      <c r="A206" t="s">
        <v>7</v>
      </c>
      <c r="B206" t="s">
        <v>8</v>
      </c>
    </row>
    <row r="207" spans="1:8" x14ac:dyDescent="0.3">
      <c r="A207" t="s">
        <v>9</v>
      </c>
      <c r="B207" t="s">
        <v>233</v>
      </c>
    </row>
    <row r="208" spans="1:8" x14ac:dyDescent="0.3">
      <c r="A208" t="s">
        <v>10</v>
      </c>
      <c r="B208" t="s">
        <v>11</v>
      </c>
    </row>
    <row r="209" spans="1:8" x14ac:dyDescent="0.3">
      <c r="A209" t="s">
        <v>12</v>
      </c>
    </row>
    <row r="210" spans="1:8" x14ac:dyDescent="0.3">
      <c r="A210" t="s">
        <v>14</v>
      </c>
      <c r="B210" s="4" t="s">
        <v>282</v>
      </c>
    </row>
    <row r="211" spans="1:8" x14ac:dyDescent="0.3">
      <c r="A211" t="s">
        <v>15</v>
      </c>
      <c r="B211" t="s">
        <v>16</v>
      </c>
    </row>
    <row r="212" spans="1:8" x14ac:dyDescent="0.3">
      <c r="A212" t="s">
        <v>17</v>
      </c>
    </row>
    <row r="213" spans="1:8" ht="15.6" x14ac:dyDescent="0.3">
      <c r="A213" s="1" t="s">
        <v>18</v>
      </c>
    </row>
    <row r="214" spans="1:8" x14ac:dyDescent="0.3">
      <c r="A214" t="s">
        <v>19</v>
      </c>
      <c r="B214" t="s">
        <v>20</v>
      </c>
      <c r="C214" t="s">
        <v>2</v>
      </c>
      <c r="D214" t="s">
        <v>9</v>
      </c>
      <c r="E214" t="s">
        <v>21</v>
      </c>
      <c r="F214" t="s">
        <v>7</v>
      </c>
      <c r="G214" t="s">
        <v>5</v>
      </c>
      <c r="H214" t="s">
        <v>22</v>
      </c>
    </row>
    <row r="215" spans="1:8" x14ac:dyDescent="0.3">
      <c r="A215" t="s">
        <v>67</v>
      </c>
      <c r="B215">
        <v>3.9524770000000002E-3</v>
      </c>
      <c r="C215" t="s">
        <v>130</v>
      </c>
      <c r="D215" t="s">
        <v>28</v>
      </c>
      <c r="F215" t="s">
        <v>24</v>
      </c>
      <c r="G215" t="s">
        <v>68</v>
      </c>
      <c r="H215" t="s">
        <v>131</v>
      </c>
    </row>
    <row r="216" spans="1:8" x14ac:dyDescent="0.3">
      <c r="A216" t="s">
        <v>1</v>
      </c>
      <c r="B216">
        <v>3.5159000000000002E-10</v>
      </c>
      <c r="C216" t="s">
        <v>3</v>
      </c>
      <c r="D216" t="s">
        <v>9</v>
      </c>
      <c r="F216" t="s">
        <v>24</v>
      </c>
      <c r="G216" t="s">
        <v>69</v>
      </c>
      <c r="H216" t="s">
        <v>131</v>
      </c>
    </row>
    <row r="217" spans="1:8" x14ac:dyDescent="0.3">
      <c r="A217" t="s">
        <v>132</v>
      </c>
      <c r="B217">
        <v>3.5159000000000002E-10</v>
      </c>
      <c r="C217" t="s">
        <v>3</v>
      </c>
      <c r="D217" t="s">
        <v>9</v>
      </c>
      <c r="F217" t="s">
        <v>24</v>
      </c>
      <c r="G217" t="s">
        <v>71</v>
      </c>
      <c r="H217" t="s">
        <v>131</v>
      </c>
    </row>
    <row r="218" spans="1:8" x14ac:dyDescent="0.3">
      <c r="A218" t="s">
        <v>61</v>
      </c>
      <c r="B218">
        <v>1.1206E-8</v>
      </c>
      <c r="C218" t="s">
        <v>3</v>
      </c>
      <c r="D218" t="s">
        <v>9</v>
      </c>
      <c r="F218" t="s">
        <v>24</v>
      </c>
      <c r="G218" t="s">
        <v>62</v>
      </c>
      <c r="H218" t="s">
        <v>131</v>
      </c>
    </row>
    <row r="219" spans="1:8" x14ac:dyDescent="0.3">
      <c r="A219" t="s">
        <v>133</v>
      </c>
      <c r="B219">
        <v>1.1206E-8</v>
      </c>
      <c r="C219" t="s">
        <v>3</v>
      </c>
      <c r="D219" t="s">
        <v>9</v>
      </c>
      <c r="F219" t="s">
        <v>24</v>
      </c>
      <c r="G219" t="s">
        <v>72</v>
      </c>
      <c r="H219" t="s">
        <v>131</v>
      </c>
    </row>
    <row r="220" spans="1:8" x14ac:dyDescent="0.3">
      <c r="A220" t="s">
        <v>73</v>
      </c>
      <c r="B220">
        <v>4.5049999999999997E-5</v>
      </c>
      <c r="C220" t="s">
        <v>3</v>
      </c>
      <c r="D220" t="s">
        <v>74</v>
      </c>
      <c r="F220" t="s">
        <v>24</v>
      </c>
      <c r="G220" t="s">
        <v>75</v>
      </c>
      <c r="H220" t="s">
        <v>131</v>
      </c>
    </row>
    <row r="221" spans="1:8" x14ac:dyDescent="0.3">
      <c r="A221" t="s">
        <v>76</v>
      </c>
      <c r="B221">
        <f>B215*0.00002</f>
        <v>7.9049540000000009E-8</v>
      </c>
      <c r="C221" t="s">
        <v>11</v>
      </c>
      <c r="D221" t="s">
        <v>28</v>
      </c>
      <c r="E221" t="s">
        <v>229</v>
      </c>
      <c r="F221" t="s">
        <v>77</v>
      </c>
      <c r="H221" t="s">
        <v>78</v>
      </c>
    </row>
    <row r="222" spans="1:8" x14ac:dyDescent="0.3">
      <c r="A222" t="s">
        <v>79</v>
      </c>
      <c r="B222">
        <f>B215*0.0001</f>
        <v>3.9524770000000007E-7</v>
      </c>
      <c r="C222" t="s">
        <v>11</v>
      </c>
      <c r="D222" t="s">
        <v>28</v>
      </c>
      <c r="E222" t="s">
        <v>229</v>
      </c>
      <c r="F222" t="s">
        <v>77</v>
      </c>
      <c r="H222" t="s">
        <v>80</v>
      </c>
    </row>
    <row r="223" spans="1:8" x14ac:dyDescent="0.3">
      <c r="A223" t="s">
        <v>81</v>
      </c>
      <c r="B223">
        <f>B215*0.00000001</f>
        <v>3.9524770000000003E-11</v>
      </c>
      <c r="C223" t="s">
        <v>11</v>
      </c>
      <c r="D223" t="s">
        <v>28</v>
      </c>
      <c r="E223" t="s">
        <v>229</v>
      </c>
      <c r="F223" t="s">
        <v>77</v>
      </c>
      <c r="H223" t="s">
        <v>82</v>
      </c>
    </row>
    <row r="224" spans="1:8" x14ac:dyDescent="0.3">
      <c r="A224" t="s">
        <v>83</v>
      </c>
      <c r="B224">
        <f>B215*3.146</f>
        <v>1.2434492642E-2</v>
      </c>
      <c r="C224" t="s">
        <v>11</v>
      </c>
      <c r="D224" t="s">
        <v>28</v>
      </c>
      <c r="E224" t="s">
        <v>229</v>
      </c>
      <c r="F224" t="s">
        <v>77</v>
      </c>
      <c r="H224" t="s">
        <v>84</v>
      </c>
    </row>
    <row r="225" spans="1:8" x14ac:dyDescent="0.3">
      <c r="A225" t="s">
        <v>85</v>
      </c>
      <c r="B225">
        <f>B215*0.0158</f>
        <v>6.2449136600000013E-5</v>
      </c>
      <c r="C225" t="s">
        <v>11</v>
      </c>
      <c r="D225" t="s">
        <v>28</v>
      </c>
      <c r="E225" t="s">
        <v>229</v>
      </c>
      <c r="F225" t="s">
        <v>77</v>
      </c>
      <c r="H225" t="s">
        <v>86</v>
      </c>
    </row>
    <row r="226" spans="1:8" x14ac:dyDescent="0.3">
      <c r="A226" t="s">
        <v>87</v>
      </c>
      <c r="B226">
        <f>B215*0.00000005</f>
        <v>1.9762385E-10</v>
      </c>
      <c r="C226" t="s">
        <v>11</v>
      </c>
      <c r="D226" t="s">
        <v>28</v>
      </c>
      <c r="E226" t="s">
        <v>229</v>
      </c>
      <c r="F226" t="s">
        <v>77</v>
      </c>
      <c r="H226" t="s">
        <v>88</v>
      </c>
    </row>
    <row r="227" spans="1:8" x14ac:dyDescent="0.3">
      <c r="A227" t="s">
        <v>89</v>
      </c>
      <c r="B227">
        <f>B215*0.0000017</f>
        <v>6.7192109000000007E-9</v>
      </c>
      <c r="C227" t="s">
        <v>11</v>
      </c>
      <c r="D227" t="s">
        <v>28</v>
      </c>
      <c r="E227" t="s">
        <v>229</v>
      </c>
      <c r="F227" t="s">
        <v>77</v>
      </c>
      <c r="H227" t="s">
        <v>90</v>
      </c>
    </row>
    <row r="228" spans="1:8" x14ac:dyDescent="0.3">
      <c r="A228" t="s">
        <v>91</v>
      </c>
      <c r="B228">
        <f>B215*0.0001</f>
        <v>3.9524770000000007E-7</v>
      </c>
      <c r="C228" t="s">
        <v>11</v>
      </c>
      <c r="D228" t="s">
        <v>28</v>
      </c>
      <c r="E228" t="s">
        <v>229</v>
      </c>
      <c r="F228" t="s">
        <v>77</v>
      </c>
      <c r="H228" t="s">
        <v>80</v>
      </c>
    </row>
    <row r="229" spans="1:8" x14ac:dyDescent="0.3">
      <c r="A229" t="s">
        <v>92</v>
      </c>
      <c r="B229">
        <f>B244*0.0000124</f>
        <v>1.24E-5</v>
      </c>
      <c r="C229" t="s">
        <v>11</v>
      </c>
      <c r="D229" t="s">
        <v>28</v>
      </c>
      <c r="E229" t="s">
        <v>230</v>
      </c>
      <c r="F229" t="s">
        <v>77</v>
      </c>
      <c r="H229" t="s">
        <v>93</v>
      </c>
    </row>
    <row r="230" spans="1:8" x14ac:dyDescent="0.3">
      <c r="A230" t="s">
        <v>94</v>
      </c>
      <c r="B230">
        <f>B215*0.00000000011</f>
        <v>4.3477247E-13</v>
      </c>
      <c r="C230" t="s">
        <v>11</v>
      </c>
      <c r="D230" t="s">
        <v>28</v>
      </c>
      <c r="E230" t="s">
        <v>229</v>
      </c>
      <c r="F230" t="s">
        <v>77</v>
      </c>
      <c r="H230" t="s">
        <v>95</v>
      </c>
    </row>
    <row r="231" spans="1:8" x14ac:dyDescent="0.3">
      <c r="A231" t="s">
        <v>96</v>
      </c>
      <c r="B231">
        <f>B215*0.00000000002</f>
        <v>7.9049539999999996E-14</v>
      </c>
      <c r="C231" t="s">
        <v>11</v>
      </c>
      <c r="D231" t="s">
        <v>28</v>
      </c>
      <c r="E231" t="s">
        <v>229</v>
      </c>
      <c r="F231" t="s">
        <v>77</v>
      </c>
      <c r="H231" t="s">
        <v>97</v>
      </c>
    </row>
    <row r="232" spans="1:8" x14ac:dyDescent="0.3">
      <c r="A232" t="s">
        <v>98</v>
      </c>
      <c r="B232">
        <f>B215*0.00013</f>
        <v>5.1382200999999996E-7</v>
      </c>
      <c r="C232" t="s">
        <v>11</v>
      </c>
      <c r="D232" t="s">
        <v>28</v>
      </c>
      <c r="E232" t="s">
        <v>229</v>
      </c>
      <c r="F232" t="s">
        <v>77</v>
      </c>
      <c r="H232" t="s">
        <v>99</v>
      </c>
    </row>
    <row r="233" spans="1:8" x14ac:dyDescent="0.3">
      <c r="A233" t="s">
        <v>100</v>
      </c>
      <c r="B233">
        <f>B215*0.00525</f>
        <v>2.0750504250000004E-5</v>
      </c>
      <c r="C233" t="s">
        <v>11</v>
      </c>
      <c r="D233" t="s">
        <v>28</v>
      </c>
      <c r="E233" t="s">
        <v>229</v>
      </c>
      <c r="F233" t="s">
        <v>77</v>
      </c>
      <c r="H233" t="s">
        <v>101</v>
      </c>
    </row>
    <row r="234" spans="1:8" x14ac:dyDescent="0.3">
      <c r="A234" t="s">
        <v>102</v>
      </c>
      <c r="B234">
        <f>B215*0.00000007</f>
        <v>2.7667339000000004E-10</v>
      </c>
      <c r="C234" t="s">
        <v>11</v>
      </c>
      <c r="D234" t="s">
        <v>28</v>
      </c>
      <c r="E234" t="s">
        <v>229</v>
      </c>
      <c r="F234" t="s">
        <v>77</v>
      </c>
      <c r="H234" t="s">
        <v>103</v>
      </c>
    </row>
    <row r="235" spans="1:8" x14ac:dyDescent="0.3">
      <c r="A235" t="s">
        <v>104</v>
      </c>
      <c r="B235">
        <f>B215*0.055</f>
        <v>2.17386235E-4</v>
      </c>
      <c r="C235" t="s">
        <v>11</v>
      </c>
      <c r="D235" t="s">
        <v>28</v>
      </c>
      <c r="E235" t="s">
        <v>229</v>
      </c>
      <c r="F235" t="s">
        <v>77</v>
      </c>
      <c r="H235" t="s">
        <v>105</v>
      </c>
    </row>
    <row r="236" spans="1:8" x14ac:dyDescent="0.3">
      <c r="A236" t="s">
        <v>106</v>
      </c>
      <c r="B236">
        <f>B215*0.00123</f>
        <v>4.8615467100000002E-6</v>
      </c>
      <c r="C236" t="s">
        <v>11</v>
      </c>
      <c r="D236" t="s">
        <v>28</v>
      </c>
      <c r="E236" t="s">
        <v>229</v>
      </c>
      <c r="F236" t="s">
        <v>77</v>
      </c>
      <c r="H236" t="s">
        <v>107</v>
      </c>
    </row>
    <row r="237" spans="1:8" x14ac:dyDescent="0.3">
      <c r="A237" t="s">
        <v>108</v>
      </c>
      <c r="B237">
        <f>B215*0.0000549+B244*0.0000177</f>
        <v>1.7916990987300001E-5</v>
      </c>
      <c r="C237" t="s">
        <v>11</v>
      </c>
      <c r="D237" t="s">
        <v>28</v>
      </c>
      <c r="E237" t="s">
        <v>229</v>
      </c>
      <c r="F237" t="s">
        <v>77</v>
      </c>
      <c r="H237" t="s">
        <v>109</v>
      </c>
    </row>
    <row r="238" spans="1:8" x14ac:dyDescent="0.3">
      <c r="A238" t="s">
        <v>110</v>
      </c>
      <c r="B238">
        <f>B215*0.000107+B244*0.0000163</f>
        <v>1.6722915038999999E-5</v>
      </c>
      <c r="C238" t="s">
        <v>11</v>
      </c>
      <c r="D238" t="s">
        <v>28</v>
      </c>
      <c r="E238" t="s">
        <v>229</v>
      </c>
      <c r="F238" t="s">
        <v>77</v>
      </c>
      <c r="H238" t="s">
        <v>111</v>
      </c>
    </row>
    <row r="239" spans="1:8" x14ac:dyDescent="0.3">
      <c r="A239" t="s">
        <v>112</v>
      </c>
      <c r="B239">
        <f>B215*0.00000001</f>
        <v>3.9524770000000003E-11</v>
      </c>
      <c r="C239" t="s">
        <v>11</v>
      </c>
      <c r="D239" t="s">
        <v>28</v>
      </c>
      <c r="E239" t="s">
        <v>229</v>
      </c>
      <c r="F239" t="s">
        <v>77</v>
      </c>
      <c r="H239" t="s">
        <v>82</v>
      </c>
    </row>
    <row r="240" spans="1:8" x14ac:dyDescent="0.3">
      <c r="A240" t="s">
        <v>113</v>
      </c>
      <c r="B240">
        <f>B215*0.0006</f>
        <v>2.3714862E-6</v>
      </c>
      <c r="C240" t="s">
        <v>11</v>
      </c>
      <c r="D240" t="s">
        <v>28</v>
      </c>
      <c r="E240" t="s">
        <v>229</v>
      </c>
      <c r="F240" t="s">
        <v>77</v>
      </c>
      <c r="H240" t="s">
        <v>114</v>
      </c>
    </row>
    <row r="241" spans="1:8" x14ac:dyDescent="0.3">
      <c r="A241" t="s">
        <v>115</v>
      </c>
      <c r="B241">
        <f>B215*0.00004</f>
        <v>1.5809908000000002E-7</v>
      </c>
      <c r="C241" t="s">
        <v>11</v>
      </c>
      <c r="D241" t="s">
        <v>28</v>
      </c>
      <c r="E241" t="s">
        <v>229</v>
      </c>
      <c r="F241" t="s">
        <v>77</v>
      </c>
      <c r="H241" t="s">
        <v>116</v>
      </c>
    </row>
    <row r="242" spans="1:8" x14ac:dyDescent="0.3">
      <c r="A242" t="s">
        <v>231</v>
      </c>
      <c r="B242">
        <f>B215*0.00004</f>
        <v>1.5809908000000002E-7</v>
      </c>
      <c r="C242" t="s">
        <v>11</v>
      </c>
      <c r="D242" t="s">
        <v>28</v>
      </c>
      <c r="E242" t="s">
        <v>229</v>
      </c>
      <c r="F242" t="s">
        <v>77</v>
      </c>
      <c r="H242" t="s">
        <v>116</v>
      </c>
    </row>
    <row r="243" spans="1:8" x14ac:dyDescent="0.3">
      <c r="A243" t="s">
        <v>117</v>
      </c>
      <c r="B243">
        <f>B215*0.000001</f>
        <v>3.9524770000000003E-9</v>
      </c>
      <c r="C243" t="s">
        <v>11</v>
      </c>
      <c r="D243" t="s">
        <v>28</v>
      </c>
      <c r="E243" t="s">
        <v>229</v>
      </c>
      <c r="F243" t="s">
        <v>77</v>
      </c>
      <c r="H243" t="s">
        <v>118</v>
      </c>
    </row>
    <row r="244" spans="1:8" x14ac:dyDescent="0.3">
      <c r="A244" t="s">
        <v>64</v>
      </c>
      <c r="B244">
        <v>1</v>
      </c>
      <c r="C244" t="s">
        <v>130</v>
      </c>
      <c r="D244" t="s">
        <v>233</v>
      </c>
      <c r="F244" t="s">
        <v>40</v>
      </c>
      <c r="G244" t="s">
        <v>66</v>
      </c>
    </row>
    <row r="246" spans="1:8" ht="15.6" x14ac:dyDescent="0.3">
      <c r="A246" s="1" t="s">
        <v>0</v>
      </c>
      <c r="B246" s="1" t="s">
        <v>119</v>
      </c>
    </row>
    <row r="247" spans="1:8" x14ac:dyDescent="0.3">
      <c r="A247" t="s">
        <v>2</v>
      </c>
      <c r="B247" t="s">
        <v>130</v>
      </c>
    </row>
    <row r="248" spans="1:8" x14ac:dyDescent="0.3">
      <c r="A248" t="s">
        <v>4</v>
      </c>
      <c r="B248">
        <v>1</v>
      </c>
    </row>
    <row r="249" spans="1:8" x14ac:dyDescent="0.3">
      <c r="A249" t="s">
        <v>5</v>
      </c>
      <c r="B249" t="s">
        <v>66</v>
      </c>
    </row>
    <row r="250" spans="1:8" x14ac:dyDescent="0.3">
      <c r="A250" t="s">
        <v>7</v>
      </c>
      <c r="B250" t="s">
        <v>8</v>
      </c>
    </row>
    <row r="251" spans="1:8" x14ac:dyDescent="0.3">
      <c r="A251" t="s">
        <v>9</v>
      </c>
      <c r="B251" t="s">
        <v>233</v>
      </c>
    </row>
    <row r="252" spans="1:8" x14ac:dyDescent="0.3">
      <c r="A252" t="s">
        <v>10</v>
      </c>
      <c r="B252" t="s">
        <v>11</v>
      </c>
    </row>
    <row r="253" spans="1:8" x14ac:dyDescent="0.3">
      <c r="A253" t="s">
        <v>12</v>
      </c>
    </row>
    <row r="254" spans="1:8" x14ac:dyDescent="0.3">
      <c r="A254" t="s">
        <v>14</v>
      </c>
      <c r="B254" s="4" t="s">
        <v>282</v>
      </c>
    </row>
    <row r="255" spans="1:8" x14ac:dyDescent="0.3">
      <c r="A255" t="s">
        <v>15</v>
      </c>
      <c r="B255" t="s">
        <v>16</v>
      </c>
    </row>
    <row r="256" spans="1:8" x14ac:dyDescent="0.3">
      <c r="A256" t="s">
        <v>17</v>
      </c>
    </row>
    <row r="257" spans="1:8" ht="15.6" x14ac:dyDescent="0.3">
      <c r="A257" s="1" t="s">
        <v>18</v>
      </c>
    </row>
    <row r="258" spans="1:8" x14ac:dyDescent="0.3">
      <c r="A258" t="s">
        <v>19</v>
      </c>
      <c r="B258" t="s">
        <v>20</v>
      </c>
      <c r="C258" t="s">
        <v>2</v>
      </c>
      <c r="D258" t="s">
        <v>9</v>
      </c>
      <c r="E258" t="s">
        <v>21</v>
      </c>
      <c r="F258" t="s">
        <v>7</v>
      </c>
      <c r="G258" t="s">
        <v>5</v>
      </c>
      <c r="H258" t="s">
        <v>22</v>
      </c>
    </row>
    <row r="259" spans="1:8" x14ac:dyDescent="0.3">
      <c r="A259" t="s">
        <v>67</v>
      </c>
      <c r="B259" s="5">
        <v>2.5188000000000001E-4</v>
      </c>
      <c r="C259" t="s">
        <v>130</v>
      </c>
      <c r="D259" t="s">
        <v>28</v>
      </c>
      <c r="F259" t="s">
        <v>24</v>
      </c>
      <c r="G259" t="s">
        <v>68</v>
      </c>
      <c r="H259" t="s">
        <v>136</v>
      </c>
    </row>
    <row r="260" spans="1:8" x14ac:dyDescent="0.3">
      <c r="A260" t="s">
        <v>121</v>
      </c>
      <c r="B260" s="5">
        <v>1.2812419E-2</v>
      </c>
      <c r="C260" t="s">
        <v>130</v>
      </c>
      <c r="D260" t="s">
        <v>122</v>
      </c>
      <c r="F260" t="s">
        <v>24</v>
      </c>
      <c r="G260" t="s">
        <v>123</v>
      </c>
      <c r="H260" t="s">
        <v>136</v>
      </c>
    </row>
    <row r="261" spans="1:8" x14ac:dyDescent="0.3">
      <c r="A261" t="s">
        <v>134</v>
      </c>
      <c r="B261" s="5">
        <v>1.2812419E-2</v>
      </c>
      <c r="C261" t="s">
        <v>130</v>
      </c>
      <c r="D261" t="s">
        <v>122</v>
      </c>
      <c r="F261" t="s">
        <v>24</v>
      </c>
      <c r="G261" t="s">
        <v>135</v>
      </c>
      <c r="H261" t="s">
        <v>136</v>
      </c>
    </row>
    <row r="262" spans="1:8" x14ac:dyDescent="0.3">
      <c r="A262" t="s">
        <v>41</v>
      </c>
      <c r="B262" s="5">
        <v>2.2077E-10</v>
      </c>
      <c r="C262" t="s">
        <v>3</v>
      </c>
      <c r="D262" t="s">
        <v>9</v>
      </c>
      <c r="F262" t="s">
        <v>24</v>
      </c>
      <c r="G262" t="s">
        <v>124</v>
      </c>
      <c r="H262" t="s">
        <v>136</v>
      </c>
    </row>
    <row r="263" spans="1:8" x14ac:dyDescent="0.3">
      <c r="A263" t="s">
        <v>132</v>
      </c>
      <c r="B263" s="5">
        <v>2.2077E-10</v>
      </c>
      <c r="C263" t="s">
        <v>3</v>
      </c>
      <c r="D263" t="s">
        <v>9</v>
      </c>
      <c r="F263" t="s">
        <v>24</v>
      </c>
      <c r="G263" t="s">
        <v>71</v>
      </c>
      <c r="H263" t="s">
        <v>136</v>
      </c>
    </row>
    <row r="264" spans="1:8" x14ac:dyDescent="0.3">
      <c r="A264" t="s">
        <v>61</v>
      </c>
      <c r="B264" s="5">
        <v>1.1206E-8</v>
      </c>
      <c r="C264" t="s">
        <v>3</v>
      </c>
      <c r="D264" t="s">
        <v>9</v>
      </c>
      <c r="F264" t="s">
        <v>24</v>
      </c>
      <c r="G264" t="s">
        <v>62</v>
      </c>
      <c r="H264" t="s">
        <v>136</v>
      </c>
    </row>
    <row r="265" spans="1:8" x14ac:dyDescent="0.3">
      <c r="A265" t="s">
        <v>133</v>
      </c>
      <c r="B265" s="5">
        <v>1.1206E-8</v>
      </c>
      <c r="C265" t="s">
        <v>3</v>
      </c>
      <c r="D265" t="s">
        <v>9</v>
      </c>
      <c r="F265" t="s">
        <v>24</v>
      </c>
      <c r="G265" t="s">
        <v>72</v>
      </c>
      <c r="H265" t="s">
        <v>136</v>
      </c>
    </row>
    <row r="266" spans="1:8" x14ac:dyDescent="0.3">
      <c r="A266" t="s">
        <v>73</v>
      </c>
      <c r="B266" s="5">
        <v>4.5238000000000003E-5</v>
      </c>
      <c r="C266" t="s">
        <v>3</v>
      </c>
      <c r="D266" t="s">
        <v>74</v>
      </c>
      <c r="F266" t="s">
        <v>24</v>
      </c>
      <c r="G266" t="s">
        <v>75</v>
      </c>
      <c r="H266" t="s">
        <v>136</v>
      </c>
    </row>
    <row r="267" spans="1:8" x14ac:dyDescent="0.3">
      <c r="A267" t="s">
        <v>76</v>
      </c>
      <c r="B267" s="5">
        <v>5.0376000000000009E-9</v>
      </c>
      <c r="C267" t="s">
        <v>11</v>
      </c>
      <c r="D267" t="s">
        <v>28</v>
      </c>
      <c r="E267" t="s">
        <v>229</v>
      </c>
      <c r="F267" t="s">
        <v>77</v>
      </c>
      <c r="H267" t="s">
        <v>78</v>
      </c>
    </row>
    <row r="268" spans="1:8" x14ac:dyDescent="0.3">
      <c r="A268" t="s">
        <v>79</v>
      </c>
      <c r="B268" s="5">
        <v>2.5188000000000004E-8</v>
      </c>
      <c r="C268" t="s">
        <v>11</v>
      </c>
      <c r="D268" t="s">
        <v>28</v>
      </c>
      <c r="E268" t="s">
        <v>229</v>
      </c>
      <c r="F268" t="s">
        <v>77</v>
      </c>
      <c r="H268" t="s">
        <v>80</v>
      </c>
    </row>
    <row r="269" spans="1:8" x14ac:dyDescent="0.3">
      <c r="A269" t="s">
        <v>81</v>
      </c>
      <c r="B269" s="5">
        <v>2.5188000000000001E-12</v>
      </c>
      <c r="C269" t="s">
        <v>11</v>
      </c>
      <c r="D269" t="s">
        <v>28</v>
      </c>
      <c r="E269" t="s">
        <v>229</v>
      </c>
      <c r="F269" t="s">
        <v>77</v>
      </c>
      <c r="H269" t="s">
        <v>82</v>
      </c>
    </row>
    <row r="270" spans="1:8" x14ac:dyDescent="0.3">
      <c r="A270" t="s">
        <v>83</v>
      </c>
      <c r="B270" s="5">
        <v>7.9241448E-4</v>
      </c>
      <c r="C270" t="s">
        <v>11</v>
      </c>
      <c r="D270" t="s">
        <v>28</v>
      </c>
      <c r="E270" t="s">
        <v>229</v>
      </c>
      <c r="F270" t="s">
        <v>77</v>
      </c>
      <c r="H270" t="s">
        <v>84</v>
      </c>
    </row>
    <row r="271" spans="1:8" x14ac:dyDescent="0.3">
      <c r="A271" t="s">
        <v>85</v>
      </c>
      <c r="B271" s="5">
        <v>3.9797040000000003E-6</v>
      </c>
      <c r="C271" t="s">
        <v>11</v>
      </c>
      <c r="D271" t="s">
        <v>28</v>
      </c>
      <c r="E271" t="s">
        <v>229</v>
      </c>
      <c r="F271" t="s">
        <v>77</v>
      </c>
      <c r="H271" t="s">
        <v>86</v>
      </c>
    </row>
    <row r="272" spans="1:8" x14ac:dyDescent="0.3">
      <c r="A272" t="s">
        <v>87</v>
      </c>
      <c r="B272" s="5">
        <v>1.2593999999999999E-11</v>
      </c>
      <c r="C272" t="s">
        <v>11</v>
      </c>
      <c r="D272" t="s">
        <v>28</v>
      </c>
      <c r="E272" t="s">
        <v>229</v>
      </c>
      <c r="F272" t="s">
        <v>77</v>
      </c>
      <c r="H272" t="s">
        <v>88</v>
      </c>
    </row>
    <row r="273" spans="1:8" x14ac:dyDescent="0.3">
      <c r="A273" t="s">
        <v>89</v>
      </c>
      <c r="B273" s="5">
        <v>4.28196E-10</v>
      </c>
      <c r="C273" t="s">
        <v>11</v>
      </c>
      <c r="D273" t="s">
        <v>28</v>
      </c>
      <c r="E273" t="s">
        <v>229</v>
      </c>
      <c r="F273" t="s">
        <v>77</v>
      </c>
      <c r="H273" t="s">
        <v>90</v>
      </c>
    </row>
    <row r="274" spans="1:8" x14ac:dyDescent="0.3">
      <c r="A274" t="s">
        <v>91</v>
      </c>
      <c r="B274" s="5">
        <v>2.5188000000000004E-8</v>
      </c>
      <c r="C274" t="s">
        <v>11</v>
      </c>
      <c r="D274" t="s">
        <v>28</v>
      </c>
      <c r="E274" t="s">
        <v>229</v>
      </c>
      <c r="F274" t="s">
        <v>77</v>
      </c>
      <c r="H274" t="s">
        <v>80</v>
      </c>
    </row>
    <row r="275" spans="1:8" x14ac:dyDescent="0.3">
      <c r="A275" t="s">
        <v>92</v>
      </c>
      <c r="B275" s="5">
        <v>1.24E-5</v>
      </c>
      <c r="C275" t="s">
        <v>11</v>
      </c>
      <c r="D275" t="s">
        <v>28</v>
      </c>
      <c r="E275" t="s">
        <v>230</v>
      </c>
      <c r="F275" t="s">
        <v>77</v>
      </c>
      <c r="H275" t="s">
        <v>93</v>
      </c>
    </row>
    <row r="276" spans="1:8" x14ac:dyDescent="0.3">
      <c r="A276" t="s">
        <v>94</v>
      </c>
      <c r="B276" s="5">
        <v>2.7706799999999998E-14</v>
      </c>
      <c r="C276" t="s">
        <v>11</v>
      </c>
      <c r="D276" t="s">
        <v>28</v>
      </c>
      <c r="E276" t="s">
        <v>229</v>
      </c>
      <c r="F276" t="s">
        <v>77</v>
      </c>
      <c r="H276" t="s">
        <v>95</v>
      </c>
    </row>
    <row r="277" spans="1:8" x14ac:dyDescent="0.3">
      <c r="A277" t="s">
        <v>96</v>
      </c>
      <c r="B277" s="5">
        <v>5.0375999999999997E-15</v>
      </c>
      <c r="C277" t="s">
        <v>11</v>
      </c>
      <c r="D277" t="s">
        <v>28</v>
      </c>
      <c r="E277" t="s">
        <v>229</v>
      </c>
      <c r="F277" t="s">
        <v>77</v>
      </c>
      <c r="H277" t="s">
        <v>97</v>
      </c>
    </row>
    <row r="278" spans="1:8" x14ac:dyDescent="0.3">
      <c r="A278" t="s">
        <v>98</v>
      </c>
      <c r="B278" s="5">
        <v>3.27444E-8</v>
      </c>
      <c r="C278" t="s">
        <v>11</v>
      </c>
      <c r="D278" t="s">
        <v>28</v>
      </c>
      <c r="E278" t="s">
        <v>229</v>
      </c>
      <c r="F278" t="s">
        <v>77</v>
      </c>
      <c r="H278" t="s">
        <v>99</v>
      </c>
    </row>
    <row r="279" spans="1:8" x14ac:dyDescent="0.3">
      <c r="A279" t="s">
        <v>100</v>
      </c>
      <c r="B279" s="5">
        <v>1.3223700000000001E-6</v>
      </c>
      <c r="C279" t="s">
        <v>11</v>
      </c>
      <c r="D279" t="s">
        <v>28</v>
      </c>
      <c r="E279" t="s">
        <v>229</v>
      </c>
      <c r="F279" t="s">
        <v>77</v>
      </c>
      <c r="H279" t="s">
        <v>101</v>
      </c>
    </row>
    <row r="280" spans="1:8" x14ac:dyDescent="0.3">
      <c r="A280" t="s">
        <v>102</v>
      </c>
      <c r="B280" s="5">
        <v>1.7631600000000001E-11</v>
      </c>
      <c r="C280" t="s">
        <v>11</v>
      </c>
      <c r="D280" t="s">
        <v>28</v>
      </c>
      <c r="E280" t="s">
        <v>229</v>
      </c>
      <c r="F280" t="s">
        <v>77</v>
      </c>
      <c r="H280" t="s">
        <v>103</v>
      </c>
    </row>
    <row r="281" spans="1:8" x14ac:dyDescent="0.3">
      <c r="A281" t="s">
        <v>104</v>
      </c>
      <c r="B281" s="5">
        <v>1.38534E-5</v>
      </c>
      <c r="C281" t="s">
        <v>11</v>
      </c>
      <c r="D281" t="s">
        <v>28</v>
      </c>
      <c r="E281" t="s">
        <v>229</v>
      </c>
      <c r="F281" t="s">
        <v>77</v>
      </c>
      <c r="H281" t="s">
        <v>105</v>
      </c>
    </row>
    <row r="282" spans="1:8" x14ac:dyDescent="0.3">
      <c r="A282" t="s">
        <v>106</v>
      </c>
      <c r="B282" s="5">
        <v>3.0981240000000002E-7</v>
      </c>
      <c r="C282" t="s">
        <v>11</v>
      </c>
      <c r="D282" t="s">
        <v>28</v>
      </c>
      <c r="E282" t="s">
        <v>229</v>
      </c>
      <c r="F282" t="s">
        <v>77</v>
      </c>
      <c r="H282" t="s">
        <v>107</v>
      </c>
    </row>
    <row r="283" spans="1:8" x14ac:dyDescent="0.3">
      <c r="A283" t="s">
        <v>108</v>
      </c>
      <c r="B283" s="5">
        <v>1.7713828212E-5</v>
      </c>
      <c r="C283" t="s">
        <v>11</v>
      </c>
      <c r="D283" t="s">
        <v>28</v>
      </c>
      <c r="E283" t="s">
        <v>229</v>
      </c>
      <c r="F283" t="s">
        <v>77</v>
      </c>
      <c r="H283" t="s">
        <v>109</v>
      </c>
    </row>
    <row r="284" spans="1:8" x14ac:dyDescent="0.3">
      <c r="A284" t="s">
        <v>110</v>
      </c>
      <c r="B284" s="5">
        <v>1.6326951160000001E-5</v>
      </c>
      <c r="C284" t="s">
        <v>11</v>
      </c>
      <c r="D284" t="s">
        <v>28</v>
      </c>
      <c r="E284" t="s">
        <v>229</v>
      </c>
      <c r="F284" t="s">
        <v>77</v>
      </c>
      <c r="H284" t="s">
        <v>111</v>
      </c>
    </row>
    <row r="285" spans="1:8" x14ac:dyDescent="0.3">
      <c r="A285" t="s">
        <v>112</v>
      </c>
      <c r="B285" s="5">
        <v>2.5188000000000001E-12</v>
      </c>
      <c r="C285" t="s">
        <v>11</v>
      </c>
      <c r="D285" t="s">
        <v>28</v>
      </c>
      <c r="E285" t="s">
        <v>229</v>
      </c>
      <c r="F285" t="s">
        <v>77</v>
      </c>
      <c r="H285" t="s">
        <v>82</v>
      </c>
    </row>
    <row r="286" spans="1:8" x14ac:dyDescent="0.3">
      <c r="A286" t="s">
        <v>113</v>
      </c>
      <c r="B286" s="5">
        <v>1.51128E-7</v>
      </c>
      <c r="C286" t="s">
        <v>11</v>
      </c>
      <c r="D286" t="s">
        <v>28</v>
      </c>
      <c r="E286" t="s">
        <v>229</v>
      </c>
      <c r="F286" t="s">
        <v>77</v>
      </c>
      <c r="H286" t="s">
        <v>114</v>
      </c>
    </row>
    <row r="287" spans="1:8" x14ac:dyDescent="0.3">
      <c r="A287" t="s">
        <v>232</v>
      </c>
      <c r="B287" s="5">
        <v>3.1399999999999999E-9</v>
      </c>
      <c r="C287" t="s">
        <v>11</v>
      </c>
      <c r="D287" t="s">
        <v>28</v>
      </c>
      <c r="E287" t="s">
        <v>229</v>
      </c>
      <c r="F287" t="s">
        <v>77</v>
      </c>
      <c r="H287" t="s">
        <v>125</v>
      </c>
    </row>
    <row r="288" spans="1:8" x14ac:dyDescent="0.3">
      <c r="A288" t="s">
        <v>115</v>
      </c>
      <c r="B288" s="5">
        <v>1.0075200000000002E-8</v>
      </c>
      <c r="C288" t="s">
        <v>11</v>
      </c>
      <c r="D288" t="s">
        <v>28</v>
      </c>
      <c r="E288" t="s">
        <v>229</v>
      </c>
      <c r="F288" t="s">
        <v>77</v>
      </c>
      <c r="H288" t="s">
        <v>116</v>
      </c>
    </row>
    <row r="289" spans="1:8" x14ac:dyDescent="0.3">
      <c r="A289" t="s">
        <v>231</v>
      </c>
      <c r="B289" s="5">
        <v>1.0075200000000002E-8</v>
      </c>
      <c r="C289" t="s">
        <v>11</v>
      </c>
      <c r="D289" t="s">
        <v>28</v>
      </c>
      <c r="E289" t="s">
        <v>229</v>
      </c>
      <c r="F289" t="s">
        <v>77</v>
      </c>
      <c r="H289" t="s">
        <v>116</v>
      </c>
    </row>
    <row r="290" spans="1:8" x14ac:dyDescent="0.3">
      <c r="A290" t="s">
        <v>117</v>
      </c>
      <c r="B290" s="5">
        <v>2.5188000000000001E-10</v>
      </c>
      <c r="C290" t="s">
        <v>11</v>
      </c>
      <c r="D290" t="s">
        <v>28</v>
      </c>
      <c r="E290" t="s">
        <v>229</v>
      </c>
      <c r="F290" t="s">
        <v>77</v>
      </c>
      <c r="H290" t="s">
        <v>118</v>
      </c>
    </row>
    <row r="291" spans="1:8" x14ac:dyDescent="0.3">
      <c r="A291" t="s">
        <v>119</v>
      </c>
      <c r="B291">
        <v>1</v>
      </c>
      <c r="C291" t="s">
        <v>130</v>
      </c>
      <c r="D291" t="s">
        <v>233</v>
      </c>
      <c r="F291" t="s">
        <v>40</v>
      </c>
      <c r="G291" t="s">
        <v>66</v>
      </c>
    </row>
    <row r="293" spans="1:8" ht="15.6" x14ac:dyDescent="0.3">
      <c r="A293" s="1" t="s">
        <v>0</v>
      </c>
      <c r="B293" s="1" t="s">
        <v>126</v>
      </c>
    </row>
    <row r="294" spans="1:8" x14ac:dyDescent="0.3">
      <c r="A294" t="s">
        <v>2</v>
      </c>
      <c r="B294" t="s">
        <v>130</v>
      </c>
    </row>
    <row r="295" spans="1:8" x14ac:dyDescent="0.3">
      <c r="A295" t="s">
        <v>4</v>
      </c>
      <c r="B295">
        <v>1</v>
      </c>
    </row>
    <row r="296" spans="1:8" x14ac:dyDescent="0.3">
      <c r="A296" t="s">
        <v>5</v>
      </c>
      <c r="B296" t="s">
        <v>66</v>
      </c>
    </row>
    <row r="297" spans="1:8" x14ac:dyDescent="0.3">
      <c r="A297" t="s">
        <v>7</v>
      </c>
      <c r="B297" t="s">
        <v>8</v>
      </c>
    </row>
    <row r="298" spans="1:8" x14ac:dyDescent="0.3">
      <c r="A298" t="s">
        <v>9</v>
      </c>
      <c r="B298" t="s">
        <v>233</v>
      </c>
    </row>
    <row r="299" spans="1:8" x14ac:dyDescent="0.3">
      <c r="A299" t="s">
        <v>10</v>
      </c>
      <c r="B299" t="s">
        <v>11</v>
      </c>
    </row>
    <row r="300" spans="1:8" x14ac:dyDescent="0.3">
      <c r="A300" t="s">
        <v>12</v>
      </c>
    </row>
    <row r="301" spans="1:8" x14ac:dyDescent="0.3">
      <c r="A301" t="s">
        <v>14</v>
      </c>
      <c r="B301" s="4" t="s">
        <v>282</v>
      </c>
    </row>
    <row r="302" spans="1:8" x14ac:dyDescent="0.3">
      <c r="A302" t="s">
        <v>15</v>
      </c>
      <c r="B302" t="s">
        <v>16</v>
      </c>
    </row>
    <row r="303" spans="1:8" x14ac:dyDescent="0.3">
      <c r="A303" t="s">
        <v>17</v>
      </c>
    </row>
    <row r="304" spans="1:8" ht="15.6" x14ac:dyDescent="0.3">
      <c r="A304" s="1" t="s">
        <v>18</v>
      </c>
    </row>
    <row r="305" spans="1:8" x14ac:dyDescent="0.3">
      <c r="A305" t="s">
        <v>19</v>
      </c>
      <c r="B305" t="s">
        <v>20</v>
      </c>
      <c r="C305" t="s">
        <v>2</v>
      </c>
      <c r="D305" t="s">
        <v>9</v>
      </c>
      <c r="E305" t="s">
        <v>21</v>
      </c>
      <c r="F305" t="s">
        <v>7</v>
      </c>
      <c r="G305" t="s">
        <v>5</v>
      </c>
      <c r="H305" t="s">
        <v>22</v>
      </c>
    </row>
    <row r="306" spans="1:8" x14ac:dyDescent="0.3">
      <c r="A306" t="s">
        <v>67</v>
      </c>
      <c r="B306" s="5">
        <v>2.5188000000000001E-4</v>
      </c>
      <c r="C306" t="s">
        <v>130</v>
      </c>
      <c r="D306" t="s">
        <v>28</v>
      </c>
      <c r="F306" t="s">
        <v>24</v>
      </c>
      <c r="G306" t="s">
        <v>68</v>
      </c>
      <c r="H306" t="s">
        <v>137</v>
      </c>
    </row>
    <row r="307" spans="1:8" x14ac:dyDescent="0.3">
      <c r="A307" t="s">
        <v>127</v>
      </c>
      <c r="B307" s="5">
        <f>(B215-B306)*0.221536</f>
        <v>8.1981545699200012E-4</v>
      </c>
      <c r="C307" t="s">
        <v>3</v>
      </c>
      <c r="D307" t="s">
        <v>28</v>
      </c>
      <c r="F307" t="s">
        <v>24</v>
      </c>
      <c r="G307" t="s">
        <v>128</v>
      </c>
      <c r="H307" s="7" t="s">
        <v>284</v>
      </c>
    </row>
    <row r="308" spans="1:8" x14ac:dyDescent="0.3">
      <c r="A308" t="s">
        <v>49</v>
      </c>
      <c r="B308" s="5">
        <v>3.5159000000000002E-10</v>
      </c>
      <c r="C308" t="s">
        <v>3</v>
      </c>
      <c r="D308" t="s">
        <v>9</v>
      </c>
      <c r="F308" t="s">
        <v>24</v>
      </c>
      <c r="G308" t="s">
        <v>69</v>
      </c>
      <c r="H308" t="s">
        <v>137</v>
      </c>
    </row>
    <row r="309" spans="1:8" x14ac:dyDescent="0.3">
      <c r="A309" t="s">
        <v>132</v>
      </c>
      <c r="B309" s="5">
        <v>3.5159000000000002E-10</v>
      </c>
      <c r="C309" t="s">
        <v>3</v>
      </c>
      <c r="D309" t="s">
        <v>9</v>
      </c>
      <c r="F309" t="s">
        <v>24</v>
      </c>
      <c r="G309" t="s">
        <v>71</v>
      </c>
      <c r="H309" t="s">
        <v>137</v>
      </c>
    </row>
    <row r="310" spans="1:8" x14ac:dyDescent="0.3">
      <c r="A310" t="s">
        <v>61</v>
      </c>
      <c r="B310" s="5">
        <v>1.1206E-8</v>
      </c>
      <c r="C310" t="s">
        <v>3</v>
      </c>
      <c r="D310" t="s">
        <v>9</v>
      </c>
      <c r="F310" t="s">
        <v>24</v>
      </c>
      <c r="G310" t="s">
        <v>62</v>
      </c>
      <c r="H310" t="s">
        <v>137</v>
      </c>
    </row>
    <row r="311" spans="1:8" x14ac:dyDescent="0.3">
      <c r="A311" t="s">
        <v>133</v>
      </c>
      <c r="B311" s="5">
        <v>1.1206E-8</v>
      </c>
      <c r="C311" t="s">
        <v>3</v>
      </c>
      <c r="D311" t="s">
        <v>9</v>
      </c>
      <c r="F311" t="s">
        <v>24</v>
      </c>
      <c r="G311" t="s">
        <v>72</v>
      </c>
      <c r="H311" t="s">
        <v>137</v>
      </c>
    </row>
    <row r="312" spans="1:8" x14ac:dyDescent="0.3">
      <c r="A312" t="s">
        <v>73</v>
      </c>
      <c r="B312" s="5">
        <v>4.5049999999999997E-5</v>
      </c>
      <c r="C312" t="s">
        <v>3</v>
      </c>
      <c r="D312" t="s">
        <v>74</v>
      </c>
      <c r="F312" t="s">
        <v>24</v>
      </c>
      <c r="G312" t="s">
        <v>75</v>
      </c>
      <c r="H312" t="s">
        <v>137</v>
      </c>
    </row>
    <row r="313" spans="1:8" x14ac:dyDescent="0.3">
      <c r="A313" t="s">
        <v>76</v>
      </c>
      <c r="B313" s="5">
        <v>5.0376000000000009E-9</v>
      </c>
      <c r="C313" t="s">
        <v>11</v>
      </c>
      <c r="D313" t="s">
        <v>28</v>
      </c>
      <c r="E313" t="s">
        <v>229</v>
      </c>
      <c r="F313" t="s">
        <v>77</v>
      </c>
      <c r="H313" t="s">
        <v>78</v>
      </c>
    </row>
    <row r="314" spans="1:8" x14ac:dyDescent="0.3">
      <c r="A314" t="s">
        <v>79</v>
      </c>
      <c r="B314" s="5">
        <v>2.5188000000000004E-8</v>
      </c>
      <c r="C314" t="s">
        <v>11</v>
      </c>
      <c r="D314" t="s">
        <v>28</v>
      </c>
      <c r="E314" t="s">
        <v>229</v>
      </c>
      <c r="F314" t="s">
        <v>77</v>
      </c>
      <c r="H314" t="s">
        <v>80</v>
      </c>
    </row>
    <row r="315" spans="1:8" x14ac:dyDescent="0.3">
      <c r="A315" t="s">
        <v>81</v>
      </c>
      <c r="B315" s="5">
        <v>2.5188000000000001E-12</v>
      </c>
      <c r="C315" t="s">
        <v>11</v>
      </c>
      <c r="D315" t="s">
        <v>28</v>
      </c>
      <c r="E315" t="s">
        <v>229</v>
      </c>
      <c r="F315" t="s">
        <v>77</v>
      </c>
      <c r="H315" t="s">
        <v>82</v>
      </c>
    </row>
    <row r="316" spans="1:8" x14ac:dyDescent="0.3">
      <c r="A316" t="s">
        <v>83</v>
      </c>
      <c r="B316" s="5">
        <v>7.9241448E-4</v>
      </c>
      <c r="C316" t="s">
        <v>11</v>
      </c>
      <c r="D316" t="s">
        <v>28</v>
      </c>
      <c r="E316" t="s">
        <v>229</v>
      </c>
      <c r="F316" t="s">
        <v>77</v>
      </c>
      <c r="H316" t="s">
        <v>84</v>
      </c>
    </row>
    <row r="317" spans="1:8" x14ac:dyDescent="0.3">
      <c r="A317" t="s">
        <v>85</v>
      </c>
      <c r="B317" s="5">
        <v>3.9797040000000003E-6</v>
      </c>
      <c r="C317" t="s">
        <v>11</v>
      </c>
      <c r="D317" t="s">
        <v>28</v>
      </c>
      <c r="E317" t="s">
        <v>229</v>
      </c>
      <c r="F317" t="s">
        <v>77</v>
      </c>
      <c r="H317" t="s">
        <v>86</v>
      </c>
    </row>
    <row r="318" spans="1:8" x14ac:dyDescent="0.3">
      <c r="A318" t="s">
        <v>87</v>
      </c>
      <c r="B318" s="5">
        <v>1.2593999999999999E-11</v>
      </c>
      <c r="C318" t="s">
        <v>11</v>
      </c>
      <c r="D318" t="s">
        <v>28</v>
      </c>
      <c r="E318" t="s">
        <v>229</v>
      </c>
      <c r="F318" t="s">
        <v>77</v>
      </c>
      <c r="H318" t="s">
        <v>88</v>
      </c>
    </row>
    <row r="319" spans="1:8" x14ac:dyDescent="0.3">
      <c r="A319" t="s">
        <v>89</v>
      </c>
      <c r="B319" s="5">
        <v>4.28196E-10</v>
      </c>
      <c r="C319" t="s">
        <v>11</v>
      </c>
      <c r="D319" t="s">
        <v>28</v>
      </c>
      <c r="E319" t="s">
        <v>229</v>
      </c>
      <c r="F319" t="s">
        <v>77</v>
      </c>
      <c r="H319" t="s">
        <v>90</v>
      </c>
    </row>
    <row r="320" spans="1:8" x14ac:dyDescent="0.3">
      <c r="A320" t="s">
        <v>91</v>
      </c>
      <c r="B320" s="5">
        <v>2.5188000000000004E-8</v>
      </c>
      <c r="C320" t="s">
        <v>11</v>
      </c>
      <c r="D320" t="s">
        <v>28</v>
      </c>
      <c r="E320" t="s">
        <v>229</v>
      </c>
      <c r="F320" t="s">
        <v>77</v>
      </c>
      <c r="H320" t="s">
        <v>80</v>
      </c>
    </row>
    <row r="321" spans="1:8" x14ac:dyDescent="0.3">
      <c r="A321" t="s">
        <v>92</v>
      </c>
      <c r="B321" s="5">
        <v>0</v>
      </c>
      <c r="C321" t="s">
        <v>11</v>
      </c>
      <c r="D321" t="s">
        <v>28</v>
      </c>
      <c r="E321" t="s">
        <v>230</v>
      </c>
      <c r="F321" t="s">
        <v>77</v>
      </c>
      <c r="H321" t="s">
        <v>93</v>
      </c>
    </row>
    <row r="322" spans="1:8" x14ac:dyDescent="0.3">
      <c r="A322" t="s">
        <v>94</v>
      </c>
      <c r="B322" s="5">
        <v>2.7706799999999998E-14</v>
      </c>
      <c r="C322" t="s">
        <v>11</v>
      </c>
      <c r="D322" t="s">
        <v>28</v>
      </c>
      <c r="E322" t="s">
        <v>229</v>
      </c>
      <c r="F322" t="s">
        <v>77</v>
      </c>
      <c r="H322" t="s">
        <v>95</v>
      </c>
    </row>
    <row r="323" spans="1:8" x14ac:dyDescent="0.3">
      <c r="A323" t="s">
        <v>96</v>
      </c>
      <c r="B323" s="5">
        <v>5.0375999999999997E-15</v>
      </c>
      <c r="C323" t="s">
        <v>11</v>
      </c>
      <c r="D323" t="s">
        <v>28</v>
      </c>
      <c r="E323" t="s">
        <v>229</v>
      </c>
      <c r="F323" t="s">
        <v>77</v>
      </c>
      <c r="H323" t="s">
        <v>97</v>
      </c>
    </row>
    <row r="324" spans="1:8" x14ac:dyDescent="0.3">
      <c r="A324" t="s">
        <v>98</v>
      </c>
      <c r="B324" s="5">
        <v>3.27444E-8</v>
      </c>
      <c r="C324" t="s">
        <v>11</v>
      </c>
      <c r="D324" t="s">
        <v>28</v>
      </c>
      <c r="E324" t="s">
        <v>229</v>
      </c>
      <c r="F324" t="s">
        <v>77</v>
      </c>
      <c r="H324" t="s">
        <v>99</v>
      </c>
    </row>
    <row r="325" spans="1:8" x14ac:dyDescent="0.3">
      <c r="A325" t="s">
        <v>100</v>
      </c>
      <c r="B325" s="5">
        <v>1.3223700000000001E-6</v>
      </c>
      <c r="C325" t="s">
        <v>11</v>
      </c>
      <c r="D325" t="s">
        <v>28</v>
      </c>
      <c r="E325" t="s">
        <v>229</v>
      </c>
      <c r="F325" t="s">
        <v>77</v>
      </c>
      <c r="H325" t="s">
        <v>101</v>
      </c>
    </row>
    <row r="326" spans="1:8" x14ac:dyDescent="0.3">
      <c r="A326" t="s">
        <v>102</v>
      </c>
      <c r="B326" s="5">
        <v>1.7631600000000001E-11</v>
      </c>
      <c r="C326" t="s">
        <v>11</v>
      </c>
      <c r="D326" t="s">
        <v>28</v>
      </c>
      <c r="E326" t="s">
        <v>229</v>
      </c>
      <c r="F326" t="s">
        <v>77</v>
      </c>
      <c r="H326" t="s">
        <v>103</v>
      </c>
    </row>
    <row r="327" spans="1:8" x14ac:dyDescent="0.3">
      <c r="A327" t="s">
        <v>104</v>
      </c>
      <c r="B327" s="5">
        <v>1.38534E-5</v>
      </c>
      <c r="C327" t="s">
        <v>11</v>
      </c>
      <c r="D327" t="s">
        <v>28</v>
      </c>
      <c r="E327" t="s">
        <v>229</v>
      </c>
      <c r="F327" t="s">
        <v>77</v>
      </c>
      <c r="H327" t="s">
        <v>105</v>
      </c>
    </row>
    <row r="328" spans="1:8" x14ac:dyDescent="0.3">
      <c r="A328" t="s">
        <v>106</v>
      </c>
      <c r="B328" s="5">
        <v>3.0981240000000002E-7</v>
      </c>
      <c r="C328" t="s">
        <v>11</v>
      </c>
      <c r="D328" t="s">
        <v>28</v>
      </c>
      <c r="E328" t="s">
        <v>229</v>
      </c>
      <c r="F328" t="s">
        <v>77</v>
      </c>
      <c r="H328" t="s">
        <v>107</v>
      </c>
    </row>
    <row r="329" spans="1:8" x14ac:dyDescent="0.3">
      <c r="A329" t="s">
        <v>108</v>
      </c>
      <c r="B329" s="5">
        <v>1.7713828212E-5</v>
      </c>
      <c r="C329" t="s">
        <v>11</v>
      </c>
      <c r="D329" t="s">
        <v>28</v>
      </c>
      <c r="E329" t="s">
        <v>229</v>
      </c>
      <c r="F329" t="s">
        <v>77</v>
      </c>
      <c r="H329" t="s">
        <v>109</v>
      </c>
    </row>
    <row r="330" spans="1:8" x14ac:dyDescent="0.3">
      <c r="A330" t="s">
        <v>110</v>
      </c>
      <c r="B330" s="5">
        <v>1.6326951160000001E-5</v>
      </c>
      <c r="C330" t="s">
        <v>11</v>
      </c>
      <c r="D330" t="s">
        <v>28</v>
      </c>
      <c r="E330" t="s">
        <v>229</v>
      </c>
      <c r="F330" t="s">
        <v>77</v>
      </c>
      <c r="H330" t="s">
        <v>111</v>
      </c>
    </row>
    <row r="331" spans="1:8" x14ac:dyDescent="0.3">
      <c r="A331" t="s">
        <v>112</v>
      </c>
      <c r="B331" s="5">
        <v>2.5188000000000001E-12</v>
      </c>
      <c r="C331" t="s">
        <v>11</v>
      </c>
      <c r="D331" t="s">
        <v>28</v>
      </c>
      <c r="E331" t="s">
        <v>229</v>
      </c>
      <c r="F331" t="s">
        <v>77</v>
      </c>
      <c r="H331" t="s">
        <v>82</v>
      </c>
    </row>
    <row r="332" spans="1:8" x14ac:dyDescent="0.3">
      <c r="A332" t="s">
        <v>113</v>
      </c>
      <c r="B332" s="5">
        <v>1.51128E-7</v>
      </c>
      <c r="C332" t="s">
        <v>11</v>
      </c>
      <c r="D332" t="s">
        <v>28</v>
      </c>
      <c r="E332" t="s">
        <v>229</v>
      </c>
      <c r="F332" t="s">
        <v>77</v>
      </c>
      <c r="H332" t="s">
        <v>114</v>
      </c>
    </row>
    <row r="333" spans="1:8" x14ac:dyDescent="0.3">
      <c r="A333" t="s">
        <v>115</v>
      </c>
      <c r="B333" s="5">
        <v>1.0075200000000002E-8</v>
      </c>
      <c r="C333" t="s">
        <v>11</v>
      </c>
      <c r="D333" t="s">
        <v>28</v>
      </c>
      <c r="E333" t="s">
        <v>229</v>
      </c>
      <c r="F333" t="s">
        <v>77</v>
      </c>
      <c r="H333" t="s">
        <v>116</v>
      </c>
    </row>
    <row r="334" spans="1:8" x14ac:dyDescent="0.3">
      <c r="A334" t="s">
        <v>231</v>
      </c>
      <c r="B334" s="5">
        <v>1.0075200000000002E-8</v>
      </c>
      <c r="C334" t="s">
        <v>11</v>
      </c>
      <c r="D334" t="s">
        <v>28</v>
      </c>
      <c r="E334" t="s">
        <v>229</v>
      </c>
      <c r="F334" t="s">
        <v>77</v>
      </c>
      <c r="H334" t="s">
        <v>116</v>
      </c>
    </row>
    <row r="335" spans="1:8" x14ac:dyDescent="0.3">
      <c r="A335" t="s">
        <v>117</v>
      </c>
      <c r="B335" s="5">
        <v>2.5188000000000001E-10</v>
      </c>
      <c r="C335" t="s">
        <v>11</v>
      </c>
      <c r="D335" t="s">
        <v>28</v>
      </c>
      <c r="E335" t="s">
        <v>229</v>
      </c>
      <c r="F335" t="s">
        <v>77</v>
      </c>
      <c r="H335" t="s">
        <v>118</v>
      </c>
    </row>
    <row r="336" spans="1:8" x14ac:dyDescent="0.3">
      <c r="A336" t="s">
        <v>126</v>
      </c>
      <c r="B336">
        <v>1</v>
      </c>
      <c r="C336" t="s">
        <v>130</v>
      </c>
      <c r="D336" t="s">
        <v>233</v>
      </c>
      <c r="F336" t="s">
        <v>40</v>
      </c>
      <c r="G336" t="s">
        <v>66</v>
      </c>
    </row>
    <row r="338" spans="1:8" ht="15.6" x14ac:dyDescent="0.3">
      <c r="A338" s="1" t="s">
        <v>0</v>
      </c>
      <c r="B338" s="1" t="s">
        <v>64</v>
      </c>
    </row>
    <row r="339" spans="1:8" x14ac:dyDescent="0.3">
      <c r="A339" t="s">
        <v>2</v>
      </c>
      <c r="B339" t="s">
        <v>138</v>
      </c>
    </row>
    <row r="340" spans="1:8" x14ac:dyDescent="0.3">
      <c r="A340" t="s">
        <v>4</v>
      </c>
      <c r="B340">
        <v>1</v>
      </c>
    </row>
    <row r="341" spans="1:8" x14ac:dyDescent="0.3">
      <c r="A341" t="s">
        <v>5</v>
      </c>
      <c r="B341" t="s">
        <v>66</v>
      </c>
    </row>
    <row r="342" spans="1:8" x14ac:dyDescent="0.3">
      <c r="A342" t="s">
        <v>7</v>
      </c>
      <c r="B342" t="s">
        <v>8</v>
      </c>
    </row>
    <row r="343" spans="1:8" x14ac:dyDescent="0.3">
      <c r="A343" t="s">
        <v>9</v>
      </c>
      <c r="B343" t="s">
        <v>233</v>
      </c>
    </row>
    <row r="344" spans="1:8" x14ac:dyDescent="0.3">
      <c r="A344" t="s">
        <v>10</v>
      </c>
      <c r="B344" t="s">
        <v>11</v>
      </c>
    </row>
    <row r="345" spans="1:8" x14ac:dyDescent="0.3">
      <c r="A345" t="s">
        <v>12</v>
      </c>
    </row>
    <row r="346" spans="1:8" x14ac:dyDescent="0.3">
      <c r="A346" t="s">
        <v>14</v>
      </c>
      <c r="B346" s="4" t="s">
        <v>282</v>
      </c>
    </row>
    <row r="347" spans="1:8" x14ac:dyDescent="0.3">
      <c r="A347" t="s">
        <v>15</v>
      </c>
      <c r="B347" t="s">
        <v>16</v>
      </c>
    </row>
    <row r="348" spans="1:8" x14ac:dyDescent="0.3">
      <c r="A348" t="s">
        <v>17</v>
      </c>
    </row>
    <row r="349" spans="1:8" ht="15.6" x14ac:dyDescent="0.3">
      <c r="A349" s="1" t="s">
        <v>18</v>
      </c>
    </row>
    <row r="350" spans="1:8" x14ac:dyDescent="0.3">
      <c r="A350" t="s">
        <v>19</v>
      </c>
      <c r="B350" t="s">
        <v>20</v>
      </c>
      <c r="C350" t="s">
        <v>2</v>
      </c>
      <c r="D350" t="s">
        <v>9</v>
      </c>
      <c r="E350" t="s">
        <v>21</v>
      </c>
      <c r="F350" t="s">
        <v>7</v>
      </c>
      <c r="G350" t="s">
        <v>5</v>
      </c>
      <c r="H350" t="s">
        <v>22</v>
      </c>
    </row>
    <row r="351" spans="1:8" x14ac:dyDescent="0.3">
      <c r="A351" t="s">
        <v>67</v>
      </c>
      <c r="B351">
        <v>6.6600000000000001E-3</v>
      </c>
      <c r="C351" t="s">
        <v>149</v>
      </c>
      <c r="D351" t="s">
        <v>28</v>
      </c>
      <c r="F351" t="s">
        <v>24</v>
      </c>
      <c r="G351" t="s">
        <v>68</v>
      </c>
      <c r="H351" t="s">
        <v>139</v>
      </c>
    </row>
    <row r="352" spans="1:8" x14ac:dyDescent="0.3">
      <c r="A352" t="s">
        <v>1</v>
      </c>
      <c r="B352">
        <v>7.1100000000000003E-10</v>
      </c>
      <c r="C352" t="s">
        <v>3</v>
      </c>
      <c r="D352" t="s">
        <v>9</v>
      </c>
      <c r="F352" t="s">
        <v>24</v>
      </c>
      <c r="G352" t="s">
        <v>69</v>
      </c>
      <c r="H352" t="s">
        <v>139</v>
      </c>
    </row>
    <row r="353" spans="1:8" x14ac:dyDescent="0.3">
      <c r="A353" t="s">
        <v>132</v>
      </c>
      <c r="B353">
        <v>7.1100000000000003E-10</v>
      </c>
      <c r="C353" t="s">
        <v>3</v>
      </c>
      <c r="D353" t="s">
        <v>9</v>
      </c>
      <c r="F353" t="s">
        <v>24</v>
      </c>
      <c r="G353" t="s">
        <v>71</v>
      </c>
      <c r="H353" t="s">
        <v>139</v>
      </c>
    </row>
    <row r="354" spans="1:8" x14ac:dyDescent="0.3">
      <c r="A354" t="s">
        <v>61</v>
      </c>
      <c r="B354">
        <v>4.5900000000000001E-8</v>
      </c>
      <c r="C354" t="s">
        <v>3</v>
      </c>
      <c r="D354" t="s">
        <v>9</v>
      </c>
      <c r="F354" t="s">
        <v>24</v>
      </c>
      <c r="G354" t="s">
        <v>62</v>
      </c>
      <c r="H354" t="s">
        <v>139</v>
      </c>
    </row>
    <row r="355" spans="1:8" x14ac:dyDescent="0.3">
      <c r="A355" t="s">
        <v>133</v>
      </c>
      <c r="B355">
        <v>4.5900000000000001E-8</v>
      </c>
      <c r="C355" t="s">
        <v>3</v>
      </c>
      <c r="D355" t="s">
        <v>9</v>
      </c>
      <c r="F355" t="s">
        <v>24</v>
      </c>
      <c r="G355" t="s">
        <v>72</v>
      </c>
      <c r="H355" t="s">
        <v>139</v>
      </c>
    </row>
    <row r="356" spans="1:8" x14ac:dyDescent="0.3">
      <c r="A356" t="s">
        <v>73</v>
      </c>
      <c r="B356">
        <v>9.2999999999999997E-5</v>
      </c>
      <c r="C356" t="s">
        <v>3</v>
      </c>
      <c r="D356" t="s">
        <v>74</v>
      </c>
      <c r="F356" t="s">
        <v>24</v>
      </c>
      <c r="G356" t="s">
        <v>75</v>
      </c>
      <c r="H356" t="s">
        <v>139</v>
      </c>
    </row>
    <row r="357" spans="1:8" x14ac:dyDescent="0.3">
      <c r="A357" t="s">
        <v>76</v>
      </c>
      <c r="B357">
        <f>B351*0.00002</f>
        <v>1.332E-7</v>
      </c>
      <c r="C357" t="s">
        <v>11</v>
      </c>
      <c r="D357" t="s">
        <v>28</v>
      </c>
      <c r="E357" t="s">
        <v>229</v>
      </c>
      <c r="F357" t="s">
        <v>77</v>
      </c>
      <c r="H357" t="s">
        <v>78</v>
      </c>
    </row>
    <row r="358" spans="1:8" x14ac:dyDescent="0.3">
      <c r="A358" t="s">
        <v>79</v>
      </c>
      <c r="B358">
        <f>B351*0.0001</f>
        <v>6.6600000000000006E-7</v>
      </c>
      <c r="C358" t="s">
        <v>11</v>
      </c>
      <c r="D358" t="s">
        <v>28</v>
      </c>
      <c r="E358" t="s">
        <v>229</v>
      </c>
      <c r="F358" t="s">
        <v>77</v>
      </c>
      <c r="H358" t="s">
        <v>80</v>
      </c>
    </row>
    <row r="359" spans="1:8" x14ac:dyDescent="0.3">
      <c r="A359" t="s">
        <v>81</v>
      </c>
      <c r="B359">
        <f>B351*0.00000001</f>
        <v>6.6600000000000008E-11</v>
      </c>
      <c r="C359" t="s">
        <v>11</v>
      </c>
      <c r="D359" t="s">
        <v>28</v>
      </c>
      <c r="E359" t="s">
        <v>229</v>
      </c>
      <c r="F359" t="s">
        <v>77</v>
      </c>
      <c r="H359" t="s">
        <v>82</v>
      </c>
    </row>
    <row r="360" spans="1:8" x14ac:dyDescent="0.3">
      <c r="A360" t="s">
        <v>83</v>
      </c>
      <c r="B360">
        <f>B351*3.146</f>
        <v>2.095236E-2</v>
      </c>
      <c r="C360" t="s">
        <v>11</v>
      </c>
      <c r="D360" t="s">
        <v>28</v>
      </c>
      <c r="E360" t="s">
        <v>229</v>
      </c>
      <c r="F360" t="s">
        <v>77</v>
      </c>
      <c r="H360" t="s">
        <v>84</v>
      </c>
    </row>
    <row r="361" spans="1:8" x14ac:dyDescent="0.3">
      <c r="A361" t="s">
        <v>85</v>
      </c>
      <c r="B361">
        <f>B351*0.0158</f>
        <v>1.0522800000000002E-4</v>
      </c>
      <c r="C361" t="s">
        <v>11</v>
      </c>
      <c r="D361" t="s">
        <v>28</v>
      </c>
      <c r="E361" t="s">
        <v>229</v>
      </c>
      <c r="F361" t="s">
        <v>77</v>
      </c>
      <c r="H361" t="s">
        <v>86</v>
      </c>
    </row>
    <row r="362" spans="1:8" x14ac:dyDescent="0.3">
      <c r="A362" t="s">
        <v>87</v>
      </c>
      <c r="B362">
        <f>B351*0.00000005</f>
        <v>3.3299999999999999E-10</v>
      </c>
      <c r="C362" t="s">
        <v>11</v>
      </c>
      <c r="D362" t="s">
        <v>28</v>
      </c>
      <c r="E362" t="s">
        <v>229</v>
      </c>
      <c r="F362" t="s">
        <v>77</v>
      </c>
      <c r="H362" t="s">
        <v>88</v>
      </c>
    </row>
    <row r="363" spans="1:8" x14ac:dyDescent="0.3">
      <c r="A363" t="s">
        <v>89</v>
      </c>
      <c r="B363">
        <f>B351*0.0000017</f>
        <v>1.1322E-8</v>
      </c>
      <c r="C363" t="s">
        <v>11</v>
      </c>
      <c r="D363" t="s">
        <v>28</v>
      </c>
      <c r="E363" t="s">
        <v>229</v>
      </c>
      <c r="F363" t="s">
        <v>77</v>
      </c>
      <c r="H363" t="s">
        <v>90</v>
      </c>
    </row>
    <row r="364" spans="1:8" x14ac:dyDescent="0.3">
      <c r="A364" t="s">
        <v>91</v>
      </c>
      <c r="B364">
        <f>B351*0.0001</f>
        <v>6.6600000000000006E-7</v>
      </c>
      <c r="C364" t="s">
        <v>11</v>
      </c>
      <c r="D364" t="s">
        <v>28</v>
      </c>
      <c r="E364" t="s">
        <v>229</v>
      </c>
      <c r="F364" t="s">
        <v>77</v>
      </c>
      <c r="H364" t="s">
        <v>80</v>
      </c>
    </row>
    <row r="365" spans="1:8" x14ac:dyDescent="0.3">
      <c r="A365" t="s">
        <v>92</v>
      </c>
      <c r="B365">
        <f>B380*0.0000124</f>
        <v>1.24E-5</v>
      </c>
      <c r="C365" t="s">
        <v>11</v>
      </c>
      <c r="D365" t="s">
        <v>28</v>
      </c>
      <c r="E365" t="s">
        <v>230</v>
      </c>
      <c r="F365" t="s">
        <v>77</v>
      </c>
      <c r="H365" t="s">
        <v>93</v>
      </c>
    </row>
    <row r="366" spans="1:8" x14ac:dyDescent="0.3">
      <c r="A366" t="s">
        <v>94</v>
      </c>
      <c r="B366">
        <f>B351*0.00000000011</f>
        <v>7.3260000000000003E-13</v>
      </c>
      <c r="C366" t="s">
        <v>11</v>
      </c>
      <c r="D366" t="s">
        <v>28</v>
      </c>
      <c r="E366" t="s">
        <v>229</v>
      </c>
      <c r="F366" t="s">
        <v>77</v>
      </c>
      <c r="H366" t="s">
        <v>95</v>
      </c>
    </row>
    <row r="367" spans="1:8" x14ac:dyDescent="0.3">
      <c r="A367" t="s">
        <v>96</v>
      </c>
      <c r="B367">
        <f>B351*0.00000000002</f>
        <v>1.332E-13</v>
      </c>
      <c r="C367" t="s">
        <v>11</v>
      </c>
      <c r="D367" t="s">
        <v>28</v>
      </c>
      <c r="E367" t="s">
        <v>229</v>
      </c>
      <c r="F367" t="s">
        <v>77</v>
      </c>
      <c r="H367" t="s">
        <v>97</v>
      </c>
    </row>
    <row r="368" spans="1:8" x14ac:dyDescent="0.3">
      <c r="A368" t="s">
        <v>98</v>
      </c>
      <c r="B368">
        <f>B351*0.00013</f>
        <v>8.6579999999999993E-7</v>
      </c>
      <c r="C368" t="s">
        <v>11</v>
      </c>
      <c r="D368" t="s">
        <v>28</v>
      </c>
      <c r="E368" t="s">
        <v>229</v>
      </c>
      <c r="F368" t="s">
        <v>77</v>
      </c>
      <c r="H368" t="s">
        <v>99</v>
      </c>
    </row>
    <row r="369" spans="1:8" x14ac:dyDescent="0.3">
      <c r="A369" t="s">
        <v>100</v>
      </c>
      <c r="B369">
        <f>B351*0.00525</f>
        <v>3.4965000000000002E-5</v>
      </c>
      <c r="C369" t="s">
        <v>11</v>
      </c>
      <c r="D369" t="s">
        <v>28</v>
      </c>
      <c r="E369" t="s">
        <v>229</v>
      </c>
      <c r="F369" t="s">
        <v>77</v>
      </c>
      <c r="H369" t="s">
        <v>101</v>
      </c>
    </row>
    <row r="370" spans="1:8" x14ac:dyDescent="0.3">
      <c r="A370" t="s">
        <v>102</v>
      </c>
      <c r="B370">
        <f>B351*0.00000007</f>
        <v>4.662E-10</v>
      </c>
      <c r="C370" t="s">
        <v>11</v>
      </c>
      <c r="D370" t="s">
        <v>28</v>
      </c>
      <c r="E370" t="s">
        <v>229</v>
      </c>
      <c r="F370" t="s">
        <v>77</v>
      </c>
      <c r="H370" t="s">
        <v>103</v>
      </c>
    </row>
    <row r="371" spans="1:8" x14ac:dyDescent="0.3">
      <c r="A371" t="s">
        <v>104</v>
      </c>
      <c r="B371">
        <f>B351*0.055</f>
        <v>3.6630000000000001E-4</v>
      </c>
      <c r="C371" t="s">
        <v>11</v>
      </c>
      <c r="D371" t="s">
        <v>28</v>
      </c>
      <c r="E371" t="s">
        <v>229</v>
      </c>
      <c r="F371" t="s">
        <v>77</v>
      </c>
      <c r="H371" t="s">
        <v>105</v>
      </c>
    </row>
    <row r="372" spans="1:8" x14ac:dyDescent="0.3">
      <c r="A372" t="s">
        <v>106</v>
      </c>
      <c r="B372">
        <f>B351*0.00123</f>
        <v>8.1918000000000001E-6</v>
      </c>
      <c r="C372" t="s">
        <v>11</v>
      </c>
      <c r="D372" t="s">
        <v>28</v>
      </c>
      <c r="E372" t="s">
        <v>229</v>
      </c>
      <c r="F372" t="s">
        <v>77</v>
      </c>
      <c r="H372" t="s">
        <v>107</v>
      </c>
    </row>
    <row r="373" spans="1:8" x14ac:dyDescent="0.3">
      <c r="A373" t="s">
        <v>108</v>
      </c>
      <c r="B373">
        <f>B351*0.0000549+B380*0.0000177</f>
        <v>1.8065633999999998E-5</v>
      </c>
      <c r="C373" t="s">
        <v>11</v>
      </c>
      <c r="D373" t="s">
        <v>28</v>
      </c>
      <c r="E373" t="s">
        <v>229</v>
      </c>
      <c r="F373" t="s">
        <v>77</v>
      </c>
      <c r="H373" t="s">
        <v>109</v>
      </c>
    </row>
    <row r="374" spans="1:8" x14ac:dyDescent="0.3">
      <c r="A374" t="s">
        <v>110</v>
      </c>
      <c r="B374">
        <f>B351*0.000107+B380*0.0000163</f>
        <v>1.7012619999999998E-5</v>
      </c>
      <c r="C374" t="s">
        <v>11</v>
      </c>
      <c r="D374" t="s">
        <v>28</v>
      </c>
      <c r="E374" t="s">
        <v>229</v>
      </c>
      <c r="F374" t="s">
        <v>77</v>
      </c>
      <c r="H374" t="s">
        <v>111</v>
      </c>
    </row>
    <row r="375" spans="1:8" x14ac:dyDescent="0.3">
      <c r="A375" t="s">
        <v>112</v>
      </c>
      <c r="B375">
        <f>B351*0.00000001</f>
        <v>6.6600000000000008E-11</v>
      </c>
      <c r="C375" t="s">
        <v>11</v>
      </c>
      <c r="D375" t="s">
        <v>28</v>
      </c>
      <c r="E375" t="s">
        <v>229</v>
      </c>
      <c r="F375" t="s">
        <v>77</v>
      </c>
      <c r="H375" t="s">
        <v>82</v>
      </c>
    </row>
    <row r="376" spans="1:8" x14ac:dyDescent="0.3">
      <c r="A376" t="s">
        <v>113</v>
      </c>
      <c r="B376">
        <f>B351*0.0006</f>
        <v>3.9959999999999995E-6</v>
      </c>
      <c r="C376" t="s">
        <v>11</v>
      </c>
      <c r="D376" t="s">
        <v>28</v>
      </c>
      <c r="E376" t="s">
        <v>229</v>
      </c>
      <c r="F376" t="s">
        <v>77</v>
      </c>
      <c r="H376" t="s">
        <v>114</v>
      </c>
    </row>
    <row r="377" spans="1:8" x14ac:dyDescent="0.3">
      <c r="A377" t="s">
        <v>115</v>
      </c>
      <c r="B377">
        <f>B351*0.00004</f>
        <v>2.664E-7</v>
      </c>
      <c r="C377" t="s">
        <v>11</v>
      </c>
      <c r="D377" t="s">
        <v>28</v>
      </c>
      <c r="E377" t="s">
        <v>229</v>
      </c>
      <c r="F377" t="s">
        <v>77</v>
      </c>
      <c r="H377" t="s">
        <v>116</v>
      </c>
    </row>
    <row r="378" spans="1:8" x14ac:dyDescent="0.3">
      <c r="A378" t="s">
        <v>231</v>
      </c>
      <c r="B378">
        <f>B351*0.00004</f>
        <v>2.664E-7</v>
      </c>
      <c r="C378" t="s">
        <v>11</v>
      </c>
      <c r="D378" t="s">
        <v>28</v>
      </c>
      <c r="E378" t="s">
        <v>229</v>
      </c>
      <c r="F378" t="s">
        <v>77</v>
      </c>
      <c r="H378" t="s">
        <v>116</v>
      </c>
    </row>
    <row r="379" spans="1:8" x14ac:dyDescent="0.3">
      <c r="A379" t="s">
        <v>117</v>
      </c>
      <c r="B379">
        <f>B351*0.000001</f>
        <v>6.6599999999999997E-9</v>
      </c>
      <c r="C379" t="s">
        <v>11</v>
      </c>
      <c r="D379" t="s">
        <v>28</v>
      </c>
      <c r="E379" t="s">
        <v>229</v>
      </c>
      <c r="F379" t="s">
        <v>77</v>
      </c>
      <c r="H379" t="s">
        <v>118</v>
      </c>
    </row>
    <row r="380" spans="1:8" x14ac:dyDescent="0.3">
      <c r="A380" t="s">
        <v>64</v>
      </c>
      <c r="B380">
        <v>1</v>
      </c>
      <c r="C380" t="s">
        <v>138</v>
      </c>
      <c r="D380" t="s">
        <v>233</v>
      </c>
      <c r="F380" t="s">
        <v>40</v>
      </c>
      <c r="G380" t="s">
        <v>66</v>
      </c>
    </row>
    <row r="382" spans="1:8" ht="15.6" x14ac:dyDescent="0.3">
      <c r="A382" s="1" t="s">
        <v>0</v>
      </c>
      <c r="B382" s="1" t="s">
        <v>119</v>
      </c>
    </row>
    <row r="383" spans="1:8" x14ac:dyDescent="0.3">
      <c r="A383" t="s">
        <v>2</v>
      </c>
      <c r="B383" t="s">
        <v>138</v>
      </c>
    </row>
    <row r="384" spans="1:8" x14ac:dyDescent="0.3">
      <c r="A384" t="s">
        <v>4</v>
      </c>
      <c r="B384">
        <v>1</v>
      </c>
    </row>
    <row r="385" spans="1:8" x14ac:dyDescent="0.3">
      <c r="A385" t="s">
        <v>5</v>
      </c>
      <c r="B385" t="s">
        <v>66</v>
      </c>
    </row>
    <row r="386" spans="1:8" x14ac:dyDescent="0.3">
      <c r="A386" t="s">
        <v>7</v>
      </c>
      <c r="B386" t="s">
        <v>8</v>
      </c>
    </row>
    <row r="387" spans="1:8" x14ac:dyDescent="0.3">
      <c r="A387" t="s">
        <v>9</v>
      </c>
      <c r="B387" t="s">
        <v>233</v>
      </c>
    </row>
    <row r="388" spans="1:8" x14ac:dyDescent="0.3">
      <c r="A388" t="s">
        <v>10</v>
      </c>
      <c r="B388" t="s">
        <v>11</v>
      </c>
    </row>
    <row r="389" spans="1:8" x14ac:dyDescent="0.3">
      <c r="A389" t="s">
        <v>12</v>
      </c>
    </row>
    <row r="390" spans="1:8" x14ac:dyDescent="0.3">
      <c r="A390" t="s">
        <v>14</v>
      </c>
      <c r="B390" s="4" t="s">
        <v>282</v>
      </c>
    </row>
    <row r="391" spans="1:8" x14ac:dyDescent="0.3">
      <c r="A391" t="s">
        <v>15</v>
      </c>
      <c r="B391" t="s">
        <v>16</v>
      </c>
    </row>
    <row r="392" spans="1:8" x14ac:dyDescent="0.3">
      <c r="A392" t="s">
        <v>17</v>
      </c>
    </row>
    <row r="393" spans="1:8" ht="15.6" x14ac:dyDescent="0.3">
      <c r="A393" s="1" t="s">
        <v>18</v>
      </c>
    </row>
    <row r="394" spans="1:8" x14ac:dyDescent="0.3">
      <c r="A394" t="s">
        <v>19</v>
      </c>
      <c r="B394" t="s">
        <v>20</v>
      </c>
      <c r="C394" t="s">
        <v>2</v>
      </c>
      <c r="D394" t="s">
        <v>9</v>
      </c>
      <c r="E394" t="s">
        <v>21</v>
      </c>
      <c r="F394" t="s">
        <v>7</v>
      </c>
      <c r="G394" t="s">
        <v>5</v>
      </c>
      <c r="H394" t="s">
        <v>22</v>
      </c>
    </row>
    <row r="395" spans="1:8" x14ac:dyDescent="0.3">
      <c r="A395" t="s">
        <v>67</v>
      </c>
      <c r="B395">
        <v>6.7699999999999998E-4</v>
      </c>
      <c r="C395" t="s">
        <v>149</v>
      </c>
      <c r="D395" t="s">
        <v>28</v>
      </c>
      <c r="F395" t="s">
        <v>24</v>
      </c>
      <c r="G395" t="s">
        <v>68</v>
      </c>
      <c r="H395" t="s">
        <v>140</v>
      </c>
    </row>
    <row r="396" spans="1:8" x14ac:dyDescent="0.3">
      <c r="A396" t="s">
        <v>134</v>
      </c>
      <c r="B396">
        <v>2.9600000000000001E-2</v>
      </c>
      <c r="C396" t="s">
        <v>138</v>
      </c>
      <c r="D396" t="s">
        <v>122</v>
      </c>
      <c r="F396" t="s">
        <v>24</v>
      </c>
      <c r="G396" t="s">
        <v>135</v>
      </c>
      <c r="H396" t="s">
        <v>140</v>
      </c>
    </row>
    <row r="397" spans="1:8" x14ac:dyDescent="0.3">
      <c r="A397" t="s">
        <v>41</v>
      </c>
      <c r="B397">
        <v>7.1100000000000003E-10</v>
      </c>
      <c r="C397" t="s">
        <v>3</v>
      </c>
      <c r="D397" t="s">
        <v>9</v>
      </c>
      <c r="F397" t="s">
        <v>24</v>
      </c>
      <c r="G397" t="s">
        <v>69</v>
      </c>
      <c r="H397" t="s">
        <v>140</v>
      </c>
    </row>
    <row r="398" spans="1:8" x14ac:dyDescent="0.3">
      <c r="A398" t="s">
        <v>132</v>
      </c>
      <c r="B398">
        <v>7.1100000000000003E-10</v>
      </c>
      <c r="C398" t="s">
        <v>3</v>
      </c>
      <c r="D398" t="s">
        <v>9</v>
      </c>
      <c r="F398" t="s">
        <v>24</v>
      </c>
      <c r="G398" t="s">
        <v>71</v>
      </c>
      <c r="H398" t="s">
        <v>140</v>
      </c>
    </row>
    <row r="399" spans="1:8" x14ac:dyDescent="0.3">
      <c r="A399" t="s">
        <v>61</v>
      </c>
      <c r="B399">
        <v>4.5900000000000001E-8</v>
      </c>
      <c r="C399" t="s">
        <v>3</v>
      </c>
      <c r="D399" t="s">
        <v>9</v>
      </c>
      <c r="F399" t="s">
        <v>24</v>
      </c>
      <c r="G399" t="s">
        <v>62</v>
      </c>
      <c r="H399" t="s">
        <v>140</v>
      </c>
    </row>
    <row r="400" spans="1:8" x14ac:dyDescent="0.3">
      <c r="A400" t="s">
        <v>133</v>
      </c>
      <c r="B400">
        <v>4.5900000000000001E-8</v>
      </c>
      <c r="C400" t="s">
        <v>3</v>
      </c>
      <c r="D400" t="s">
        <v>9</v>
      </c>
      <c r="F400" t="s">
        <v>24</v>
      </c>
      <c r="G400" t="s">
        <v>72</v>
      </c>
      <c r="H400" t="s">
        <v>140</v>
      </c>
    </row>
    <row r="401" spans="1:8" x14ac:dyDescent="0.3">
      <c r="A401" t="s">
        <v>73</v>
      </c>
      <c r="B401">
        <v>9.2999999999999997E-5</v>
      </c>
      <c r="C401" t="s">
        <v>3</v>
      </c>
      <c r="D401" t="s">
        <v>74</v>
      </c>
      <c r="F401" t="s">
        <v>24</v>
      </c>
      <c r="G401" t="s">
        <v>75</v>
      </c>
      <c r="H401" t="s">
        <v>140</v>
      </c>
    </row>
    <row r="402" spans="1:8" x14ac:dyDescent="0.3">
      <c r="A402" t="s">
        <v>76</v>
      </c>
      <c r="B402">
        <v>1.3540000000000001E-8</v>
      </c>
      <c r="C402" t="s">
        <v>11</v>
      </c>
      <c r="D402" t="s">
        <v>28</v>
      </c>
      <c r="E402" t="s">
        <v>229</v>
      </c>
      <c r="F402" t="s">
        <v>77</v>
      </c>
      <c r="H402" t="s">
        <v>78</v>
      </c>
    </row>
    <row r="403" spans="1:8" x14ac:dyDescent="0.3">
      <c r="A403" t="s">
        <v>79</v>
      </c>
      <c r="B403">
        <v>6.7700000000000004E-8</v>
      </c>
      <c r="C403" t="s">
        <v>11</v>
      </c>
      <c r="D403" t="s">
        <v>28</v>
      </c>
      <c r="E403" t="s">
        <v>229</v>
      </c>
      <c r="F403" t="s">
        <v>77</v>
      </c>
      <c r="H403" t="s">
        <v>80</v>
      </c>
    </row>
    <row r="404" spans="1:8" x14ac:dyDescent="0.3">
      <c r="A404" t="s">
        <v>81</v>
      </c>
      <c r="B404">
        <v>6.7699999999999996E-12</v>
      </c>
      <c r="C404" t="s">
        <v>11</v>
      </c>
      <c r="D404" t="s">
        <v>28</v>
      </c>
      <c r="E404" t="s">
        <v>229</v>
      </c>
      <c r="F404" t="s">
        <v>77</v>
      </c>
      <c r="H404" t="s">
        <v>82</v>
      </c>
    </row>
    <row r="405" spans="1:8" x14ac:dyDescent="0.3">
      <c r="A405" t="s">
        <v>83</v>
      </c>
      <c r="B405">
        <v>2.1298419999999998E-3</v>
      </c>
      <c r="C405" t="s">
        <v>11</v>
      </c>
      <c r="D405" t="s">
        <v>28</v>
      </c>
      <c r="E405" t="s">
        <v>229</v>
      </c>
      <c r="F405" t="s">
        <v>77</v>
      </c>
      <c r="H405" t="s">
        <v>84</v>
      </c>
    </row>
    <row r="406" spans="1:8" x14ac:dyDescent="0.3">
      <c r="A406" t="s">
        <v>85</v>
      </c>
      <c r="B406">
        <v>1.06966E-5</v>
      </c>
      <c r="C406" t="s">
        <v>11</v>
      </c>
      <c r="D406" t="s">
        <v>28</v>
      </c>
      <c r="E406" t="s">
        <v>229</v>
      </c>
      <c r="F406" t="s">
        <v>77</v>
      </c>
      <c r="H406" t="s">
        <v>86</v>
      </c>
    </row>
    <row r="407" spans="1:8" x14ac:dyDescent="0.3">
      <c r="A407" t="s">
        <v>87</v>
      </c>
      <c r="B407">
        <v>3.3849999999999998E-11</v>
      </c>
      <c r="C407" t="s">
        <v>11</v>
      </c>
      <c r="D407" t="s">
        <v>28</v>
      </c>
      <c r="E407" t="s">
        <v>229</v>
      </c>
      <c r="F407" t="s">
        <v>77</v>
      </c>
      <c r="H407" t="s">
        <v>88</v>
      </c>
    </row>
    <row r="408" spans="1:8" x14ac:dyDescent="0.3">
      <c r="A408" t="s">
        <v>89</v>
      </c>
      <c r="B408">
        <v>1.1509E-9</v>
      </c>
      <c r="C408" t="s">
        <v>11</v>
      </c>
      <c r="D408" t="s">
        <v>28</v>
      </c>
      <c r="E408" t="s">
        <v>229</v>
      </c>
      <c r="F408" t="s">
        <v>77</v>
      </c>
      <c r="H408" t="s">
        <v>90</v>
      </c>
    </row>
    <row r="409" spans="1:8" x14ac:dyDescent="0.3">
      <c r="A409" t="s">
        <v>91</v>
      </c>
      <c r="B409">
        <v>6.7700000000000004E-8</v>
      </c>
      <c r="C409" t="s">
        <v>11</v>
      </c>
      <c r="D409" t="s">
        <v>28</v>
      </c>
      <c r="E409" t="s">
        <v>229</v>
      </c>
      <c r="F409" t="s">
        <v>77</v>
      </c>
      <c r="H409" t="s">
        <v>80</v>
      </c>
    </row>
    <row r="410" spans="1:8" x14ac:dyDescent="0.3">
      <c r="A410" t="s">
        <v>92</v>
      </c>
      <c r="B410">
        <v>1.24E-5</v>
      </c>
      <c r="C410" t="s">
        <v>11</v>
      </c>
      <c r="D410" t="s">
        <v>28</v>
      </c>
      <c r="E410" t="s">
        <v>230</v>
      </c>
      <c r="F410" t="s">
        <v>77</v>
      </c>
      <c r="H410" t="s">
        <v>93</v>
      </c>
    </row>
    <row r="411" spans="1:8" x14ac:dyDescent="0.3">
      <c r="A411" t="s">
        <v>94</v>
      </c>
      <c r="B411">
        <v>7.4469999999999997E-14</v>
      </c>
      <c r="C411" t="s">
        <v>11</v>
      </c>
      <c r="D411" t="s">
        <v>28</v>
      </c>
      <c r="E411" t="s">
        <v>229</v>
      </c>
      <c r="F411" t="s">
        <v>77</v>
      </c>
      <c r="H411" t="s">
        <v>95</v>
      </c>
    </row>
    <row r="412" spans="1:8" x14ac:dyDescent="0.3">
      <c r="A412" t="s">
        <v>96</v>
      </c>
      <c r="B412">
        <v>1.3539999999999998E-14</v>
      </c>
      <c r="C412" t="s">
        <v>11</v>
      </c>
      <c r="D412" t="s">
        <v>28</v>
      </c>
      <c r="E412" t="s">
        <v>229</v>
      </c>
      <c r="F412" t="s">
        <v>77</v>
      </c>
      <c r="H412" t="s">
        <v>97</v>
      </c>
    </row>
    <row r="413" spans="1:8" x14ac:dyDescent="0.3">
      <c r="A413" t="s">
        <v>98</v>
      </c>
      <c r="B413">
        <v>8.8009999999999992E-8</v>
      </c>
      <c r="C413" t="s">
        <v>11</v>
      </c>
      <c r="D413" t="s">
        <v>28</v>
      </c>
      <c r="E413" t="s">
        <v>229</v>
      </c>
      <c r="F413" t="s">
        <v>77</v>
      </c>
      <c r="H413" t="s">
        <v>99</v>
      </c>
    </row>
    <row r="414" spans="1:8" x14ac:dyDescent="0.3">
      <c r="A414" t="s">
        <v>100</v>
      </c>
      <c r="B414">
        <v>3.5542499999999999E-6</v>
      </c>
      <c r="C414" t="s">
        <v>11</v>
      </c>
      <c r="D414" t="s">
        <v>28</v>
      </c>
      <c r="E414" t="s">
        <v>229</v>
      </c>
      <c r="F414" t="s">
        <v>77</v>
      </c>
      <c r="H414" t="s">
        <v>101</v>
      </c>
    </row>
    <row r="415" spans="1:8" x14ac:dyDescent="0.3">
      <c r="A415" t="s">
        <v>102</v>
      </c>
      <c r="B415">
        <v>4.7390000000000004E-11</v>
      </c>
      <c r="C415" t="s">
        <v>11</v>
      </c>
      <c r="D415" t="s">
        <v>28</v>
      </c>
      <c r="E415" t="s">
        <v>229</v>
      </c>
      <c r="F415" t="s">
        <v>77</v>
      </c>
      <c r="H415" t="s">
        <v>103</v>
      </c>
    </row>
    <row r="416" spans="1:8" x14ac:dyDescent="0.3">
      <c r="A416" t="s">
        <v>104</v>
      </c>
      <c r="B416">
        <v>3.7234999999999998E-5</v>
      </c>
      <c r="C416" t="s">
        <v>11</v>
      </c>
      <c r="D416" t="s">
        <v>28</v>
      </c>
      <c r="E416" t="s">
        <v>229</v>
      </c>
      <c r="F416" t="s">
        <v>77</v>
      </c>
      <c r="H416" t="s">
        <v>105</v>
      </c>
    </row>
    <row r="417" spans="1:8" x14ac:dyDescent="0.3">
      <c r="A417" t="s">
        <v>106</v>
      </c>
      <c r="B417">
        <v>8.3270999999999994E-7</v>
      </c>
      <c r="C417" t="s">
        <v>11</v>
      </c>
      <c r="D417" t="s">
        <v>28</v>
      </c>
      <c r="E417" t="s">
        <v>229</v>
      </c>
      <c r="F417" t="s">
        <v>77</v>
      </c>
      <c r="H417" t="s">
        <v>107</v>
      </c>
    </row>
    <row r="418" spans="1:8" x14ac:dyDescent="0.3">
      <c r="A418" t="s">
        <v>108</v>
      </c>
      <c r="B418">
        <v>1.7737167300000001E-5</v>
      </c>
      <c r="C418" t="s">
        <v>11</v>
      </c>
      <c r="D418" t="s">
        <v>28</v>
      </c>
      <c r="E418" t="s">
        <v>229</v>
      </c>
      <c r="F418" t="s">
        <v>77</v>
      </c>
      <c r="H418" t="s">
        <v>109</v>
      </c>
    </row>
    <row r="419" spans="1:8" x14ac:dyDescent="0.3">
      <c r="A419" t="s">
        <v>110</v>
      </c>
      <c r="B419">
        <v>1.6372438999999999E-5</v>
      </c>
      <c r="C419" t="s">
        <v>11</v>
      </c>
      <c r="D419" t="s">
        <v>28</v>
      </c>
      <c r="E419" t="s">
        <v>229</v>
      </c>
      <c r="F419" t="s">
        <v>77</v>
      </c>
      <c r="H419" t="s">
        <v>111</v>
      </c>
    </row>
    <row r="420" spans="1:8" x14ac:dyDescent="0.3">
      <c r="A420" t="s">
        <v>112</v>
      </c>
      <c r="B420">
        <v>6.7699999999999996E-12</v>
      </c>
      <c r="C420" t="s">
        <v>11</v>
      </c>
      <c r="D420" t="s">
        <v>28</v>
      </c>
      <c r="E420" t="s">
        <v>229</v>
      </c>
      <c r="F420" t="s">
        <v>77</v>
      </c>
      <c r="H420" t="s">
        <v>82</v>
      </c>
    </row>
    <row r="421" spans="1:8" x14ac:dyDescent="0.3">
      <c r="A421" t="s">
        <v>113</v>
      </c>
      <c r="B421">
        <v>4.0619999999999997E-7</v>
      </c>
      <c r="C421" t="s">
        <v>11</v>
      </c>
      <c r="D421" t="s">
        <v>28</v>
      </c>
      <c r="E421" t="s">
        <v>229</v>
      </c>
      <c r="F421" t="s">
        <v>77</v>
      </c>
      <c r="H421" t="s">
        <v>114</v>
      </c>
    </row>
    <row r="422" spans="1:8" x14ac:dyDescent="0.3">
      <c r="A422" t="s">
        <v>232</v>
      </c>
      <c r="B422">
        <v>3.1399999999999999E-9</v>
      </c>
      <c r="C422" t="s">
        <v>11</v>
      </c>
      <c r="D422" t="s">
        <v>28</v>
      </c>
      <c r="E422" t="s">
        <v>229</v>
      </c>
      <c r="F422" t="s">
        <v>77</v>
      </c>
      <c r="H422" t="s">
        <v>125</v>
      </c>
    </row>
    <row r="423" spans="1:8" x14ac:dyDescent="0.3">
      <c r="A423" t="s">
        <v>115</v>
      </c>
      <c r="B423">
        <v>2.7080000000000002E-8</v>
      </c>
      <c r="C423" t="s">
        <v>11</v>
      </c>
      <c r="D423" t="s">
        <v>28</v>
      </c>
      <c r="E423" t="s">
        <v>229</v>
      </c>
      <c r="F423" t="s">
        <v>77</v>
      </c>
      <c r="H423" t="s">
        <v>116</v>
      </c>
    </row>
    <row r="424" spans="1:8" x14ac:dyDescent="0.3">
      <c r="A424" t="s">
        <v>231</v>
      </c>
      <c r="B424">
        <v>2.7080000000000002E-8</v>
      </c>
      <c r="C424" t="s">
        <v>11</v>
      </c>
      <c r="D424" t="s">
        <v>28</v>
      </c>
      <c r="E424" t="s">
        <v>229</v>
      </c>
      <c r="F424" t="s">
        <v>77</v>
      </c>
      <c r="H424" t="s">
        <v>116</v>
      </c>
    </row>
    <row r="425" spans="1:8" x14ac:dyDescent="0.3">
      <c r="A425" t="s">
        <v>117</v>
      </c>
      <c r="B425">
        <v>6.7699999999999994E-10</v>
      </c>
      <c r="C425" t="s">
        <v>11</v>
      </c>
      <c r="D425" t="s">
        <v>28</v>
      </c>
      <c r="E425" t="s">
        <v>229</v>
      </c>
      <c r="F425" t="s">
        <v>77</v>
      </c>
      <c r="H425" t="s">
        <v>118</v>
      </c>
    </row>
    <row r="426" spans="1:8" x14ac:dyDescent="0.3">
      <c r="A426" t="s">
        <v>119</v>
      </c>
      <c r="B426">
        <v>1</v>
      </c>
      <c r="C426" t="s">
        <v>138</v>
      </c>
      <c r="D426" t="s">
        <v>233</v>
      </c>
      <c r="F426" t="s">
        <v>40</v>
      </c>
      <c r="G426" t="s">
        <v>66</v>
      </c>
    </row>
    <row r="428" spans="1:8" ht="15.6" x14ac:dyDescent="0.3">
      <c r="A428" s="1" t="s">
        <v>0</v>
      </c>
      <c r="B428" s="1" t="s">
        <v>126</v>
      </c>
    </row>
    <row r="429" spans="1:8" x14ac:dyDescent="0.3">
      <c r="A429" t="s">
        <v>2</v>
      </c>
      <c r="B429" t="s">
        <v>138</v>
      </c>
    </row>
    <row r="430" spans="1:8" x14ac:dyDescent="0.3">
      <c r="A430" t="s">
        <v>4</v>
      </c>
      <c r="B430">
        <v>1</v>
      </c>
    </row>
    <row r="431" spans="1:8" x14ac:dyDescent="0.3">
      <c r="A431" t="s">
        <v>5</v>
      </c>
      <c r="B431" t="s">
        <v>66</v>
      </c>
    </row>
    <row r="432" spans="1:8" x14ac:dyDescent="0.3">
      <c r="A432" t="s">
        <v>7</v>
      </c>
      <c r="B432" t="s">
        <v>8</v>
      </c>
    </row>
    <row r="433" spans="1:8" x14ac:dyDescent="0.3">
      <c r="A433" t="s">
        <v>9</v>
      </c>
      <c r="B433" t="s">
        <v>233</v>
      </c>
    </row>
    <row r="434" spans="1:8" x14ac:dyDescent="0.3">
      <c r="A434" t="s">
        <v>10</v>
      </c>
      <c r="B434" t="s">
        <v>11</v>
      </c>
    </row>
    <row r="435" spans="1:8" x14ac:dyDescent="0.3">
      <c r="A435" t="s">
        <v>12</v>
      </c>
    </row>
    <row r="436" spans="1:8" x14ac:dyDescent="0.3">
      <c r="A436" t="s">
        <v>14</v>
      </c>
      <c r="B436" s="4" t="s">
        <v>282</v>
      </c>
    </row>
    <row r="437" spans="1:8" x14ac:dyDescent="0.3">
      <c r="A437" t="s">
        <v>15</v>
      </c>
      <c r="B437" t="s">
        <v>16</v>
      </c>
    </row>
    <row r="438" spans="1:8" x14ac:dyDescent="0.3">
      <c r="A438" t="s">
        <v>17</v>
      </c>
    </row>
    <row r="439" spans="1:8" ht="15.6" x14ac:dyDescent="0.3">
      <c r="A439" s="1" t="s">
        <v>18</v>
      </c>
    </row>
    <row r="440" spans="1:8" x14ac:dyDescent="0.3">
      <c r="A440" t="s">
        <v>19</v>
      </c>
      <c r="B440" t="s">
        <v>20</v>
      </c>
      <c r="C440" t="s">
        <v>2</v>
      </c>
      <c r="D440" t="s">
        <v>9</v>
      </c>
      <c r="E440" t="s">
        <v>21</v>
      </c>
      <c r="F440" t="s">
        <v>7</v>
      </c>
      <c r="G440" t="s">
        <v>5</v>
      </c>
      <c r="H440" t="s">
        <v>22</v>
      </c>
    </row>
    <row r="441" spans="1:8" x14ac:dyDescent="0.3">
      <c r="A441" t="s">
        <v>67</v>
      </c>
      <c r="B441">
        <v>6.7699999999999998E-4</v>
      </c>
      <c r="C441" t="s">
        <v>149</v>
      </c>
      <c r="D441" t="s">
        <v>28</v>
      </c>
      <c r="F441" t="s">
        <v>24</v>
      </c>
      <c r="G441" t="s">
        <v>68</v>
      </c>
      <c r="H441" t="s">
        <v>141</v>
      </c>
    </row>
    <row r="442" spans="1:8" x14ac:dyDescent="0.3">
      <c r="A442" t="s">
        <v>127</v>
      </c>
      <c r="B442">
        <f>(B351-B441)*0.221536</f>
        <v>1.3254498880000002E-3</v>
      </c>
      <c r="C442" t="s">
        <v>3</v>
      </c>
      <c r="D442" t="s">
        <v>28</v>
      </c>
      <c r="F442" t="s">
        <v>24</v>
      </c>
      <c r="G442" t="s">
        <v>128</v>
      </c>
      <c r="H442" s="7" t="s">
        <v>284</v>
      </c>
    </row>
    <row r="443" spans="1:8" x14ac:dyDescent="0.3">
      <c r="A443" t="s">
        <v>49</v>
      </c>
      <c r="B443">
        <v>7.1100000000000003E-10</v>
      </c>
      <c r="C443" t="s">
        <v>3</v>
      </c>
      <c r="D443" t="s">
        <v>9</v>
      </c>
      <c r="F443" t="s">
        <v>24</v>
      </c>
      <c r="G443" t="s">
        <v>69</v>
      </c>
      <c r="H443" t="s">
        <v>141</v>
      </c>
    </row>
    <row r="444" spans="1:8" x14ac:dyDescent="0.3">
      <c r="A444" t="s">
        <v>132</v>
      </c>
      <c r="B444">
        <v>7.1100000000000003E-10</v>
      </c>
      <c r="C444" t="s">
        <v>3</v>
      </c>
      <c r="D444" t="s">
        <v>9</v>
      </c>
      <c r="F444" t="s">
        <v>24</v>
      </c>
      <c r="G444" t="s">
        <v>71</v>
      </c>
      <c r="H444" t="s">
        <v>141</v>
      </c>
    </row>
    <row r="445" spans="1:8" x14ac:dyDescent="0.3">
      <c r="A445" t="s">
        <v>61</v>
      </c>
      <c r="B445">
        <v>4.5900000000000001E-8</v>
      </c>
      <c r="C445" t="s">
        <v>3</v>
      </c>
      <c r="D445" t="s">
        <v>9</v>
      </c>
      <c r="F445" t="s">
        <v>24</v>
      </c>
      <c r="G445" t="s">
        <v>62</v>
      </c>
      <c r="H445" t="s">
        <v>141</v>
      </c>
    </row>
    <row r="446" spans="1:8" x14ac:dyDescent="0.3">
      <c r="A446" t="s">
        <v>133</v>
      </c>
      <c r="B446">
        <v>4.5900000000000001E-8</v>
      </c>
      <c r="C446" t="s">
        <v>3</v>
      </c>
      <c r="D446" t="s">
        <v>9</v>
      </c>
      <c r="F446" t="s">
        <v>24</v>
      </c>
      <c r="G446" t="s">
        <v>72</v>
      </c>
      <c r="H446" t="s">
        <v>141</v>
      </c>
    </row>
    <row r="447" spans="1:8" x14ac:dyDescent="0.3">
      <c r="A447" t="s">
        <v>73</v>
      </c>
      <c r="B447">
        <v>9.2999999999999997E-5</v>
      </c>
      <c r="C447" t="s">
        <v>3</v>
      </c>
      <c r="D447" t="s">
        <v>74</v>
      </c>
      <c r="F447" t="s">
        <v>24</v>
      </c>
      <c r="G447" t="s">
        <v>75</v>
      </c>
      <c r="H447" t="s">
        <v>141</v>
      </c>
    </row>
    <row r="448" spans="1:8" x14ac:dyDescent="0.3">
      <c r="A448" t="s">
        <v>76</v>
      </c>
      <c r="B448">
        <v>1.3540000000000001E-8</v>
      </c>
      <c r="C448" t="s">
        <v>11</v>
      </c>
      <c r="D448" t="s">
        <v>28</v>
      </c>
      <c r="E448" t="s">
        <v>229</v>
      </c>
      <c r="F448" t="s">
        <v>77</v>
      </c>
      <c r="H448" t="s">
        <v>78</v>
      </c>
    </row>
    <row r="449" spans="1:8" x14ac:dyDescent="0.3">
      <c r="A449" t="s">
        <v>79</v>
      </c>
      <c r="B449">
        <v>6.7700000000000004E-8</v>
      </c>
      <c r="C449" t="s">
        <v>11</v>
      </c>
      <c r="D449" t="s">
        <v>28</v>
      </c>
      <c r="E449" t="s">
        <v>229</v>
      </c>
      <c r="F449" t="s">
        <v>77</v>
      </c>
      <c r="H449" t="s">
        <v>80</v>
      </c>
    </row>
    <row r="450" spans="1:8" x14ac:dyDescent="0.3">
      <c r="A450" t="s">
        <v>81</v>
      </c>
      <c r="B450">
        <v>6.7699999999999996E-12</v>
      </c>
      <c r="C450" t="s">
        <v>11</v>
      </c>
      <c r="D450" t="s">
        <v>28</v>
      </c>
      <c r="E450" t="s">
        <v>229</v>
      </c>
      <c r="F450" t="s">
        <v>77</v>
      </c>
      <c r="H450" t="s">
        <v>82</v>
      </c>
    </row>
    <row r="451" spans="1:8" x14ac:dyDescent="0.3">
      <c r="A451" t="s">
        <v>83</v>
      </c>
      <c r="B451">
        <v>2.1298419999999998E-3</v>
      </c>
      <c r="C451" t="s">
        <v>11</v>
      </c>
      <c r="D451" t="s">
        <v>28</v>
      </c>
      <c r="E451" t="s">
        <v>229</v>
      </c>
      <c r="F451" t="s">
        <v>77</v>
      </c>
      <c r="H451" t="s">
        <v>84</v>
      </c>
    </row>
    <row r="452" spans="1:8" x14ac:dyDescent="0.3">
      <c r="A452" t="s">
        <v>85</v>
      </c>
      <c r="B452">
        <v>1.06966E-5</v>
      </c>
      <c r="C452" t="s">
        <v>11</v>
      </c>
      <c r="D452" t="s">
        <v>28</v>
      </c>
      <c r="E452" t="s">
        <v>229</v>
      </c>
      <c r="F452" t="s">
        <v>77</v>
      </c>
      <c r="H452" t="s">
        <v>86</v>
      </c>
    </row>
    <row r="453" spans="1:8" x14ac:dyDescent="0.3">
      <c r="A453" t="s">
        <v>87</v>
      </c>
      <c r="B453">
        <v>3.3849999999999998E-11</v>
      </c>
      <c r="C453" t="s">
        <v>11</v>
      </c>
      <c r="D453" t="s">
        <v>28</v>
      </c>
      <c r="E453" t="s">
        <v>229</v>
      </c>
      <c r="F453" t="s">
        <v>77</v>
      </c>
      <c r="H453" t="s">
        <v>88</v>
      </c>
    </row>
    <row r="454" spans="1:8" x14ac:dyDescent="0.3">
      <c r="A454" t="s">
        <v>89</v>
      </c>
      <c r="B454">
        <v>1.1509E-9</v>
      </c>
      <c r="C454" t="s">
        <v>11</v>
      </c>
      <c r="D454" t="s">
        <v>28</v>
      </c>
      <c r="E454" t="s">
        <v>229</v>
      </c>
      <c r="F454" t="s">
        <v>77</v>
      </c>
      <c r="H454" t="s">
        <v>90</v>
      </c>
    </row>
    <row r="455" spans="1:8" x14ac:dyDescent="0.3">
      <c r="A455" t="s">
        <v>91</v>
      </c>
      <c r="B455">
        <v>6.7700000000000004E-8</v>
      </c>
      <c r="C455" t="s">
        <v>11</v>
      </c>
      <c r="D455" t="s">
        <v>28</v>
      </c>
      <c r="E455" t="s">
        <v>229</v>
      </c>
      <c r="F455" t="s">
        <v>77</v>
      </c>
      <c r="H455" t="s">
        <v>80</v>
      </c>
    </row>
    <row r="456" spans="1:8" x14ac:dyDescent="0.3">
      <c r="A456" t="s">
        <v>92</v>
      </c>
      <c r="B456">
        <v>0</v>
      </c>
      <c r="C456" t="s">
        <v>11</v>
      </c>
      <c r="D456" t="s">
        <v>28</v>
      </c>
      <c r="E456" t="s">
        <v>230</v>
      </c>
      <c r="F456" t="s">
        <v>77</v>
      </c>
      <c r="H456" t="s">
        <v>93</v>
      </c>
    </row>
    <row r="457" spans="1:8" x14ac:dyDescent="0.3">
      <c r="A457" t="s">
        <v>94</v>
      </c>
      <c r="B457">
        <v>7.4469999999999997E-14</v>
      </c>
      <c r="C457" t="s">
        <v>11</v>
      </c>
      <c r="D457" t="s">
        <v>28</v>
      </c>
      <c r="E457" t="s">
        <v>229</v>
      </c>
      <c r="F457" t="s">
        <v>77</v>
      </c>
      <c r="H457" t="s">
        <v>95</v>
      </c>
    </row>
    <row r="458" spans="1:8" x14ac:dyDescent="0.3">
      <c r="A458" t="s">
        <v>96</v>
      </c>
      <c r="B458">
        <v>1.3539999999999998E-14</v>
      </c>
      <c r="C458" t="s">
        <v>11</v>
      </c>
      <c r="D458" t="s">
        <v>28</v>
      </c>
      <c r="E458" t="s">
        <v>229</v>
      </c>
      <c r="F458" t="s">
        <v>77</v>
      </c>
      <c r="H458" t="s">
        <v>97</v>
      </c>
    </row>
    <row r="459" spans="1:8" x14ac:dyDescent="0.3">
      <c r="A459" t="s">
        <v>98</v>
      </c>
      <c r="B459">
        <v>8.8009999999999992E-8</v>
      </c>
      <c r="C459" t="s">
        <v>11</v>
      </c>
      <c r="D459" t="s">
        <v>28</v>
      </c>
      <c r="E459" t="s">
        <v>229</v>
      </c>
      <c r="F459" t="s">
        <v>77</v>
      </c>
      <c r="H459" t="s">
        <v>99</v>
      </c>
    </row>
    <row r="460" spans="1:8" x14ac:dyDescent="0.3">
      <c r="A460" t="s">
        <v>100</v>
      </c>
      <c r="B460">
        <v>3.5542499999999999E-6</v>
      </c>
      <c r="C460" t="s">
        <v>11</v>
      </c>
      <c r="D460" t="s">
        <v>28</v>
      </c>
      <c r="E460" t="s">
        <v>229</v>
      </c>
      <c r="F460" t="s">
        <v>77</v>
      </c>
      <c r="H460" t="s">
        <v>101</v>
      </c>
    </row>
    <row r="461" spans="1:8" x14ac:dyDescent="0.3">
      <c r="A461" t="s">
        <v>102</v>
      </c>
      <c r="B461">
        <v>4.7390000000000004E-11</v>
      </c>
      <c r="C461" t="s">
        <v>11</v>
      </c>
      <c r="D461" t="s">
        <v>28</v>
      </c>
      <c r="E461" t="s">
        <v>229</v>
      </c>
      <c r="F461" t="s">
        <v>77</v>
      </c>
      <c r="H461" t="s">
        <v>103</v>
      </c>
    </row>
    <row r="462" spans="1:8" x14ac:dyDescent="0.3">
      <c r="A462" t="s">
        <v>104</v>
      </c>
      <c r="B462">
        <v>3.7234999999999998E-5</v>
      </c>
      <c r="C462" t="s">
        <v>11</v>
      </c>
      <c r="D462" t="s">
        <v>28</v>
      </c>
      <c r="E462" t="s">
        <v>229</v>
      </c>
      <c r="F462" t="s">
        <v>77</v>
      </c>
      <c r="H462" t="s">
        <v>105</v>
      </c>
    </row>
    <row r="463" spans="1:8" x14ac:dyDescent="0.3">
      <c r="A463" t="s">
        <v>106</v>
      </c>
      <c r="B463">
        <v>8.3270999999999994E-7</v>
      </c>
      <c r="C463" t="s">
        <v>11</v>
      </c>
      <c r="D463" t="s">
        <v>28</v>
      </c>
      <c r="E463" t="s">
        <v>229</v>
      </c>
      <c r="F463" t="s">
        <v>77</v>
      </c>
      <c r="H463" t="s">
        <v>107</v>
      </c>
    </row>
    <row r="464" spans="1:8" x14ac:dyDescent="0.3">
      <c r="A464" t="s">
        <v>108</v>
      </c>
      <c r="B464">
        <v>1.7737167300000001E-5</v>
      </c>
      <c r="C464" t="s">
        <v>11</v>
      </c>
      <c r="D464" t="s">
        <v>28</v>
      </c>
      <c r="E464" t="s">
        <v>229</v>
      </c>
      <c r="F464" t="s">
        <v>77</v>
      </c>
      <c r="H464" t="s">
        <v>109</v>
      </c>
    </row>
    <row r="465" spans="1:8" x14ac:dyDescent="0.3">
      <c r="A465" t="s">
        <v>110</v>
      </c>
      <c r="B465">
        <v>1.6372438999999999E-5</v>
      </c>
      <c r="C465" t="s">
        <v>11</v>
      </c>
      <c r="D465" t="s">
        <v>28</v>
      </c>
      <c r="E465" t="s">
        <v>229</v>
      </c>
      <c r="F465" t="s">
        <v>77</v>
      </c>
      <c r="H465" t="s">
        <v>111</v>
      </c>
    </row>
    <row r="466" spans="1:8" x14ac:dyDescent="0.3">
      <c r="A466" t="s">
        <v>112</v>
      </c>
      <c r="B466">
        <v>6.7699999999999996E-12</v>
      </c>
      <c r="C466" t="s">
        <v>11</v>
      </c>
      <c r="D466" t="s">
        <v>28</v>
      </c>
      <c r="E466" t="s">
        <v>229</v>
      </c>
      <c r="F466" t="s">
        <v>77</v>
      </c>
      <c r="H466" t="s">
        <v>82</v>
      </c>
    </row>
    <row r="467" spans="1:8" x14ac:dyDescent="0.3">
      <c r="A467" t="s">
        <v>113</v>
      </c>
      <c r="B467">
        <v>4.0619999999999997E-7</v>
      </c>
      <c r="C467" t="s">
        <v>11</v>
      </c>
      <c r="D467" t="s">
        <v>28</v>
      </c>
      <c r="E467" t="s">
        <v>229</v>
      </c>
      <c r="F467" t="s">
        <v>77</v>
      </c>
      <c r="H467" t="s">
        <v>114</v>
      </c>
    </row>
    <row r="468" spans="1:8" x14ac:dyDescent="0.3">
      <c r="A468" t="s">
        <v>115</v>
      </c>
      <c r="B468">
        <v>2.7080000000000002E-8</v>
      </c>
      <c r="C468" t="s">
        <v>11</v>
      </c>
      <c r="D468" t="s">
        <v>28</v>
      </c>
      <c r="E468" t="s">
        <v>229</v>
      </c>
      <c r="F468" t="s">
        <v>77</v>
      </c>
      <c r="H468" t="s">
        <v>116</v>
      </c>
    </row>
    <row r="469" spans="1:8" x14ac:dyDescent="0.3">
      <c r="A469" t="s">
        <v>231</v>
      </c>
      <c r="B469">
        <v>2.7080000000000002E-8</v>
      </c>
      <c r="C469" t="s">
        <v>11</v>
      </c>
      <c r="D469" t="s">
        <v>28</v>
      </c>
      <c r="E469" t="s">
        <v>229</v>
      </c>
      <c r="F469" t="s">
        <v>77</v>
      </c>
      <c r="H469" t="s">
        <v>116</v>
      </c>
    </row>
    <row r="470" spans="1:8" x14ac:dyDescent="0.3">
      <c r="A470" t="s">
        <v>117</v>
      </c>
      <c r="B470">
        <v>6.7699999999999994E-10</v>
      </c>
      <c r="C470" t="s">
        <v>11</v>
      </c>
      <c r="D470" t="s">
        <v>28</v>
      </c>
      <c r="E470" t="s">
        <v>229</v>
      </c>
      <c r="F470" t="s">
        <v>77</v>
      </c>
      <c r="H470" t="s">
        <v>118</v>
      </c>
    </row>
    <row r="471" spans="1:8" x14ac:dyDescent="0.3">
      <c r="A471" t="s">
        <v>126</v>
      </c>
      <c r="B471">
        <v>1</v>
      </c>
      <c r="C471" t="s">
        <v>138</v>
      </c>
      <c r="D471" t="s">
        <v>233</v>
      </c>
      <c r="F471" t="s">
        <v>40</v>
      </c>
      <c r="G471" t="s">
        <v>66</v>
      </c>
    </row>
    <row r="473" spans="1:8" ht="15.6" x14ac:dyDescent="0.3">
      <c r="A473" s="1" t="s">
        <v>0</v>
      </c>
      <c r="B473" s="1" t="s">
        <v>64</v>
      </c>
    </row>
    <row r="474" spans="1:8" x14ac:dyDescent="0.3">
      <c r="A474" t="s">
        <v>2</v>
      </c>
      <c r="B474" t="s">
        <v>142</v>
      </c>
    </row>
    <row r="475" spans="1:8" x14ac:dyDescent="0.3">
      <c r="A475" t="s">
        <v>4</v>
      </c>
      <c r="B475">
        <v>1</v>
      </c>
    </row>
    <row r="476" spans="1:8" x14ac:dyDescent="0.3">
      <c r="A476" t="s">
        <v>5</v>
      </c>
      <c r="B476" t="s">
        <v>66</v>
      </c>
    </row>
    <row r="477" spans="1:8" x14ac:dyDescent="0.3">
      <c r="A477" t="s">
        <v>7</v>
      </c>
      <c r="B477" t="s">
        <v>8</v>
      </c>
    </row>
    <row r="478" spans="1:8" x14ac:dyDescent="0.3">
      <c r="A478" t="s">
        <v>9</v>
      </c>
      <c r="B478" t="s">
        <v>233</v>
      </c>
    </row>
    <row r="479" spans="1:8" x14ac:dyDescent="0.3">
      <c r="A479" t="s">
        <v>10</v>
      </c>
      <c r="B479" t="s">
        <v>11</v>
      </c>
    </row>
    <row r="480" spans="1:8" x14ac:dyDescent="0.3">
      <c r="A480" t="s">
        <v>12</v>
      </c>
    </row>
    <row r="481" spans="1:8" x14ac:dyDescent="0.3">
      <c r="A481" t="s">
        <v>14</v>
      </c>
      <c r="B481" s="4" t="s">
        <v>282</v>
      </c>
    </row>
    <row r="482" spans="1:8" x14ac:dyDescent="0.3">
      <c r="A482" t="s">
        <v>15</v>
      </c>
      <c r="B482" t="s">
        <v>16</v>
      </c>
    </row>
    <row r="483" spans="1:8" x14ac:dyDescent="0.3">
      <c r="A483" t="s">
        <v>17</v>
      </c>
    </row>
    <row r="484" spans="1:8" ht="15.6" x14ac:dyDescent="0.3">
      <c r="A484" s="1" t="s">
        <v>18</v>
      </c>
    </row>
    <row r="485" spans="1:8" x14ac:dyDescent="0.3">
      <c r="A485" t="s">
        <v>19</v>
      </c>
      <c r="B485" t="s">
        <v>20</v>
      </c>
      <c r="C485" t="s">
        <v>2</v>
      </c>
      <c r="D485" t="s">
        <v>9</v>
      </c>
      <c r="E485" t="s">
        <v>21</v>
      </c>
      <c r="F485" t="s">
        <v>7</v>
      </c>
      <c r="G485" t="s">
        <v>5</v>
      </c>
      <c r="H485" t="s">
        <v>22</v>
      </c>
    </row>
    <row r="486" spans="1:8" x14ac:dyDescent="0.3">
      <c r="A486" t="s">
        <v>67</v>
      </c>
      <c r="B486">
        <v>3.9402459999999997E-3</v>
      </c>
      <c r="C486" t="s">
        <v>142</v>
      </c>
      <c r="D486" t="s">
        <v>28</v>
      </c>
      <c r="F486" t="s">
        <v>24</v>
      </c>
      <c r="G486" t="s">
        <v>68</v>
      </c>
      <c r="H486" t="s">
        <v>143</v>
      </c>
    </row>
    <row r="487" spans="1:8" x14ac:dyDescent="0.3">
      <c r="A487" t="s">
        <v>1</v>
      </c>
      <c r="B487">
        <v>1.2321999999999999E-9</v>
      </c>
      <c r="C487" t="s">
        <v>3</v>
      </c>
      <c r="D487" t="s">
        <v>9</v>
      </c>
      <c r="F487" t="s">
        <v>24</v>
      </c>
      <c r="G487" t="s">
        <v>69</v>
      </c>
      <c r="H487" t="s">
        <v>143</v>
      </c>
    </row>
    <row r="488" spans="1:8" x14ac:dyDescent="0.3">
      <c r="A488" t="s">
        <v>132</v>
      </c>
      <c r="B488">
        <v>1.2321999999999999E-9</v>
      </c>
      <c r="C488" t="s">
        <v>3</v>
      </c>
      <c r="D488" t="s">
        <v>9</v>
      </c>
      <c r="F488" t="s">
        <v>24</v>
      </c>
      <c r="G488" t="s">
        <v>71</v>
      </c>
      <c r="H488" t="s">
        <v>143</v>
      </c>
    </row>
    <row r="489" spans="1:8" x14ac:dyDescent="0.3">
      <c r="A489" t="s">
        <v>61</v>
      </c>
      <c r="B489">
        <v>8.4190999999999996E-9</v>
      </c>
      <c r="C489" t="s">
        <v>3</v>
      </c>
      <c r="D489" t="s">
        <v>9</v>
      </c>
      <c r="F489" t="s">
        <v>24</v>
      </c>
      <c r="G489" t="s">
        <v>62</v>
      </c>
      <c r="H489" t="s">
        <v>143</v>
      </c>
    </row>
    <row r="490" spans="1:8" x14ac:dyDescent="0.3">
      <c r="A490" t="s">
        <v>133</v>
      </c>
      <c r="B490">
        <v>8.4190999999999996E-9</v>
      </c>
      <c r="C490" t="s">
        <v>3</v>
      </c>
      <c r="D490" t="s">
        <v>9</v>
      </c>
      <c r="F490" t="s">
        <v>24</v>
      </c>
      <c r="G490" t="s">
        <v>72</v>
      </c>
      <c r="H490" t="s">
        <v>143</v>
      </c>
    </row>
    <row r="491" spans="1:8" x14ac:dyDescent="0.3">
      <c r="A491" t="s">
        <v>73</v>
      </c>
      <c r="B491">
        <v>9.6793000000000007E-5</v>
      </c>
      <c r="C491" t="s">
        <v>3</v>
      </c>
      <c r="D491" t="s">
        <v>74</v>
      </c>
      <c r="F491" t="s">
        <v>24</v>
      </c>
      <c r="G491" t="s">
        <v>75</v>
      </c>
      <c r="H491" t="s">
        <v>143</v>
      </c>
    </row>
    <row r="492" spans="1:8" x14ac:dyDescent="0.3">
      <c r="A492" t="s">
        <v>76</v>
      </c>
      <c r="B492">
        <f>B486*0.00002</f>
        <v>7.8804919999999998E-8</v>
      </c>
      <c r="C492" t="s">
        <v>11</v>
      </c>
      <c r="D492" t="s">
        <v>28</v>
      </c>
      <c r="E492" t="s">
        <v>229</v>
      </c>
      <c r="F492" t="s">
        <v>77</v>
      </c>
      <c r="H492" t="s">
        <v>78</v>
      </c>
    </row>
    <row r="493" spans="1:8" x14ac:dyDescent="0.3">
      <c r="A493" t="s">
        <v>79</v>
      </c>
      <c r="B493">
        <f>B486*0.0001</f>
        <v>3.9402459999999999E-7</v>
      </c>
      <c r="C493" t="s">
        <v>11</v>
      </c>
      <c r="D493" t="s">
        <v>28</v>
      </c>
      <c r="E493" t="s">
        <v>229</v>
      </c>
      <c r="F493" t="s">
        <v>77</v>
      </c>
      <c r="H493" t="s">
        <v>80</v>
      </c>
    </row>
    <row r="494" spans="1:8" x14ac:dyDescent="0.3">
      <c r="A494" t="s">
        <v>81</v>
      </c>
      <c r="B494">
        <f>B486*0.00000001</f>
        <v>3.9402459999999999E-11</v>
      </c>
      <c r="C494" t="s">
        <v>11</v>
      </c>
      <c r="D494" t="s">
        <v>28</v>
      </c>
      <c r="E494" t="s">
        <v>229</v>
      </c>
      <c r="F494" t="s">
        <v>77</v>
      </c>
      <c r="H494" t="s">
        <v>82</v>
      </c>
    </row>
    <row r="495" spans="1:8" x14ac:dyDescent="0.3">
      <c r="A495" t="s">
        <v>83</v>
      </c>
      <c r="B495">
        <f>B486*3.146</f>
        <v>1.2396013915999999E-2</v>
      </c>
      <c r="C495" t="s">
        <v>11</v>
      </c>
      <c r="D495" t="s">
        <v>28</v>
      </c>
      <c r="E495" t="s">
        <v>229</v>
      </c>
      <c r="F495" t="s">
        <v>77</v>
      </c>
      <c r="H495" t="s">
        <v>84</v>
      </c>
    </row>
    <row r="496" spans="1:8" x14ac:dyDescent="0.3">
      <c r="A496" t="s">
        <v>85</v>
      </c>
      <c r="B496">
        <f>B486*0.0158</f>
        <v>6.2255886800000003E-5</v>
      </c>
      <c r="C496" t="s">
        <v>11</v>
      </c>
      <c r="D496" t="s">
        <v>28</v>
      </c>
      <c r="E496" t="s">
        <v>229</v>
      </c>
      <c r="F496" t="s">
        <v>77</v>
      </c>
      <c r="H496" t="s">
        <v>86</v>
      </c>
    </row>
    <row r="497" spans="1:8" x14ac:dyDescent="0.3">
      <c r="A497" t="s">
        <v>87</v>
      </c>
      <c r="B497">
        <f>B486*0.00000005</f>
        <v>1.9701229999999998E-10</v>
      </c>
      <c r="C497" t="s">
        <v>11</v>
      </c>
      <c r="D497" t="s">
        <v>28</v>
      </c>
      <c r="E497" t="s">
        <v>229</v>
      </c>
      <c r="F497" t="s">
        <v>77</v>
      </c>
      <c r="H497" t="s">
        <v>88</v>
      </c>
    </row>
    <row r="498" spans="1:8" x14ac:dyDescent="0.3">
      <c r="A498" t="s">
        <v>89</v>
      </c>
      <c r="B498">
        <f>B486*0.0000017</f>
        <v>6.6984182E-9</v>
      </c>
      <c r="C498" t="s">
        <v>11</v>
      </c>
      <c r="D498" t="s">
        <v>28</v>
      </c>
      <c r="E498" t="s">
        <v>229</v>
      </c>
      <c r="F498" t="s">
        <v>77</v>
      </c>
      <c r="H498" t="s">
        <v>90</v>
      </c>
    </row>
    <row r="499" spans="1:8" x14ac:dyDescent="0.3">
      <c r="A499" t="s">
        <v>91</v>
      </c>
      <c r="B499">
        <f>B486*0.0001</f>
        <v>3.9402459999999999E-7</v>
      </c>
      <c r="C499" t="s">
        <v>11</v>
      </c>
      <c r="D499" t="s">
        <v>28</v>
      </c>
      <c r="E499" t="s">
        <v>229</v>
      </c>
      <c r="F499" t="s">
        <v>77</v>
      </c>
      <c r="H499" t="s">
        <v>80</v>
      </c>
    </row>
    <row r="500" spans="1:8" x14ac:dyDescent="0.3">
      <c r="A500" t="s">
        <v>92</v>
      </c>
      <c r="B500">
        <f>B515*0.0000124</f>
        <v>1.24E-5</v>
      </c>
      <c r="C500" t="s">
        <v>11</v>
      </c>
      <c r="D500" t="s">
        <v>28</v>
      </c>
      <c r="E500" t="s">
        <v>230</v>
      </c>
      <c r="F500" t="s">
        <v>77</v>
      </c>
      <c r="H500" t="s">
        <v>93</v>
      </c>
    </row>
    <row r="501" spans="1:8" x14ac:dyDescent="0.3">
      <c r="A501" t="s">
        <v>94</v>
      </c>
      <c r="B501">
        <f>B486*0.00000000011</f>
        <v>4.3342705999999995E-13</v>
      </c>
      <c r="C501" t="s">
        <v>11</v>
      </c>
      <c r="D501" t="s">
        <v>28</v>
      </c>
      <c r="E501" t="s">
        <v>229</v>
      </c>
      <c r="F501" t="s">
        <v>77</v>
      </c>
      <c r="H501" t="s">
        <v>95</v>
      </c>
    </row>
    <row r="502" spans="1:8" x14ac:dyDescent="0.3">
      <c r="A502" t="s">
        <v>96</v>
      </c>
      <c r="B502">
        <f>B486*0.00000000002</f>
        <v>7.8804919999999988E-14</v>
      </c>
      <c r="C502" t="s">
        <v>11</v>
      </c>
      <c r="D502" t="s">
        <v>28</v>
      </c>
      <c r="E502" t="s">
        <v>229</v>
      </c>
      <c r="F502" t="s">
        <v>77</v>
      </c>
      <c r="H502" t="s">
        <v>97</v>
      </c>
    </row>
    <row r="503" spans="1:8" x14ac:dyDescent="0.3">
      <c r="A503" t="s">
        <v>98</v>
      </c>
      <c r="B503">
        <f>B486*0.00013</f>
        <v>5.122319799999999E-7</v>
      </c>
      <c r="C503" t="s">
        <v>11</v>
      </c>
      <c r="D503" t="s">
        <v>28</v>
      </c>
      <c r="E503" t="s">
        <v>229</v>
      </c>
      <c r="F503" t="s">
        <v>77</v>
      </c>
      <c r="H503" t="s">
        <v>99</v>
      </c>
    </row>
    <row r="504" spans="1:8" x14ac:dyDescent="0.3">
      <c r="A504" t="s">
        <v>100</v>
      </c>
      <c r="B504">
        <f>B486*0.00525</f>
        <v>2.0686291499999999E-5</v>
      </c>
      <c r="C504" t="s">
        <v>11</v>
      </c>
      <c r="D504" t="s">
        <v>28</v>
      </c>
      <c r="E504" t="s">
        <v>229</v>
      </c>
      <c r="F504" t="s">
        <v>77</v>
      </c>
      <c r="H504" t="s">
        <v>101</v>
      </c>
    </row>
    <row r="505" spans="1:8" x14ac:dyDescent="0.3">
      <c r="A505" t="s">
        <v>102</v>
      </c>
      <c r="B505">
        <f>B486*0.00000007</f>
        <v>2.7581722000000001E-10</v>
      </c>
      <c r="C505" t="s">
        <v>11</v>
      </c>
      <c r="D505" t="s">
        <v>28</v>
      </c>
      <c r="E505" t="s">
        <v>229</v>
      </c>
      <c r="F505" t="s">
        <v>77</v>
      </c>
      <c r="H505" t="s">
        <v>103</v>
      </c>
    </row>
    <row r="506" spans="1:8" x14ac:dyDescent="0.3">
      <c r="A506" t="s">
        <v>104</v>
      </c>
      <c r="B506">
        <f>B486*0.055</f>
        <v>2.1671352999999999E-4</v>
      </c>
      <c r="C506" t="s">
        <v>11</v>
      </c>
      <c r="D506" t="s">
        <v>28</v>
      </c>
      <c r="E506" t="s">
        <v>229</v>
      </c>
      <c r="F506" t="s">
        <v>77</v>
      </c>
      <c r="H506" t="s">
        <v>105</v>
      </c>
    </row>
    <row r="507" spans="1:8" x14ac:dyDescent="0.3">
      <c r="A507" t="s">
        <v>106</v>
      </c>
      <c r="B507">
        <f>B486*0.00123</f>
        <v>4.8465025799999997E-6</v>
      </c>
      <c r="C507" t="s">
        <v>11</v>
      </c>
      <c r="D507" t="s">
        <v>28</v>
      </c>
      <c r="E507" t="s">
        <v>229</v>
      </c>
      <c r="F507" t="s">
        <v>77</v>
      </c>
      <c r="H507" t="s">
        <v>107</v>
      </c>
    </row>
    <row r="508" spans="1:8" x14ac:dyDescent="0.3">
      <c r="A508" t="s">
        <v>108</v>
      </c>
      <c r="B508">
        <f>B486*0.0000549+B515*0.0000177</f>
        <v>1.7916319505400001E-5</v>
      </c>
      <c r="C508" t="s">
        <v>11</v>
      </c>
      <c r="D508" t="s">
        <v>28</v>
      </c>
      <c r="E508" t="s">
        <v>229</v>
      </c>
      <c r="F508" t="s">
        <v>77</v>
      </c>
      <c r="H508" t="s">
        <v>109</v>
      </c>
    </row>
    <row r="509" spans="1:8" x14ac:dyDescent="0.3">
      <c r="A509" t="s">
        <v>110</v>
      </c>
      <c r="B509">
        <f>B486*0.000107+B515*0.0000163</f>
        <v>1.6721606322000001E-5</v>
      </c>
      <c r="C509" t="s">
        <v>11</v>
      </c>
      <c r="D509" t="s">
        <v>28</v>
      </c>
      <c r="E509" t="s">
        <v>229</v>
      </c>
      <c r="F509" t="s">
        <v>77</v>
      </c>
      <c r="H509" t="s">
        <v>111</v>
      </c>
    </row>
    <row r="510" spans="1:8" x14ac:dyDescent="0.3">
      <c r="A510" t="s">
        <v>112</v>
      </c>
      <c r="B510">
        <f>B486*0.00000001</f>
        <v>3.9402459999999999E-11</v>
      </c>
      <c r="C510" t="s">
        <v>11</v>
      </c>
      <c r="D510" t="s">
        <v>28</v>
      </c>
      <c r="E510" t="s">
        <v>229</v>
      </c>
      <c r="F510" t="s">
        <v>77</v>
      </c>
      <c r="H510" t="s">
        <v>82</v>
      </c>
    </row>
    <row r="511" spans="1:8" x14ac:dyDescent="0.3">
      <c r="A511" t="s">
        <v>113</v>
      </c>
      <c r="B511">
        <f>B486*0.0006</f>
        <v>2.3641475999999994E-6</v>
      </c>
      <c r="C511" t="s">
        <v>11</v>
      </c>
      <c r="D511" t="s">
        <v>28</v>
      </c>
      <c r="E511" t="s">
        <v>229</v>
      </c>
      <c r="F511" t="s">
        <v>77</v>
      </c>
      <c r="H511" t="s">
        <v>114</v>
      </c>
    </row>
    <row r="512" spans="1:8" x14ac:dyDescent="0.3">
      <c r="A512" t="s">
        <v>115</v>
      </c>
      <c r="B512">
        <f>B486*0.00004</f>
        <v>1.5760984E-7</v>
      </c>
      <c r="C512" t="s">
        <v>11</v>
      </c>
      <c r="D512" t="s">
        <v>28</v>
      </c>
      <c r="E512" t="s">
        <v>229</v>
      </c>
      <c r="F512" t="s">
        <v>77</v>
      </c>
      <c r="H512" t="s">
        <v>116</v>
      </c>
    </row>
    <row r="513" spans="1:8" x14ac:dyDescent="0.3">
      <c r="A513" t="s">
        <v>231</v>
      </c>
      <c r="B513">
        <f>B486*0.00004</f>
        <v>1.5760984E-7</v>
      </c>
      <c r="C513" t="s">
        <v>11</v>
      </c>
      <c r="D513" t="s">
        <v>28</v>
      </c>
      <c r="E513" t="s">
        <v>229</v>
      </c>
      <c r="F513" t="s">
        <v>77</v>
      </c>
      <c r="H513" t="s">
        <v>116</v>
      </c>
    </row>
    <row r="514" spans="1:8" x14ac:dyDescent="0.3">
      <c r="A514" t="s">
        <v>117</v>
      </c>
      <c r="B514">
        <f>B486*0.000001</f>
        <v>3.9402459999999999E-9</v>
      </c>
      <c r="C514" t="s">
        <v>11</v>
      </c>
      <c r="D514" t="s">
        <v>28</v>
      </c>
      <c r="E514" t="s">
        <v>229</v>
      </c>
      <c r="F514" t="s">
        <v>77</v>
      </c>
      <c r="H514" t="s">
        <v>118</v>
      </c>
    </row>
    <row r="515" spans="1:8" x14ac:dyDescent="0.3">
      <c r="A515" t="s">
        <v>64</v>
      </c>
      <c r="B515">
        <v>1</v>
      </c>
      <c r="C515" t="s">
        <v>142</v>
      </c>
      <c r="D515" t="s">
        <v>233</v>
      </c>
      <c r="F515" t="s">
        <v>40</v>
      </c>
      <c r="G515" t="s">
        <v>66</v>
      </c>
    </row>
    <row r="517" spans="1:8" ht="15.6" x14ac:dyDescent="0.3">
      <c r="A517" s="1" t="s">
        <v>0</v>
      </c>
      <c r="B517" s="1" t="s">
        <v>119</v>
      </c>
    </row>
    <row r="518" spans="1:8" x14ac:dyDescent="0.3">
      <c r="A518" t="s">
        <v>2</v>
      </c>
      <c r="B518" t="s">
        <v>142</v>
      </c>
    </row>
    <row r="519" spans="1:8" x14ac:dyDescent="0.3">
      <c r="A519" t="s">
        <v>4</v>
      </c>
      <c r="B519">
        <v>1</v>
      </c>
    </row>
    <row r="520" spans="1:8" x14ac:dyDescent="0.3">
      <c r="A520" t="s">
        <v>5</v>
      </c>
      <c r="B520" t="s">
        <v>66</v>
      </c>
    </row>
    <row r="521" spans="1:8" x14ac:dyDescent="0.3">
      <c r="A521" t="s">
        <v>7</v>
      </c>
      <c r="B521" t="s">
        <v>8</v>
      </c>
    </row>
    <row r="522" spans="1:8" x14ac:dyDescent="0.3">
      <c r="A522" t="s">
        <v>9</v>
      </c>
      <c r="B522" t="s">
        <v>233</v>
      </c>
    </row>
    <row r="523" spans="1:8" x14ac:dyDescent="0.3">
      <c r="A523" t="s">
        <v>10</v>
      </c>
      <c r="B523" t="s">
        <v>11</v>
      </c>
    </row>
    <row r="524" spans="1:8" x14ac:dyDescent="0.3">
      <c r="A524" t="s">
        <v>12</v>
      </c>
    </row>
    <row r="525" spans="1:8" x14ac:dyDescent="0.3">
      <c r="A525" t="s">
        <v>14</v>
      </c>
      <c r="B525" s="4" t="s">
        <v>282</v>
      </c>
    </row>
    <row r="526" spans="1:8" x14ac:dyDescent="0.3">
      <c r="A526" t="s">
        <v>15</v>
      </c>
      <c r="B526" t="s">
        <v>16</v>
      </c>
    </row>
    <row r="527" spans="1:8" x14ac:dyDescent="0.3">
      <c r="A527" t="s">
        <v>17</v>
      </c>
    </row>
    <row r="528" spans="1:8" ht="15.6" x14ac:dyDescent="0.3">
      <c r="A528" s="1" t="s">
        <v>18</v>
      </c>
    </row>
    <row r="529" spans="1:8" x14ac:dyDescent="0.3">
      <c r="A529" t="s">
        <v>19</v>
      </c>
      <c r="B529" t="s">
        <v>20</v>
      </c>
      <c r="C529" t="s">
        <v>2</v>
      </c>
      <c r="D529" t="s">
        <v>9</v>
      </c>
      <c r="E529" t="s">
        <v>21</v>
      </c>
      <c r="F529" t="s">
        <v>7</v>
      </c>
      <c r="G529" t="s">
        <v>5</v>
      </c>
      <c r="H529" t="s">
        <v>22</v>
      </c>
    </row>
    <row r="530" spans="1:8" x14ac:dyDescent="0.3">
      <c r="A530" t="s">
        <v>67</v>
      </c>
      <c r="B530">
        <v>1.7115000000000001E-4</v>
      </c>
      <c r="C530" t="s">
        <v>142</v>
      </c>
      <c r="D530" t="s">
        <v>28</v>
      </c>
      <c r="F530" t="s">
        <v>24</v>
      </c>
      <c r="G530" t="s">
        <v>68</v>
      </c>
      <c r="H530" t="s">
        <v>146</v>
      </c>
    </row>
    <row r="531" spans="1:8" x14ac:dyDescent="0.3">
      <c r="A531" t="s">
        <v>144</v>
      </c>
      <c r="B531">
        <v>9.2450380000000006E-3</v>
      </c>
      <c r="C531" t="s">
        <v>142</v>
      </c>
      <c r="D531" t="s">
        <v>122</v>
      </c>
      <c r="F531" t="s">
        <v>24</v>
      </c>
      <c r="G531" t="s">
        <v>123</v>
      </c>
      <c r="H531" t="s">
        <v>146</v>
      </c>
    </row>
    <row r="532" spans="1:8" x14ac:dyDescent="0.3">
      <c r="A532" t="s">
        <v>145</v>
      </c>
      <c r="B532">
        <v>9.2450380000000006E-3</v>
      </c>
      <c r="C532" t="s">
        <v>142</v>
      </c>
      <c r="D532" t="s">
        <v>122</v>
      </c>
      <c r="F532" t="s">
        <v>24</v>
      </c>
      <c r="G532" t="s">
        <v>135</v>
      </c>
      <c r="H532" t="s">
        <v>146</v>
      </c>
    </row>
    <row r="533" spans="1:8" x14ac:dyDescent="0.3">
      <c r="A533" t="s">
        <v>41</v>
      </c>
      <c r="B533">
        <v>1.2321999999999999E-9</v>
      </c>
      <c r="C533" t="s">
        <v>3</v>
      </c>
      <c r="D533" t="s">
        <v>9</v>
      </c>
      <c r="F533" t="s">
        <v>24</v>
      </c>
      <c r="G533" t="s">
        <v>69</v>
      </c>
      <c r="H533" t="s">
        <v>146</v>
      </c>
    </row>
    <row r="534" spans="1:8" x14ac:dyDescent="0.3">
      <c r="A534" t="s">
        <v>132</v>
      </c>
      <c r="B534">
        <v>1.2321999999999999E-9</v>
      </c>
      <c r="C534" t="s">
        <v>3</v>
      </c>
      <c r="D534" t="s">
        <v>9</v>
      </c>
      <c r="F534" t="s">
        <v>24</v>
      </c>
      <c r="G534" t="s">
        <v>71</v>
      </c>
      <c r="H534" t="s">
        <v>146</v>
      </c>
    </row>
    <row r="535" spans="1:8" x14ac:dyDescent="0.3">
      <c r="A535" t="s">
        <v>61</v>
      </c>
      <c r="B535">
        <v>8.4190999999999996E-9</v>
      </c>
      <c r="C535" t="s">
        <v>3</v>
      </c>
      <c r="D535" t="s">
        <v>9</v>
      </c>
      <c r="F535" t="s">
        <v>24</v>
      </c>
      <c r="G535" t="s">
        <v>62</v>
      </c>
      <c r="H535" t="s">
        <v>146</v>
      </c>
    </row>
    <row r="536" spans="1:8" x14ac:dyDescent="0.3">
      <c r="A536" t="s">
        <v>133</v>
      </c>
      <c r="B536">
        <v>8.4190999999999996E-9</v>
      </c>
      <c r="C536" t="s">
        <v>3</v>
      </c>
      <c r="D536" t="s">
        <v>9</v>
      </c>
      <c r="F536" t="s">
        <v>24</v>
      </c>
      <c r="G536" t="s">
        <v>72</v>
      </c>
      <c r="H536" t="s">
        <v>146</v>
      </c>
    </row>
    <row r="537" spans="1:8" x14ac:dyDescent="0.3">
      <c r="A537" t="s">
        <v>73</v>
      </c>
      <c r="B537">
        <v>9.6793000000000007E-5</v>
      </c>
      <c r="C537" t="s">
        <v>3</v>
      </c>
      <c r="D537" t="s">
        <v>74</v>
      </c>
      <c r="F537" t="s">
        <v>24</v>
      </c>
      <c r="G537" t="s">
        <v>75</v>
      </c>
      <c r="H537" t="s">
        <v>146</v>
      </c>
    </row>
    <row r="538" spans="1:8" x14ac:dyDescent="0.3">
      <c r="A538" t="s">
        <v>76</v>
      </c>
      <c r="B538">
        <v>3.4230000000000007E-9</v>
      </c>
      <c r="C538" t="s">
        <v>11</v>
      </c>
      <c r="D538" t="s">
        <v>28</v>
      </c>
      <c r="E538" t="s">
        <v>229</v>
      </c>
      <c r="F538" t="s">
        <v>77</v>
      </c>
      <c r="H538" t="s">
        <v>78</v>
      </c>
    </row>
    <row r="539" spans="1:8" x14ac:dyDescent="0.3">
      <c r="A539" t="s">
        <v>79</v>
      </c>
      <c r="B539">
        <v>1.7115000000000001E-8</v>
      </c>
      <c r="C539" t="s">
        <v>11</v>
      </c>
      <c r="D539" t="s">
        <v>28</v>
      </c>
      <c r="E539" t="s">
        <v>229</v>
      </c>
      <c r="F539" t="s">
        <v>77</v>
      </c>
      <c r="H539" t="s">
        <v>80</v>
      </c>
    </row>
    <row r="540" spans="1:8" x14ac:dyDescent="0.3">
      <c r="A540" t="s">
        <v>81</v>
      </c>
      <c r="B540">
        <v>1.7115000000000001E-12</v>
      </c>
      <c r="C540" t="s">
        <v>11</v>
      </c>
      <c r="D540" t="s">
        <v>28</v>
      </c>
      <c r="E540" t="s">
        <v>229</v>
      </c>
      <c r="F540" t="s">
        <v>77</v>
      </c>
      <c r="H540" t="s">
        <v>82</v>
      </c>
    </row>
    <row r="541" spans="1:8" x14ac:dyDescent="0.3">
      <c r="A541" t="s">
        <v>83</v>
      </c>
      <c r="B541">
        <v>5.3843789999999999E-4</v>
      </c>
      <c r="C541" t="s">
        <v>11</v>
      </c>
      <c r="D541" t="s">
        <v>28</v>
      </c>
      <c r="E541" t="s">
        <v>229</v>
      </c>
      <c r="F541" t="s">
        <v>77</v>
      </c>
      <c r="H541" t="s">
        <v>84</v>
      </c>
    </row>
    <row r="542" spans="1:8" x14ac:dyDescent="0.3">
      <c r="A542" t="s">
        <v>85</v>
      </c>
      <c r="B542">
        <v>2.7041700000000003E-6</v>
      </c>
      <c r="C542" t="s">
        <v>11</v>
      </c>
      <c r="D542" t="s">
        <v>28</v>
      </c>
      <c r="E542" t="s">
        <v>229</v>
      </c>
      <c r="F542" t="s">
        <v>77</v>
      </c>
      <c r="H542" t="s">
        <v>86</v>
      </c>
    </row>
    <row r="543" spans="1:8" x14ac:dyDescent="0.3">
      <c r="A543" t="s">
        <v>87</v>
      </c>
      <c r="B543">
        <v>8.5575000000000002E-12</v>
      </c>
      <c r="C543" t="s">
        <v>11</v>
      </c>
      <c r="D543" t="s">
        <v>28</v>
      </c>
      <c r="E543" t="s">
        <v>229</v>
      </c>
      <c r="F543" t="s">
        <v>77</v>
      </c>
      <c r="H543" t="s">
        <v>88</v>
      </c>
    </row>
    <row r="544" spans="1:8" x14ac:dyDescent="0.3">
      <c r="A544" t="s">
        <v>89</v>
      </c>
      <c r="B544">
        <v>2.90955E-10</v>
      </c>
      <c r="C544" t="s">
        <v>11</v>
      </c>
      <c r="D544" t="s">
        <v>28</v>
      </c>
      <c r="E544" t="s">
        <v>229</v>
      </c>
      <c r="F544" t="s">
        <v>77</v>
      </c>
      <c r="H544" t="s">
        <v>90</v>
      </c>
    </row>
    <row r="545" spans="1:8" x14ac:dyDescent="0.3">
      <c r="A545" t="s">
        <v>91</v>
      </c>
      <c r="B545">
        <v>1.7115000000000001E-8</v>
      </c>
      <c r="C545" t="s">
        <v>11</v>
      </c>
      <c r="D545" t="s">
        <v>28</v>
      </c>
      <c r="E545" t="s">
        <v>229</v>
      </c>
      <c r="F545" t="s">
        <v>77</v>
      </c>
      <c r="H545" t="s">
        <v>80</v>
      </c>
    </row>
    <row r="546" spans="1:8" x14ac:dyDescent="0.3">
      <c r="A546" t="s">
        <v>92</v>
      </c>
      <c r="B546">
        <v>1.24E-5</v>
      </c>
      <c r="C546" t="s">
        <v>11</v>
      </c>
      <c r="D546" t="s">
        <v>28</v>
      </c>
      <c r="E546" t="s">
        <v>230</v>
      </c>
      <c r="F546" t="s">
        <v>77</v>
      </c>
      <c r="H546" t="s">
        <v>93</v>
      </c>
    </row>
    <row r="547" spans="1:8" x14ac:dyDescent="0.3">
      <c r="A547" t="s">
        <v>94</v>
      </c>
      <c r="B547">
        <v>1.8826499999999999E-14</v>
      </c>
      <c r="C547" t="s">
        <v>11</v>
      </c>
      <c r="D547" t="s">
        <v>28</v>
      </c>
      <c r="E547" t="s">
        <v>229</v>
      </c>
      <c r="F547" t="s">
        <v>77</v>
      </c>
      <c r="H547" t="s">
        <v>95</v>
      </c>
    </row>
    <row r="548" spans="1:8" x14ac:dyDescent="0.3">
      <c r="A548" t="s">
        <v>96</v>
      </c>
      <c r="B548">
        <v>3.4230000000000002E-15</v>
      </c>
      <c r="C548" t="s">
        <v>11</v>
      </c>
      <c r="D548" t="s">
        <v>28</v>
      </c>
      <c r="E548" t="s">
        <v>229</v>
      </c>
      <c r="F548" t="s">
        <v>77</v>
      </c>
      <c r="H548" t="s">
        <v>97</v>
      </c>
    </row>
    <row r="549" spans="1:8" x14ac:dyDescent="0.3">
      <c r="A549" t="s">
        <v>98</v>
      </c>
      <c r="B549">
        <v>2.22495E-8</v>
      </c>
      <c r="C549" t="s">
        <v>11</v>
      </c>
      <c r="D549" t="s">
        <v>28</v>
      </c>
      <c r="E549" t="s">
        <v>229</v>
      </c>
      <c r="F549" t="s">
        <v>77</v>
      </c>
      <c r="H549" t="s">
        <v>99</v>
      </c>
    </row>
    <row r="550" spans="1:8" x14ac:dyDescent="0.3">
      <c r="A550" t="s">
        <v>100</v>
      </c>
      <c r="B550">
        <v>8.9853750000000014E-7</v>
      </c>
      <c r="C550" t="s">
        <v>11</v>
      </c>
      <c r="D550" t="s">
        <v>28</v>
      </c>
      <c r="E550" t="s">
        <v>229</v>
      </c>
      <c r="F550" t="s">
        <v>77</v>
      </c>
      <c r="H550" t="s">
        <v>101</v>
      </c>
    </row>
    <row r="551" spans="1:8" x14ac:dyDescent="0.3">
      <c r="A551" t="s">
        <v>102</v>
      </c>
      <c r="B551">
        <v>1.1980500000000001E-11</v>
      </c>
      <c r="C551" t="s">
        <v>11</v>
      </c>
      <c r="D551" t="s">
        <v>28</v>
      </c>
      <c r="E551" t="s">
        <v>229</v>
      </c>
      <c r="F551" t="s">
        <v>77</v>
      </c>
      <c r="H551" t="s">
        <v>103</v>
      </c>
    </row>
    <row r="552" spans="1:8" x14ac:dyDescent="0.3">
      <c r="A552" t="s">
        <v>104</v>
      </c>
      <c r="B552">
        <v>9.41325E-6</v>
      </c>
      <c r="C552" t="s">
        <v>11</v>
      </c>
      <c r="D552" t="s">
        <v>28</v>
      </c>
      <c r="E552" t="s">
        <v>229</v>
      </c>
      <c r="F552" t="s">
        <v>77</v>
      </c>
      <c r="H552" t="s">
        <v>105</v>
      </c>
    </row>
    <row r="553" spans="1:8" x14ac:dyDescent="0.3">
      <c r="A553" t="s">
        <v>106</v>
      </c>
      <c r="B553">
        <v>2.1051450000000002E-7</v>
      </c>
      <c r="C553" t="s">
        <v>11</v>
      </c>
      <c r="D553" t="s">
        <v>28</v>
      </c>
      <c r="E553" t="s">
        <v>229</v>
      </c>
      <c r="F553" t="s">
        <v>77</v>
      </c>
      <c r="H553" t="s">
        <v>107</v>
      </c>
    </row>
    <row r="554" spans="1:8" x14ac:dyDescent="0.3">
      <c r="A554" t="s">
        <v>108</v>
      </c>
      <c r="B554">
        <v>1.7709396134999999E-5</v>
      </c>
      <c r="C554" t="s">
        <v>11</v>
      </c>
      <c r="D554" t="s">
        <v>28</v>
      </c>
      <c r="E554" t="s">
        <v>229</v>
      </c>
      <c r="F554" t="s">
        <v>77</v>
      </c>
      <c r="H554" t="s">
        <v>109</v>
      </c>
    </row>
    <row r="555" spans="1:8" x14ac:dyDescent="0.3">
      <c r="A555" t="s">
        <v>110</v>
      </c>
      <c r="B555">
        <v>1.6318313050000001E-5</v>
      </c>
      <c r="C555" t="s">
        <v>11</v>
      </c>
      <c r="D555" t="s">
        <v>28</v>
      </c>
      <c r="E555" t="s">
        <v>229</v>
      </c>
      <c r="F555" t="s">
        <v>77</v>
      </c>
      <c r="H555" t="s">
        <v>111</v>
      </c>
    </row>
    <row r="556" spans="1:8" x14ac:dyDescent="0.3">
      <c r="A556" t="s">
        <v>112</v>
      </c>
      <c r="B556">
        <v>1.7115000000000001E-12</v>
      </c>
      <c r="C556" t="s">
        <v>11</v>
      </c>
      <c r="D556" t="s">
        <v>28</v>
      </c>
      <c r="E556" t="s">
        <v>229</v>
      </c>
      <c r="F556" t="s">
        <v>77</v>
      </c>
      <c r="H556" t="s">
        <v>82</v>
      </c>
    </row>
    <row r="557" spans="1:8" x14ac:dyDescent="0.3">
      <c r="A557" t="s">
        <v>113</v>
      </c>
      <c r="B557">
        <v>1.0269E-7</v>
      </c>
      <c r="C557" t="s">
        <v>11</v>
      </c>
      <c r="D557" t="s">
        <v>28</v>
      </c>
      <c r="E557" t="s">
        <v>229</v>
      </c>
      <c r="F557" t="s">
        <v>77</v>
      </c>
      <c r="H557" t="s">
        <v>114</v>
      </c>
    </row>
    <row r="558" spans="1:8" x14ac:dyDescent="0.3">
      <c r="A558" t="s">
        <v>232</v>
      </c>
      <c r="B558">
        <v>3.1399999999999999E-9</v>
      </c>
      <c r="C558" t="s">
        <v>11</v>
      </c>
      <c r="D558" t="s">
        <v>28</v>
      </c>
      <c r="E558" t="s">
        <v>229</v>
      </c>
      <c r="F558" t="s">
        <v>77</v>
      </c>
      <c r="H558" t="s">
        <v>125</v>
      </c>
    </row>
    <row r="559" spans="1:8" x14ac:dyDescent="0.3">
      <c r="A559" t="s">
        <v>115</v>
      </c>
      <c r="B559">
        <v>6.8460000000000014E-9</v>
      </c>
      <c r="C559" t="s">
        <v>11</v>
      </c>
      <c r="D559" t="s">
        <v>28</v>
      </c>
      <c r="E559" t="s">
        <v>229</v>
      </c>
      <c r="F559" t="s">
        <v>77</v>
      </c>
      <c r="H559" t="s">
        <v>116</v>
      </c>
    </row>
    <row r="560" spans="1:8" x14ac:dyDescent="0.3">
      <c r="A560" t="s">
        <v>231</v>
      </c>
      <c r="B560">
        <v>6.8460000000000014E-9</v>
      </c>
      <c r="C560" t="s">
        <v>11</v>
      </c>
      <c r="D560" t="s">
        <v>28</v>
      </c>
      <c r="E560" t="s">
        <v>229</v>
      </c>
      <c r="F560" t="s">
        <v>77</v>
      </c>
      <c r="H560" t="s">
        <v>116</v>
      </c>
    </row>
    <row r="561" spans="1:8" x14ac:dyDescent="0.3">
      <c r="A561" t="s">
        <v>117</v>
      </c>
      <c r="B561">
        <v>1.7115E-10</v>
      </c>
      <c r="C561" t="s">
        <v>11</v>
      </c>
      <c r="D561" t="s">
        <v>28</v>
      </c>
      <c r="E561" t="s">
        <v>229</v>
      </c>
      <c r="F561" t="s">
        <v>77</v>
      </c>
      <c r="H561" t="s">
        <v>118</v>
      </c>
    </row>
    <row r="562" spans="1:8" x14ac:dyDescent="0.3">
      <c r="A562" t="s">
        <v>119</v>
      </c>
      <c r="B562">
        <v>1</v>
      </c>
      <c r="C562" t="s">
        <v>142</v>
      </c>
      <c r="D562" t="s">
        <v>233</v>
      </c>
      <c r="F562" t="s">
        <v>40</v>
      </c>
      <c r="G562" t="s">
        <v>66</v>
      </c>
    </row>
    <row r="564" spans="1:8" ht="15.6" x14ac:dyDescent="0.3">
      <c r="A564" s="1" t="s">
        <v>0</v>
      </c>
      <c r="B564" s="1" t="s">
        <v>126</v>
      </c>
    </row>
    <row r="565" spans="1:8" x14ac:dyDescent="0.3">
      <c r="A565" t="s">
        <v>2</v>
      </c>
      <c r="B565" t="s">
        <v>142</v>
      </c>
    </row>
    <row r="566" spans="1:8" x14ac:dyDescent="0.3">
      <c r="A566" t="s">
        <v>4</v>
      </c>
      <c r="B566">
        <v>1</v>
      </c>
    </row>
    <row r="567" spans="1:8" x14ac:dyDescent="0.3">
      <c r="A567" t="s">
        <v>5</v>
      </c>
      <c r="B567" t="s">
        <v>66</v>
      </c>
    </row>
    <row r="568" spans="1:8" x14ac:dyDescent="0.3">
      <c r="A568" t="s">
        <v>7</v>
      </c>
      <c r="B568" t="s">
        <v>8</v>
      </c>
    </row>
    <row r="569" spans="1:8" x14ac:dyDescent="0.3">
      <c r="A569" t="s">
        <v>9</v>
      </c>
      <c r="B569" t="s">
        <v>233</v>
      </c>
    </row>
    <row r="570" spans="1:8" x14ac:dyDescent="0.3">
      <c r="A570" t="s">
        <v>10</v>
      </c>
      <c r="B570" t="s">
        <v>11</v>
      </c>
    </row>
    <row r="571" spans="1:8" x14ac:dyDescent="0.3">
      <c r="A571" t="s">
        <v>12</v>
      </c>
    </row>
    <row r="572" spans="1:8" x14ac:dyDescent="0.3">
      <c r="A572" t="s">
        <v>14</v>
      </c>
      <c r="B572" s="4" t="s">
        <v>282</v>
      </c>
    </row>
    <row r="573" spans="1:8" x14ac:dyDescent="0.3">
      <c r="A573" t="s">
        <v>15</v>
      </c>
      <c r="B573" t="s">
        <v>16</v>
      </c>
    </row>
    <row r="574" spans="1:8" x14ac:dyDescent="0.3">
      <c r="A574" t="s">
        <v>17</v>
      </c>
    </row>
    <row r="575" spans="1:8" ht="15.6" x14ac:dyDescent="0.3">
      <c r="A575" s="1" t="s">
        <v>18</v>
      </c>
    </row>
    <row r="576" spans="1:8" x14ac:dyDescent="0.3">
      <c r="A576" t="s">
        <v>19</v>
      </c>
      <c r="B576" t="s">
        <v>20</v>
      </c>
      <c r="C576" t="s">
        <v>2</v>
      </c>
      <c r="D576" t="s">
        <v>9</v>
      </c>
      <c r="E576" t="s">
        <v>21</v>
      </c>
      <c r="F576" t="s">
        <v>7</v>
      </c>
      <c r="G576" t="s">
        <v>5</v>
      </c>
      <c r="H576" t="s">
        <v>22</v>
      </c>
    </row>
    <row r="577" spans="1:8" x14ac:dyDescent="0.3">
      <c r="A577" t="s">
        <v>67</v>
      </c>
      <c r="B577">
        <v>1.7115000000000001E-4</v>
      </c>
      <c r="C577" t="s">
        <v>142</v>
      </c>
      <c r="D577" t="s">
        <v>28</v>
      </c>
      <c r="F577" t="s">
        <v>24</v>
      </c>
      <c r="G577" t="s">
        <v>68</v>
      </c>
      <c r="H577" t="s">
        <v>147</v>
      </c>
    </row>
    <row r="578" spans="1:8" x14ac:dyDescent="0.3">
      <c r="A578" t="s">
        <v>127</v>
      </c>
      <c r="B578">
        <f>(B486-B577)*0.221536</f>
        <v>8.3499045145599994E-4</v>
      </c>
      <c r="C578" t="s">
        <v>3</v>
      </c>
      <c r="D578" t="s">
        <v>28</v>
      </c>
      <c r="F578" t="s">
        <v>24</v>
      </c>
      <c r="G578" t="s">
        <v>128</v>
      </c>
      <c r="H578" s="7" t="s">
        <v>284</v>
      </c>
    </row>
    <row r="579" spans="1:8" x14ac:dyDescent="0.3">
      <c r="A579" t="s">
        <v>49</v>
      </c>
      <c r="B579">
        <v>1.2321999999999999E-9</v>
      </c>
      <c r="C579" t="s">
        <v>3</v>
      </c>
      <c r="D579" t="s">
        <v>9</v>
      </c>
      <c r="F579" t="s">
        <v>24</v>
      </c>
      <c r="G579" t="s">
        <v>69</v>
      </c>
      <c r="H579" t="s">
        <v>147</v>
      </c>
    </row>
    <row r="580" spans="1:8" x14ac:dyDescent="0.3">
      <c r="A580" t="s">
        <v>132</v>
      </c>
      <c r="B580">
        <v>1.2321999999999999E-9</v>
      </c>
      <c r="C580" t="s">
        <v>3</v>
      </c>
      <c r="D580" t="s">
        <v>9</v>
      </c>
      <c r="F580" t="s">
        <v>24</v>
      </c>
      <c r="G580" t="s">
        <v>71</v>
      </c>
      <c r="H580" t="s">
        <v>147</v>
      </c>
    </row>
    <row r="581" spans="1:8" x14ac:dyDescent="0.3">
      <c r="A581" t="s">
        <v>61</v>
      </c>
      <c r="B581">
        <v>8.4190999999999996E-9</v>
      </c>
      <c r="C581" t="s">
        <v>3</v>
      </c>
      <c r="D581" t="s">
        <v>9</v>
      </c>
      <c r="F581" t="s">
        <v>24</v>
      </c>
      <c r="G581" t="s">
        <v>62</v>
      </c>
      <c r="H581" t="s">
        <v>147</v>
      </c>
    </row>
    <row r="582" spans="1:8" x14ac:dyDescent="0.3">
      <c r="A582" t="s">
        <v>133</v>
      </c>
      <c r="B582">
        <v>8.4190999999999996E-9</v>
      </c>
      <c r="C582" t="s">
        <v>3</v>
      </c>
      <c r="D582" t="s">
        <v>9</v>
      </c>
      <c r="F582" t="s">
        <v>24</v>
      </c>
      <c r="G582" t="s">
        <v>72</v>
      </c>
      <c r="H582" t="s">
        <v>147</v>
      </c>
    </row>
    <row r="583" spans="1:8" x14ac:dyDescent="0.3">
      <c r="A583" t="s">
        <v>73</v>
      </c>
      <c r="B583">
        <v>9.6793000000000007E-5</v>
      </c>
      <c r="C583" t="s">
        <v>3</v>
      </c>
      <c r="D583" t="s">
        <v>74</v>
      </c>
      <c r="F583" t="s">
        <v>24</v>
      </c>
      <c r="G583" t="s">
        <v>75</v>
      </c>
      <c r="H583" t="s">
        <v>147</v>
      </c>
    </row>
    <row r="584" spans="1:8" x14ac:dyDescent="0.3">
      <c r="A584" t="s">
        <v>76</v>
      </c>
      <c r="B584">
        <v>3.4230000000000007E-9</v>
      </c>
      <c r="C584" t="s">
        <v>11</v>
      </c>
      <c r="D584" t="s">
        <v>28</v>
      </c>
      <c r="E584" t="s">
        <v>229</v>
      </c>
      <c r="F584" t="s">
        <v>77</v>
      </c>
      <c r="H584" t="s">
        <v>78</v>
      </c>
    </row>
    <row r="585" spans="1:8" x14ac:dyDescent="0.3">
      <c r="A585" t="s">
        <v>79</v>
      </c>
      <c r="B585">
        <v>1.7115000000000001E-8</v>
      </c>
      <c r="C585" t="s">
        <v>11</v>
      </c>
      <c r="D585" t="s">
        <v>28</v>
      </c>
      <c r="E585" t="s">
        <v>229</v>
      </c>
      <c r="F585" t="s">
        <v>77</v>
      </c>
      <c r="H585" t="s">
        <v>80</v>
      </c>
    </row>
    <row r="586" spans="1:8" x14ac:dyDescent="0.3">
      <c r="A586" t="s">
        <v>81</v>
      </c>
      <c r="B586">
        <v>1.7115000000000001E-12</v>
      </c>
      <c r="C586" t="s">
        <v>11</v>
      </c>
      <c r="D586" t="s">
        <v>28</v>
      </c>
      <c r="E586" t="s">
        <v>229</v>
      </c>
      <c r="F586" t="s">
        <v>77</v>
      </c>
      <c r="H586" t="s">
        <v>82</v>
      </c>
    </row>
    <row r="587" spans="1:8" x14ac:dyDescent="0.3">
      <c r="A587" t="s">
        <v>83</v>
      </c>
      <c r="B587">
        <v>5.3843789999999999E-4</v>
      </c>
      <c r="C587" t="s">
        <v>11</v>
      </c>
      <c r="D587" t="s">
        <v>28</v>
      </c>
      <c r="E587" t="s">
        <v>229</v>
      </c>
      <c r="F587" t="s">
        <v>77</v>
      </c>
      <c r="H587" t="s">
        <v>84</v>
      </c>
    </row>
    <row r="588" spans="1:8" x14ac:dyDescent="0.3">
      <c r="A588" t="s">
        <v>85</v>
      </c>
      <c r="B588">
        <v>2.7041700000000003E-6</v>
      </c>
      <c r="C588" t="s">
        <v>11</v>
      </c>
      <c r="D588" t="s">
        <v>28</v>
      </c>
      <c r="E588" t="s">
        <v>229</v>
      </c>
      <c r="F588" t="s">
        <v>77</v>
      </c>
      <c r="H588" t="s">
        <v>86</v>
      </c>
    </row>
    <row r="589" spans="1:8" x14ac:dyDescent="0.3">
      <c r="A589" t="s">
        <v>87</v>
      </c>
      <c r="B589">
        <v>8.5575000000000002E-12</v>
      </c>
      <c r="C589" t="s">
        <v>11</v>
      </c>
      <c r="D589" t="s">
        <v>28</v>
      </c>
      <c r="E589" t="s">
        <v>229</v>
      </c>
      <c r="F589" t="s">
        <v>77</v>
      </c>
      <c r="H589" t="s">
        <v>88</v>
      </c>
    </row>
    <row r="590" spans="1:8" x14ac:dyDescent="0.3">
      <c r="A590" t="s">
        <v>89</v>
      </c>
      <c r="B590">
        <v>2.90955E-10</v>
      </c>
      <c r="C590" t="s">
        <v>11</v>
      </c>
      <c r="D590" t="s">
        <v>28</v>
      </c>
      <c r="E590" t="s">
        <v>229</v>
      </c>
      <c r="F590" t="s">
        <v>77</v>
      </c>
      <c r="H590" t="s">
        <v>90</v>
      </c>
    </row>
    <row r="591" spans="1:8" x14ac:dyDescent="0.3">
      <c r="A591" t="s">
        <v>91</v>
      </c>
      <c r="B591">
        <v>1.7115000000000001E-8</v>
      </c>
      <c r="C591" t="s">
        <v>11</v>
      </c>
      <c r="D591" t="s">
        <v>28</v>
      </c>
      <c r="E591" t="s">
        <v>229</v>
      </c>
      <c r="F591" t="s">
        <v>77</v>
      </c>
      <c r="H591" t="s">
        <v>80</v>
      </c>
    </row>
    <row r="592" spans="1:8" x14ac:dyDescent="0.3">
      <c r="A592" t="s">
        <v>92</v>
      </c>
      <c r="B592">
        <v>0</v>
      </c>
      <c r="C592" t="s">
        <v>11</v>
      </c>
      <c r="D592" t="s">
        <v>28</v>
      </c>
      <c r="E592" t="s">
        <v>230</v>
      </c>
      <c r="F592" t="s">
        <v>77</v>
      </c>
      <c r="H592" t="s">
        <v>93</v>
      </c>
    </row>
    <row r="593" spans="1:8" x14ac:dyDescent="0.3">
      <c r="A593" t="s">
        <v>94</v>
      </c>
      <c r="B593">
        <v>1.8826499999999999E-14</v>
      </c>
      <c r="C593" t="s">
        <v>11</v>
      </c>
      <c r="D593" t="s">
        <v>28</v>
      </c>
      <c r="E593" t="s">
        <v>229</v>
      </c>
      <c r="F593" t="s">
        <v>77</v>
      </c>
      <c r="H593" t="s">
        <v>95</v>
      </c>
    </row>
    <row r="594" spans="1:8" x14ac:dyDescent="0.3">
      <c r="A594" t="s">
        <v>96</v>
      </c>
      <c r="B594">
        <v>3.4230000000000002E-15</v>
      </c>
      <c r="C594" t="s">
        <v>11</v>
      </c>
      <c r="D594" t="s">
        <v>28</v>
      </c>
      <c r="E594" t="s">
        <v>229</v>
      </c>
      <c r="F594" t="s">
        <v>77</v>
      </c>
      <c r="H594" t="s">
        <v>97</v>
      </c>
    </row>
    <row r="595" spans="1:8" x14ac:dyDescent="0.3">
      <c r="A595" t="s">
        <v>98</v>
      </c>
      <c r="B595">
        <v>2.22495E-8</v>
      </c>
      <c r="C595" t="s">
        <v>11</v>
      </c>
      <c r="D595" t="s">
        <v>28</v>
      </c>
      <c r="E595" t="s">
        <v>229</v>
      </c>
      <c r="F595" t="s">
        <v>77</v>
      </c>
      <c r="H595" t="s">
        <v>99</v>
      </c>
    </row>
    <row r="596" spans="1:8" x14ac:dyDescent="0.3">
      <c r="A596" t="s">
        <v>100</v>
      </c>
      <c r="B596">
        <v>8.9853750000000014E-7</v>
      </c>
      <c r="C596" t="s">
        <v>11</v>
      </c>
      <c r="D596" t="s">
        <v>28</v>
      </c>
      <c r="E596" t="s">
        <v>229</v>
      </c>
      <c r="F596" t="s">
        <v>77</v>
      </c>
      <c r="H596" t="s">
        <v>101</v>
      </c>
    </row>
    <row r="597" spans="1:8" x14ac:dyDescent="0.3">
      <c r="A597" t="s">
        <v>102</v>
      </c>
      <c r="B597">
        <v>1.1980500000000001E-11</v>
      </c>
      <c r="C597" t="s">
        <v>11</v>
      </c>
      <c r="D597" t="s">
        <v>28</v>
      </c>
      <c r="E597" t="s">
        <v>229</v>
      </c>
      <c r="F597" t="s">
        <v>77</v>
      </c>
      <c r="H597" t="s">
        <v>103</v>
      </c>
    </row>
    <row r="598" spans="1:8" x14ac:dyDescent="0.3">
      <c r="A598" t="s">
        <v>104</v>
      </c>
      <c r="B598">
        <v>9.41325E-6</v>
      </c>
      <c r="C598" t="s">
        <v>11</v>
      </c>
      <c r="D598" t="s">
        <v>28</v>
      </c>
      <c r="E598" t="s">
        <v>229</v>
      </c>
      <c r="F598" t="s">
        <v>77</v>
      </c>
      <c r="H598" t="s">
        <v>105</v>
      </c>
    </row>
    <row r="599" spans="1:8" x14ac:dyDescent="0.3">
      <c r="A599" t="s">
        <v>106</v>
      </c>
      <c r="B599">
        <v>2.1051450000000002E-7</v>
      </c>
      <c r="C599" t="s">
        <v>11</v>
      </c>
      <c r="D599" t="s">
        <v>28</v>
      </c>
      <c r="E599" t="s">
        <v>229</v>
      </c>
      <c r="F599" t="s">
        <v>77</v>
      </c>
      <c r="H599" t="s">
        <v>107</v>
      </c>
    </row>
    <row r="600" spans="1:8" x14ac:dyDescent="0.3">
      <c r="A600" t="s">
        <v>108</v>
      </c>
      <c r="B600">
        <v>1.7709396134999999E-5</v>
      </c>
      <c r="C600" t="s">
        <v>11</v>
      </c>
      <c r="D600" t="s">
        <v>28</v>
      </c>
      <c r="E600" t="s">
        <v>229</v>
      </c>
      <c r="F600" t="s">
        <v>77</v>
      </c>
      <c r="H600" t="s">
        <v>109</v>
      </c>
    </row>
    <row r="601" spans="1:8" x14ac:dyDescent="0.3">
      <c r="A601" t="s">
        <v>110</v>
      </c>
      <c r="B601">
        <v>1.6318313050000001E-5</v>
      </c>
      <c r="C601" t="s">
        <v>11</v>
      </c>
      <c r="D601" t="s">
        <v>28</v>
      </c>
      <c r="E601" t="s">
        <v>229</v>
      </c>
      <c r="F601" t="s">
        <v>77</v>
      </c>
      <c r="H601" t="s">
        <v>111</v>
      </c>
    </row>
    <row r="602" spans="1:8" x14ac:dyDescent="0.3">
      <c r="A602" t="s">
        <v>112</v>
      </c>
      <c r="B602">
        <v>1.7115000000000001E-12</v>
      </c>
      <c r="C602" t="s">
        <v>11</v>
      </c>
      <c r="D602" t="s">
        <v>28</v>
      </c>
      <c r="E602" t="s">
        <v>229</v>
      </c>
      <c r="F602" t="s">
        <v>77</v>
      </c>
      <c r="H602" t="s">
        <v>82</v>
      </c>
    </row>
    <row r="603" spans="1:8" x14ac:dyDescent="0.3">
      <c r="A603" t="s">
        <v>113</v>
      </c>
      <c r="B603">
        <v>1.0269E-7</v>
      </c>
      <c r="C603" t="s">
        <v>11</v>
      </c>
      <c r="D603" t="s">
        <v>28</v>
      </c>
      <c r="E603" t="s">
        <v>229</v>
      </c>
      <c r="F603" t="s">
        <v>77</v>
      </c>
      <c r="H603" t="s">
        <v>114</v>
      </c>
    </row>
    <row r="604" spans="1:8" x14ac:dyDescent="0.3">
      <c r="A604" t="s">
        <v>115</v>
      </c>
      <c r="B604">
        <v>6.8460000000000014E-9</v>
      </c>
      <c r="C604" t="s">
        <v>11</v>
      </c>
      <c r="D604" t="s">
        <v>28</v>
      </c>
      <c r="E604" t="s">
        <v>229</v>
      </c>
      <c r="F604" t="s">
        <v>77</v>
      </c>
      <c r="H604" t="s">
        <v>116</v>
      </c>
    </row>
    <row r="605" spans="1:8" x14ac:dyDescent="0.3">
      <c r="A605" t="s">
        <v>231</v>
      </c>
      <c r="B605">
        <v>6.8460000000000014E-9</v>
      </c>
      <c r="C605" t="s">
        <v>11</v>
      </c>
      <c r="D605" t="s">
        <v>28</v>
      </c>
      <c r="E605" t="s">
        <v>229</v>
      </c>
      <c r="F605" t="s">
        <v>77</v>
      </c>
      <c r="H605" t="s">
        <v>116</v>
      </c>
    </row>
    <row r="606" spans="1:8" x14ac:dyDescent="0.3">
      <c r="A606" t="s">
        <v>117</v>
      </c>
      <c r="B606">
        <v>1.7115E-10</v>
      </c>
      <c r="C606" t="s">
        <v>11</v>
      </c>
      <c r="D606" t="s">
        <v>28</v>
      </c>
      <c r="E606" t="s">
        <v>229</v>
      </c>
      <c r="F606" t="s">
        <v>77</v>
      </c>
      <c r="H606" t="s">
        <v>118</v>
      </c>
    </row>
    <row r="607" spans="1:8" x14ac:dyDescent="0.3">
      <c r="A607" t="s">
        <v>126</v>
      </c>
      <c r="B607">
        <v>1</v>
      </c>
      <c r="C607" t="s">
        <v>142</v>
      </c>
      <c r="D607" t="s">
        <v>233</v>
      </c>
      <c r="F607" t="s">
        <v>40</v>
      </c>
      <c r="G607" t="s">
        <v>66</v>
      </c>
    </row>
    <row r="609" spans="1:8" ht="15.6" x14ac:dyDescent="0.3">
      <c r="A609" s="1" t="s">
        <v>0</v>
      </c>
      <c r="B609" s="1" t="s">
        <v>64</v>
      </c>
    </row>
    <row r="610" spans="1:8" x14ac:dyDescent="0.3">
      <c r="A610" t="s">
        <v>2</v>
      </c>
      <c r="B610" t="s">
        <v>148</v>
      </c>
    </row>
    <row r="611" spans="1:8" x14ac:dyDescent="0.3">
      <c r="A611" t="s">
        <v>4</v>
      </c>
      <c r="B611">
        <v>1</v>
      </c>
    </row>
    <row r="612" spans="1:8" x14ac:dyDescent="0.3">
      <c r="A612" t="s">
        <v>5</v>
      </c>
      <c r="B612" t="s">
        <v>66</v>
      </c>
    </row>
    <row r="613" spans="1:8" x14ac:dyDescent="0.3">
      <c r="A613" t="s">
        <v>7</v>
      </c>
      <c r="B613" t="s">
        <v>8</v>
      </c>
    </row>
    <row r="614" spans="1:8" x14ac:dyDescent="0.3">
      <c r="A614" t="s">
        <v>9</v>
      </c>
      <c r="B614" t="s">
        <v>233</v>
      </c>
    </row>
    <row r="615" spans="1:8" x14ac:dyDescent="0.3">
      <c r="A615" t="s">
        <v>10</v>
      </c>
      <c r="B615" t="s">
        <v>11</v>
      </c>
    </row>
    <row r="616" spans="1:8" x14ac:dyDescent="0.3">
      <c r="A616" t="s">
        <v>12</v>
      </c>
    </row>
    <row r="617" spans="1:8" x14ac:dyDescent="0.3">
      <c r="A617" t="s">
        <v>14</v>
      </c>
      <c r="B617" s="4" t="s">
        <v>282</v>
      </c>
    </row>
    <row r="618" spans="1:8" x14ac:dyDescent="0.3">
      <c r="A618" t="s">
        <v>15</v>
      </c>
      <c r="B618" t="s">
        <v>16</v>
      </c>
    </row>
    <row r="619" spans="1:8" x14ac:dyDescent="0.3">
      <c r="A619" t="s">
        <v>17</v>
      </c>
    </row>
    <row r="620" spans="1:8" ht="15.6" x14ac:dyDescent="0.3">
      <c r="A620" s="1" t="s">
        <v>18</v>
      </c>
    </row>
    <row r="621" spans="1:8" x14ac:dyDescent="0.3">
      <c r="A621" t="s">
        <v>19</v>
      </c>
      <c r="B621" t="s">
        <v>20</v>
      </c>
      <c r="C621" t="s">
        <v>2</v>
      </c>
      <c r="D621" t="s">
        <v>9</v>
      </c>
      <c r="E621" t="s">
        <v>21</v>
      </c>
      <c r="F621" t="s">
        <v>7</v>
      </c>
      <c r="G621" t="s">
        <v>5</v>
      </c>
      <c r="H621" t="s">
        <v>22</v>
      </c>
    </row>
    <row r="622" spans="1:8" x14ac:dyDescent="0.3">
      <c r="A622" t="s">
        <v>67</v>
      </c>
      <c r="B622">
        <v>1.0699999999999999E-2</v>
      </c>
      <c r="C622" t="s">
        <v>149</v>
      </c>
      <c r="D622" t="s">
        <v>28</v>
      </c>
      <c r="F622" t="s">
        <v>24</v>
      </c>
      <c r="G622" t="s">
        <v>68</v>
      </c>
      <c r="H622" t="s">
        <v>150</v>
      </c>
    </row>
    <row r="623" spans="1:8" x14ac:dyDescent="0.3">
      <c r="A623" t="s">
        <v>1</v>
      </c>
      <c r="B623">
        <v>7.1100000000000003E-10</v>
      </c>
      <c r="C623" t="s">
        <v>3</v>
      </c>
      <c r="D623" t="s">
        <v>9</v>
      </c>
      <c r="F623" t="s">
        <v>24</v>
      </c>
      <c r="G623" t="s">
        <v>69</v>
      </c>
      <c r="H623" t="s">
        <v>150</v>
      </c>
    </row>
    <row r="624" spans="1:8" x14ac:dyDescent="0.3">
      <c r="A624" t="s">
        <v>132</v>
      </c>
      <c r="B624">
        <v>7.1100000000000003E-10</v>
      </c>
      <c r="C624" t="s">
        <v>3</v>
      </c>
      <c r="D624" t="s">
        <v>9</v>
      </c>
      <c r="F624" t="s">
        <v>24</v>
      </c>
      <c r="G624" t="s">
        <v>71</v>
      </c>
      <c r="H624" t="s">
        <v>150</v>
      </c>
    </row>
    <row r="625" spans="1:8" x14ac:dyDescent="0.3">
      <c r="A625" t="s">
        <v>61</v>
      </c>
      <c r="B625">
        <v>4.5900000000000001E-8</v>
      </c>
      <c r="C625" t="s">
        <v>3</v>
      </c>
      <c r="D625" t="s">
        <v>9</v>
      </c>
      <c r="F625" t="s">
        <v>24</v>
      </c>
      <c r="G625" t="s">
        <v>62</v>
      </c>
      <c r="H625" t="s">
        <v>150</v>
      </c>
    </row>
    <row r="626" spans="1:8" x14ac:dyDescent="0.3">
      <c r="A626" t="s">
        <v>133</v>
      </c>
      <c r="B626">
        <v>4.5900000000000001E-8</v>
      </c>
      <c r="C626" t="s">
        <v>3</v>
      </c>
      <c r="D626" t="s">
        <v>9</v>
      </c>
      <c r="F626" t="s">
        <v>24</v>
      </c>
      <c r="G626" t="s">
        <v>72</v>
      </c>
      <c r="H626" t="s">
        <v>150</v>
      </c>
    </row>
    <row r="627" spans="1:8" x14ac:dyDescent="0.3">
      <c r="A627" t="s">
        <v>73</v>
      </c>
      <c r="B627">
        <v>9.2999999999999997E-5</v>
      </c>
      <c r="C627" t="s">
        <v>3</v>
      </c>
      <c r="D627" t="s">
        <v>74</v>
      </c>
      <c r="F627" t="s">
        <v>24</v>
      </c>
      <c r="G627" t="s">
        <v>75</v>
      </c>
      <c r="H627" t="s">
        <v>150</v>
      </c>
    </row>
    <row r="628" spans="1:8" x14ac:dyDescent="0.3">
      <c r="A628" t="s">
        <v>76</v>
      </c>
      <c r="B628">
        <f>B622*0.00002</f>
        <v>2.1400000000000001E-7</v>
      </c>
      <c r="C628" t="s">
        <v>11</v>
      </c>
      <c r="D628" t="s">
        <v>28</v>
      </c>
      <c r="E628" t="s">
        <v>229</v>
      </c>
      <c r="F628" t="s">
        <v>77</v>
      </c>
      <c r="H628" t="s">
        <v>78</v>
      </c>
    </row>
    <row r="629" spans="1:8" x14ac:dyDescent="0.3">
      <c r="A629" t="s">
        <v>79</v>
      </c>
      <c r="B629">
        <f>B622*0.0001</f>
        <v>1.0699999999999999E-6</v>
      </c>
      <c r="C629" t="s">
        <v>11</v>
      </c>
      <c r="D629" t="s">
        <v>28</v>
      </c>
      <c r="E629" t="s">
        <v>229</v>
      </c>
      <c r="F629" t="s">
        <v>77</v>
      </c>
      <c r="H629" t="s">
        <v>80</v>
      </c>
    </row>
    <row r="630" spans="1:8" x14ac:dyDescent="0.3">
      <c r="A630" t="s">
        <v>81</v>
      </c>
      <c r="B630">
        <f>B622*0.00000001</f>
        <v>1.0699999999999999E-10</v>
      </c>
      <c r="C630" t="s">
        <v>11</v>
      </c>
      <c r="D630" t="s">
        <v>28</v>
      </c>
      <c r="E630" t="s">
        <v>229</v>
      </c>
      <c r="F630" t="s">
        <v>77</v>
      </c>
      <c r="H630" t="s">
        <v>82</v>
      </c>
    </row>
    <row r="631" spans="1:8" x14ac:dyDescent="0.3">
      <c r="A631" t="s">
        <v>83</v>
      </c>
      <c r="B631">
        <f>B622*3.146</f>
        <v>3.3662199999999996E-2</v>
      </c>
      <c r="C631" t="s">
        <v>11</v>
      </c>
      <c r="D631" t="s">
        <v>28</v>
      </c>
      <c r="E631" t="s">
        <v>229</v>
      </c>
      <c r="F631" t="s">
        <v>77</v>
      </c>
      <c r="H631" t="s">
        <v>84</v>
      </c>
    </row>
    <row r="632" spans="1:8" x14ac:dyDescent="0.3">
      <c r="A632" t="s">
        <v>85</v>
      </c>
      <c r="B632">
        <f>B622*0.0158</f>
        <v>1.6906000000000001E-4</v>
      </c>
      <c r="C632" t="s">
        <v>11</v>
      </c>
      <c r="D632" t="s">
        <v>28</v>
      </c>
      <c r="E632" t="s">
        <v>229</v>
      </c>
      <c r="F632" t="s">
        <v>77</v>
      </c>
      <c r="H632" t="s">
        <v>86</v>
      </c>
    </row>
    <row r="633" spans="1:8" x14ac:dyDescent="0.3">
      <c r="A633" t="s">
        <v>87</v>
      </c>
      <c r="B633">
        <f>B622*0.00000005</f>
        <v>5.3499999999999991E-10</v>
      </c>
      <c r="C633" t="s">
        <v>11</v>
      </c>
      <c r="D633" t="s">
        <v>28</v>
      </c>
      <c r="E633" t="s">
        <v>229</v>
      </c>
      <c r="F633" t="s">
        <v>77</v>
      </c>
      <c r="H633" t="s">
        <v>88</v>
      </c>
    </row>
    <row r="634" spans="1:8" x14ac:dyDescent="0.3">
      <c r="A634" t="s">
        <v>89</v>
      </c>
      <c r="B634">
        <f>B622*0.0000017</f>
        <v>1.8189999999999999E-8</v>
      </c>
      <c r="C634" t="s">
        <v>11</v>
      </c>
      <c r="D634" t="s">
        <v>28</v>
      </c>
      <c r="E634" t="s">
        <v>229</v>
      </c>
      <c r="F634" t="s">
        <v>77</v>
      </c>
      <c r="H634" t="s">
        <v>90</v>
      </c>
    </row>
    <row r="635" spans="1:8" x14ac:dyDescent="0.3">
      <c r="A635" t="s">
        <v>91</v>
      </c>
      <c r="B635">
        <f>B622*0.0001</f>
        <v>1.0699999999999999E-6</v>
      </c>
      <c r="C635" t="s">
        <v>11</v>
      </c>
      <c r="D635" t="s">
        <v>28</v>
      </c>
      <c r="E635" t="s">
        <v>229</v>
      </c>
      <c r="F635" t="s">
        <v>77</v>
      </c>
      <c r="H635" t="s">
        <v>80</v>
      </c>
    </row>
    <row r="636" spans="1:8" x14ac:dyDescent="0.3">
      <c r="A636" t="s">
        <v>92</v>
      </c>
      <c r="B636">
        <f>B651*0.0000124</f>
        <v>1.24E-5</v>
      </c>
      <c r="C636" t="s">
        <v>11</v>
      </c>
      <c r="D636" t="s">
        <v>28</v>
      </c>
      <c r="E636" t="s">
        <v>230</v>
      </c>
      <c r="F636" t="s">
        <v>77</v>
      </c>
      <c r="H636" t="s">
        <v>93</v>
      </c>
    </row>
    <row r="637" spans="1:8" x14ac:dyDescent="0.3">
      <c r="A637" t="s">
        <v>94</v>
      </c>
      <c r="B637">
        <f>B622*0.00000000011</f>
        <v>1.1769999999999999E-12</v>
      </c>
      <c r="C637" t="s">
        <v>11</v>
      </c>
      <c r="D637" t="s">
        <v>28</v>
      </c>
      <c r="E637" t="s">
        <v>229</v>
      </c>
      <c r="F637" t="s">
        <v>77</v>
      </c>
      <c r="H637" t="s">
        <v>95</v>
      </c>
    </row>
    <row r="638" spans="1:8" x14ac:dyDescent="0.3">
      <c r="A638" t="s">
        <v>96</v>
      </c>
      <c r="B638">
        <f>B622*0.00000000002</f>
        <v>2.1399999999999997E-13</v>
      </c>
      <c r="C638" t="s">
        <v>11</v>
      </c>
      <c r="D638" t="s">
        <v>28</v>
      </c>
      <c r="E638" t="s">
        <v>229</v>
      </c>
      <c r="F638" t="s">
        <v>77</v>
      </c>
      <c r="H638" t="s">
        <v>97</v>
      </c>
    </row>
    <row r="639" spans="1:8" x14ac:dyDescent="0.3">
      <c r="A639" t="s">
        <v>98</v>
      </c>
      <c r="B639">
        <f>B622*0.00013</f>
        <v>1.3909999999999999E-6</v>
      </c>
      <c r="C639" t="s">
        <v>11</v>
      </c>
      <c r="D639" t="s">
        <v>28</v>
      </c>
      <c r="E639" t="s">
        <v>229</v>
      </c>
      <c r="F639" t="s">
        <v>77</v>
      </c>
      <c r="H639" t="s">
        <v>99</v>
      </c>
    </row>
    <row r="640" spans="1:8" x14ac:dyDescent="0.3">
      <c r="A640" t="s">
        <v>100</v>
      </c>
      <c r="B640">
        <f>B622*0.00525</f>
        <v>5.6175000000000003E-5</v>
      </c>
      <c r="C640" t="s">
        <v>11</v>
      </c>
      <c r="D640" t="s">
        <v>28</v>
      </c>
      <c r="E640" t="s">
        <v>229</v>
      </c>
      <c r="F640" t="s">
        <v>77</v>
      </c>
      <c r="H640" t="s">
        <v>101</v>
      </c>
    </row>
    <row r="641" spans="1:8" x14ac:dyDescent="0.3">
      <c r="A641" t="s">
        <v>102</v>
      </c>
      <c r="B641">
        <f>B622*0.00000007</f>
        <v>7.49E-10</v>
      </c>
      <c r="C641" t="s">
        <v>11</v>
      </c>
      <c r="D641" t="s">
        <v>28</v>
      </c>
      <c r="E641" t="s">
        <v>229</v>
      </c>
      <c r="F641" t="s">
        <v>77</v>
      </c>
      <c r="H641" t="s">
        <v>103</v>
      </c>
    </row>
    <row r="642" spans="1:8" x14ac:dyDescent="0.3">
      <c r="A642" t="s">
        <v>104</v>
      </c>
      <c r="B642">
        <f>B622*0.055</f>
        <v>5.8849999999999994E-4</v>
      </c>
      <c r="C642" t="s">
        <v>11</v>
      </c>
      <c r="D642" t="s">
        <v>28</v>
      </c>
      <c r="E642" t="s">
        <v>229</v>
      </c>
      <c r="F642" t="s">
        <v>77</v>
      </c>
      <c r="H642" t="s">
        <v>105</v>
      </c>
    </row>
    <row r="643" spans="1:8" x14ac:dyDescent="0.3">
      <c r="A643" t="s">
        <v>106</v>
      </c>
      <c r="B643">
        <f>B622*0.00123</f>
        <v>1.3161E-5</v>
      </c>
      <c r="C643" t="s">
        <v>11</v>
      </c>
      <c r="D643" t="s">
        <v>28</v>
      </c>
      <c r="E643" t="s">
        <v>229</v>
      </c>
      <c r="F643" t="s">
        <v>77</v>
      </c>
      <c r="H643" t="s">
        <v>107</v>
      </c>
    </row>
    <row r="644" spans="1:8" x14ac:dyDescent="0.3">
      <c r="A644" t="s">
        <v>108</v>
      </c>
      <c r="B644">
        <f>B622*0.0000549+B651*0.0000177</f>
        <v>1.8287429999999999E-5</v>
      </c>
      <c r="C644" t="s">
        <v>11</v>
      </c>
      <c r="D644" t="s">
        <v>28</v>
      </c>
      <c r="E644" t="s">
        <v>229</v>
      </c>
      <c r="F644" t="s">
        <v>77</v>
      </c>
      <c r="H644" t="s">
        <v>109</v>
      </c>
    </row>
    <row r="645" spans="1:8" x14ac:dyDescent="0.3">
      <c r="A645" t="s">
        <v>110</v>
      </c>
      <c r="B645">
        <f>B622*0.000107+B651*0.0000163</f>
        <v>1.74449E-5</v>
      </c>
      <c r="C645" t="s">
        <v>11</v>
      </c>
      <c r="D645" t="s">
        <v>28</v>
      </c>
      <c r="E645" t="s">
        <v>229</v>
      </c>
      <c r="F645" t="s">
        <v>77</v>
      </c>
      <c r="H645" t="s">
        <v>111</v>
      </c>
    </row>
    <row r="646" spans="1:8" x14ac:dyDescent="0.3">
      <c r="A646" t="s">
        <v>112</v>
      </c>
      <c r="B646">
        <f>B622*0.00000001</f>
        <v>1.0699999999999999E-10</v>
      </c>
      <c r="C646" t="s">
        <v>11</v>
      </c>
      <c r="D646" t="s">
        <v>28</v>
      </c>
      <c r="E646" t="s">
        <v>229</v>
      </c>
      <c r="F646" t="s">
        <v>77</v>
      </c>
      <c r="H646" t="s">
        <v>82</v>
      </c>
    </row>
    <row r="647" spans="1:8" x14ac:dyDescent="0.3">
      <c r="A647" t="s">
        <v>113</v>
      </c>
      <c r="B647">
        <f>B622*0.0006</f>
        <v>6.4199999999999995E-6</v>
      </c>
      <c r="C647" t="s">
        <v>11</v>
      </c>
      <c r="D647" t="s">
        <v>28</v>
      </c>
      <c r="E647" t="s">
        <v>229</v>
      </c>
      <c r="F647" t="s">
        <v>77</v>
      </c>
      <c r="H647" t="s">
        <v>114</v>
      </c>
    </row>
    <row r="648" spans="1:8" x14ac:dyDescent="0.3">
      <c r="A648" t="s">
        <v>115</v>
      </c>
      <c r="B648">
        <f>B622*0.00004</f>
        <v>4.2800000000000002E-7</v>
      </c>
      <c r="C648" t="s">
        <v>11</v>
      </c>
      <c r="D648" t="s">
        <v>28</v>
      </c>
      <c r="E648" t="s">
        <v>229</v>
      </c>
      <c r="F648" t="s">
        <v>77</v>
      </c>
      <c r="H648" t="s">
        <v>116</v>
      </c>
    </row>
    <row r="649" spans="1:8" x14ac:dyDescent="0.3">
      <c r="A649" t="s">
        <v>231</v>
      </c>
      <c r="B649">
        <f>B622*0.00004</f>
        <v>4.2800000000000002E-7</v>
      </c>
      <c r="C649" t="s">
        <v>11</v>
      </c>
      <c r="D649" t="s">
        <v>28</v>
      </c>
      <c r="E649" t="s">
        <v>229</v>
      </c>
      <c r="F649" t="s">
        <v>77</v>
      </c>
      <c r="H649" t="s">
        <v>116</v>
      </c>
    </row>
    <row r="650" spans="1:8" x14ac:dyDescent="0.3">
      <c r="A650" t="s">
        <v>117</v>
      </c>
      <c r="B650">
        <f>B622*0.000001</f>
        <v>1.0699999999999998E-8</v>
      </c>
      <c r="C650" t="s">
        <v>11</v>
      </c>
      <c r="D650" t="s">
        <v>28</v>
      </c>
      <c r="E650" t="s">
        <v>229</v>
      </c>
      <c r="F650" t="s">
        <v>77</v>
      </c>
      <c r="H650" t="s">
        <v>118</v>
      </c>
    </row>
    <row r="651" spans="1:8" x14ac:dyDescent="0.3">
      <c r="A651" t="s">
        <v>64</v>
      </c>
      <c r="B651">
        <v>1</v>
      </c>
      <c r="C651" t="s">
        <v>148</v>
      </c>
      <c r="D651" t="s">
        <v>233</v>
      </c>
      <c r="F651" t="s">
        <v>40</v>
      </c>
      <c r="G651" t="s">
        <v>66</v>
      </c>
    </row>
    <row r="653" spans="1:8" ht="15.6" x14ac:dyDescent="0.3">
      <c r="A653" s="1" t="s">
        <v>0</v>
      </c>
      <c r="B653" s="1" t="s">
        <v>119</v>
      </c>
    </row>
    <row r="654" spans="1:8" x14ac:dyDescent="0.3">
      <c r="A654" t="s">
        <v>2</v>
      </c>
      <c r="B654" t="s">
        <v>148</v>
      </c>
    </row>
    <row r="655" spans="1:8" x14ac:dyDescent="0.3">
      <c r="A655" t="s">
        <v>4</v>
      </c>
      <c r="B655">
        <v>1</v>
      </c>
    </row>
    <row r="656" spans="1:8" x14ac:dyDescent="0.3">
      <c r="A656" t="s">
        <v>5</v>
      </c>
      <c r="B656" t="s">
        <v>66</v>
      </c>
    </row>
    <row r="657" spans="1:8" x14ac:dyDescent="0.3">
      <c r="A657" t="s">
        <v>7</v>
      </c>
      <c r="B657" t="s">
        <v>8</v>
      </c>
    </row>
    <row r="658" spans="1:8" x14ac:dyDescent="0.3">
      <c r="A658" t="s">
        <v>9</v>
      </c>
      <c r="B658" t="s">
        <v>233</v>
      </c>
    </row>
    <row r="659" spans="1:8" x14ac:dyDescent="0.3">
      <c r="A659" t="s">
        <v>10</v>
      </c>
      <c r="B659" t="s">
        <v>11</v>
      </c>
    </row>
    <row r="660" spans="1:8" x14ac:dyDescent="0.3">
      <c r="A660" t="s">
        <v>12</v>
      </c>
    </row>
    <row r="661" spans="1:8" x14ac:dyDescent="0.3">
      <c r="A661" t="s">
        <v>14</v>
      </c>
      <c r="B661" s="4" t="s">
        <v>282</v>
      </c>
    </row>
    <row r="662" spans="1:8" x14ac:dyDescent="0.3">
      <c r="A662" t="s">
        <v>15</v>
      </c>
      <c r="B662" t="s">
        <v>16</v>
      </c>
    </row>
    <row r="663" spans="1:8" x14ac:dyDescent="0.3">
      <c r="A663" t="s">
        <v>17</v>
      </c>
    </row>
    <row r="664" spans="1:8" ht="15.6" x14ac:dyDescent="0.3">
      <c r="A664" s="1" t="s">
        <v>18</v>
      </c>
    </row>
    <row r="665" spans="1:8" x14ac:dyDescent="0.3">
      <c r="A665" t="s">
        <v>19</v>
      </c>
      <c r="B665" t="s">
        <v>20</v>
      </c>
      <c r="C665" t="s">
        <v>2</v>
      </c>
      <c r="D665" t="s">
        <v>9</v>
      </c>
      <c r="E665" t="s">
        <v>21</v>
      </c>
      <c r="F665" t="s">
        <v>7</v>
      </c>
      <c r="G665" t="s">
        <v>5</v>
      </c>
      <c r="H665" t="s">
        <v>22</v>
      </c>
    </row>
    <row r="666" spans="1:8" x14ac:dyDescent="0.3">
      <c r="A666" t="s">
        <v>67</v>
      </c>
      <c r="B666">
        <v>6.7699999999999998E-4</v>
      </c>
      <c r="C666" t="s">
        <v>149</v>
      </c>
      <c r="D666" t="s">
        <v>28</v>
      </c>
      <c r="F666" t="s">
        <v>24</v>
      </c>
      <c r="G666" t="s">
        <v>68</v>
      </c>
      <c r="H666" t="s">
        <v>150</v>
      </c>
    </row>
    <row r="667" spans="1:8" x14ac:dyDescent="0.3">
      <c r="A667" t="s">
        <v>121</v>
      </c>
      <c r="B667">
        <f>0.0343064739999999/2</f>
        <v>1.715323699999995E-2</v>
      </c>
      <c r="C667" t="s">
        <v>148</v>
      </c>
      <c r="D667" t="s">
        <v>122</v>
      </c>
      <c r="F667" t="s">
        <v>24</v>
      </c>
      <c r="G667" t="s">
        <v>123</v>
      </c>
      <c r="H667" t="s">
        <v>150</v>
      </c>
    </row>
    <row r="668" spans="1:8" x14ac:dyDescent="0.3">
      <c r="A668" t="s">
        <v>134</v>
      </c>
      <c r="B668">
        <f>0.0343064739999999/2</f>
        <v>1.715323699999995E-2</v>
      </c>
      <c r="C668" t="s">
        <v>148</v>
      </c>
      <c r="D668" t="s">
        <v>122</v>
      </c>
      <c r="F668" t="s">
        <v>24</v>
      </c>
      <c r="G668" t="s">
        <v>135</v>
      </c>
      <c r="H668" t="s">
        <v>150</v>
      </c>
    </row>
    <row r="669" spans="1:8" x14ac:dyDescent="0.3">
      <c r="A669" t="s">
        <v>41</v>
      </c>
      <c r="B669">
        <v>7.1100000000000003E-10</v>
      </c>
      <c r="C669" t="s">
        <v>3</v>
      </c>
      <c r="D669" t="s">
        <v>9</v>
      </c>
      <c r="F669" t="s">
        <v>24</v>
      </c>
      <c r="G669" t="s">
        <v>69</v>
      </c>
      <c r="H669" t="s">
        <v>283</v>
      </c>
    </row>
    <row r="670" spans="1:8" x14ac:dyDescent="0.3">
      <c r="A670" t="s">
        <v>132</v>
      </c>
      <c r="B670">
        <v>7.1100000000000003E-10</v>
      </c>
      <c r="C670" t="s">
        <v>3</v>
      </c>
      <c r="D670" t="s">
        <v>9</v>
      </c>
      <c r="F670" t="s">
        <v>24</v>
      </c>
      <c r="G670" t="s">
        <v>71</v>
      </c>
      <c r="H670" t="s">
        <v>283</v>
      </c>
    </row>
    <row r="671" spans="1:8" x14ac:dyDescent="0.3">
      <c r="A671" t="s">
        <v>61</v>
      </c>
      <c r="B671">
        <v>4.5900000000000001E-8</v>
      </c>
      <c r="C671" t="s">
        <v>3</v>
      </c>
      <c r="D671" t="s">
        <v>9</v>
      </c>
      <c r="F671" t="s">
        <v>24</v>
      </c>
      <c r="G671" t="s">
        <v>62</v>
      </c>
      <c r="H671" t="s">
        <v>150</v>
      </c>
    </row>
    <row r="672" spans="1:8" x14ac:dyDescent="0.3">
      <c r="A672" t="s">
        <v>133</v>
      </c>
      <c r="B672">
        <v>4.5900000000000001E-8</v>
      </c>
      <c r="C672" t="s">
        <v>3</v>
      </c>
      <c r="D672" t="s">
        <v>9</v>
      </c>
      <c r="F672" t="s">
        <v>24</v>
      </c>
      <c r="G672" t="s">
        <v>72</v>
      </c>
      <c r="H672" t="s">
        <v>150</v>
      </c>
    </row>
    <row r="673" spans="1:8" x14ac:dyDescent="0.3">
      <c r="A673" t="s">
        <v>73</v>
      </c>
      <c r="B673">
        <v>9.2999999999999997E-5</v>
      </c>
      <c r="C673" t="s">
        <v>3</v>
      </c>
      <c r="D673" t="s">
        <v>74</v>
      </c>
      <c r="F673" t="s">
        <v>24</v>
      </c>
      <c r="G673" t="s">
        <v>75</v>
      </c>
      <c r="H673" t="s">
        <v>150</v>
      </c>
    </row>
    <row r="674" spans="1:8" x14ac:dyDescent="0.3">
      <c r="A674" t="s">
        <v>76</v>
      </c>
      <c r="B674">
        <v>1.3540000000000001E-8</v>
      </c>
      <c r="C674" t="s">
        <v>11</v>
      </c>
      <c r="D674" t="s">
        <v>28</v>
      </c>
      <c r="E674" t="s">
        <v>229</v>
      </c>
      <c r="F674" t="s">
        <v>77</v>
      </c>
      <c r="H674" t="s">
        <v>78</v>
      </c>
    </row>
    <row r="675" spans="1:8" x14ac:dyDescent="0.3">
      <c r="A675" t="s">
        <v>79</v>
      </c>
      <c r="B675">
        <v>6.7700000000000004E-8</v>
      </c>
      <c r="C675" t="s">
        <v>11</v>
      </c>
      <c r="D675" t="s">
        <v>28</v>
      </c>
      <c r="E675" t="s">
        <v>229</v>
      </c>
      <c r="F675" t="s">
        <v>77</v>
      </c>
      <c r="H675" t="s">
        <v>80</v>
      </c>
    </row>
    <row r="676" spans="1:8" x14ac:dyDescent="0.3">
      <c r="A676" t="s">
        <v>81</v>
      </c>
      <c r="B676">
        <v>6.7699999999999996E-12</v>
      </c>
      <c r="C676" t="s">
        <v>11</v>
      </c>
      <c r="D676" t="s">
        <v>28</v>
      </c>
      <c r="E676" t="s">
        <v>229</v>
      </c>
      <c r="F676" t="s">
        <v>77</v>
      </c>
      <c r="H676" t="s">
        <v>82</v>
      </c>
    </row>
    <row r="677" spans="1:8" x14ac:dyDescent="0.3">
      <c r="A677" t="s">
        <v>83</v>
      </c>
      <c r="B677">
        <v>2.1298419999999998E-3</v>
      </c>
      <c r="C677" t="s">
        <v>11</v>
      </c>
      <c r="D677" t="s">
        <v>28</v>
      </c>
      <c r="E677" t="s">
        <v>229</v>
      </c>
      <c r="F677" t="s">
        <v>77</v>
      </c>
      <c r="H677" t="s">
        <v>84</v>
      </c>
    </row>
    <row r="678" spans="1:8" x14ac:dyDescent="0.3">
      <c r="A678" t="s">
        <v>85</v>
      </c>
      <c r="B678">
        <v>1.06966E-5</v>
      </c>
      <c r="C678" t="s">
        <v>11</v>
      </c>
      <c r="D678" t="s">
        <v>28</v>
      </c>
      <c r="E678" t="s">
        <v>229</v>
      </c>
      <c r="F678" t="s">
        <v>77</v>
      </c>
      <c r="H678" t="s">
        <v>86</v>
      </c>
    </row>
    <row r="679" spans="1:8" x14ac:dyDescent="0.3">
      <c r="A679" t="s">
        <v>87</v>
      </c>
      <c r="B679">
        <v>3.3849999999999998E-11</v>
      </c>
      <c r="C679" t="s">
        <v>11</v>
      </c>
      <c r="D679" t="s">
        <v>28</v>
      </c>
      <c r="E679" t="s">
        <v>229</v>
      </c>
      <c r="F679" t="s">
        <v>77</v>
      </c>
      <c r="H679" t="s">
        <v>88</v>
      </c>
    </row>
    <row r="680" spans="1:8" x14ac:dyDescent="0.3">
      <c r="A680" t="s">
        <v>89</v>
      </c>
      <c r="B680">
        <v>1.1509E-9</v>
      </c>
      <c r="C680" t="s">
        <v>11</v>
      </c>
      <c r="D680" t="s">
        <v>28</v>
      </c>
      <c r="E680" t="s">
        <v>229</v>
      </c>
      <c r="F680" t="s">
        <v>77</v>
      </c>
      <c r="H680" t="s">
        <v>90</v>
      </c>
    </row>
    <row r="681" spans="1:8" x14ac:dyDescent="0.3">
      <c r="A681" t="s">
        <v>91</v>
      </c>
      <c r="B681">
        <v>6.7700000000000004E-8</v>
      </c>
      <c r="C681" t="s">
        <v>11</v>
      </c>
      <c r="D681" t="s">
        <v>28</v>
      </c>
      <c r="E681" t="s">
        <v>229</v>
      </c>
      <c r="F681" t="s">
        <v>77</v>
      </c>
      <c r="H681" t="s">
        <v>80</v>
      </c>
    </row>
    <row r="682" spans="1:8" x14ac:dyDescent="0.3">
      <c r="A682" t="s">
        <v>92</v>
      </c>
      <c r="B682">
        <v>1.24E-5</v>
      </c>
      <c r="C682" t="s">
        <v>11</v>
      </c>
      <c r="D682" t="s">
        <v>28</v>
      </c>
      <c r="E682" t="s">
        <v>230</v>
      </c>
      <c r="F682" t="s">
        <v>77</v>
      </c>
      <c r="H682" t="s">
        <v>93</v>
      </c>
    </row>
    <row r="683" spans="1:8" x14ac:dyDescent="0.3">
      <c r="A683" t="s">
        <v>94</v>
      </c>
      <c r="B683">
        <v>7.4469999999999997E-14</v>
      </c>
      <c r="C683" t="s">
        <v>11</v>
      </c>
      <c r="D683" t="s">
        <v>28</v>
      </c>
      <c r="E683" t="s">
        <v>229</v>
      </c>
      <c r="F683" t="s">
        <v>77</v>
      </c>
      <c r="H683" t="s">
        <v>95</v>
      </c>
    </row>
    <row r="684" spans="1:8" x14ac:dyDescent="0.3">
      <c r="A684" t="s">
        <v>96</v>
      </c>
      <c r="B684">
        <v>1.3539999999999998E-14</v>
      </c>
      <c r="C684" t="s">
        <v>11</v>
      </c>
      <c r="D684" t="s">
        <v>28</v>
      </c>
      <c r="E684" t="s">
        <v>229</v>
      </c>
      <c r="F684" t="s">
        <v>77</v>
      </c>
      <c r="H684" t="s">
        <v>97</v>
      </c>
    </row>
    <row r="685" spans="1:8" x14ac:dyDescent="0.3">
      <c r="A685" t="s">
        <v>98</v>
      </c>
      <c r="B685">
        <v>8.8009999999999992E-8</v>
      </c>
      <c r="C685" t="s">
        <v>11</v>
      </c>
      <c r="D685" t="s">
        <v>28</v>
      </c>
      <c r="E685" t="s">
        <v>229</v>
      </c>
      <c r="F685" t="s">
        <v>77</v>
      </c>
      <c r="H685" t="s">
        <v>99</v>
      </c>
    </row>
    <row r="686" spans="1:8" x14ac:dyDescent="0.3">
      <c r="A686" t="s">
        <v>100</v>
      </c>
      <c r="B686">
        <v>3.5542499999999999E-6</v>
      </c>
      <c r="C686" t="s">
        <v>11</v>
      </c>
      <c r="D686" t="s">
        <v>28</v>
      </c>
      <c r="E686" t="s">
        <v>229</v>
      </c>
      <c r="F686" t="s">
        <v>77</v>
      </c>
      <c r="H686" t="s">
        <v>101</v>
      </c>
    </row>
    <row r="687" spans="1:8" x14ac:dyDescent="0.3">
      <c r="A687" t="s">
        <v>102</v>
      </c>
      <c r="B687">
        <v>4.7390000000000004E-11</v>
      </c>
      <c r="C687" t="s">
        <v>11</v>
      </c>
      <c r="D687" t="s">
        <v>28</v>
      </c>
      <c r="E687" t="s">
        <v>229</v>
      </c>
      <c r="F687" t="s">
        <v>77</v>
      </c>
      <c r="H687" t="s">
        <v>103</v>
      </c>
    </row>
    <row r="688" spans="1:8" x14ac:dyDescent="0.3">
      <c r="A688" t="s">
        <v>104</v>
      </c>
      <c r="B688">
        <v>3.7234999999999998E-5</v>
      </c>
      <c r="C688" t="s">
        <v>11</v>
      </c>
      <c r="D688" t="s">
        <v>28</v>
      </c>
      <c r="E688" t="s">
        <v>229</v>
      </c>
      <c r="F688" t="s">
        <v>77</v>
      </c>
      <c r="H688" t="s">
        <v>105</v>
      </c>
    </row>
    <row r="689" spans="1:8" x14ac:dyDescent="0.3">
      <c r="A689" t="s">
        <v>106</v>
      </c>
      <c r="B689">
        <v>8.3270999999999994E-7</v>
      </c>
      <c r="C689" t="s">
        <v>11</v>
      </c>
      <c r="D689" t="s">
        <v>28</v>
      </c>
      <c r="E689" t="s">
        <v>229</v>
      </c>
      <c r="F689" t="s">
        <v>77</v>
      </c>
      <c r="H689" t="s">
        <v>107</v>
      </c>
    </row>
    <row r="690" spans="1:8" x14ac:dyDescent="0.3">
      <c r="A690" t="s">
        <v>108</v>
      </c>
      <c r="B690">
        <v>1.7737167300000001E-5</v>
      </c>
      <c r="C690" t="s">
        <v>11</v>
      </c>
      <c r="D690" t="s">
        <v>28</v>
      </c>
      <c r="E690" t="s">
        <v>229</v>
      </c>
      <c r="F690" t="s">
        <v>77</v>
      </c>
      <c r="H690" t="s">
        <v>109</v>
      </c>
    </row>
    <row r="691" spans="1:8" x14ac:dyDescent="0.3">
      <c r="A691" t="s">
        <v>110</v>
      </c>
      <c r="B691">
        <v>1.6372438999999999E-5</v>
      </c>
      <c r="C691" t="s">
        <v>11</v>
      </c>
      <c r="D691" t="s">
        <v>28</v>
      </c>
      <c r="E691" t="s">
        <v>229</v>
      </c>
      <c r="F691" t="s">
        <v>77</v>
      </c>
      <c r="H691" t="s">
        <v>111</v>
      </c>
    </row>
    <row r="692" spans="1:8" x14ac:dyDescent="0.3">
      <c r="A692" t="s">
        <v>112</v>
      </c>
      <c r="B692">
        <v>6.7699999999999996E-12</v>
      </c>
      <c r="C692" t="s">
        <v>11</v>
      </c>
      <c r="D692" t="s">
        <v>28</v>
      </c>
      <c r="E692" t="s">
        <v>229</v>
      </c>
      <c r="F692" t="s">
        <v>77</v>
      </c>
      <c r="H692" t="s">
        <v>82</v>
      </c>
    </row>
    <row r="693" spans="1:8" x14ac:dyDescent="0.3">
      <c r="A693" t="s">
        <v>113</v>
      </c>
      <c r="B693">
        <v>4.0619999999999997E-7</v>
      </c>
      <c r="C693" t="s">
        <v>11</v>
      </c>
      <c r="D693" t="s">
        <v>28</v>
      </c>
      <c r="E693" t="s">
        <v>229</v>
      </c>
      <c r="F693" t="s">
        <v>77</v>
      </c>
      <c r="H693" t="s">
        <v>114</v>
      </c>
    </row>
    <row r="694" spans="1:8" x14ac:dyDescent="0.3">
      <c r="A694" t="s">
        <v>232</v>
      </c>
      <c r="B694">
        <v>3.1399999999999999E-9</v>
      </c>
      <c r="C694" t="s">
        <v>11</v>
      </c>
      <c r="D694" t="s">
        <v>28</v>
      </c>
      <c r="E694" t="s">
        <v>229</v>
      </c>
      <c r="F694" t="s">
        <v>77</v>
      </c>
      <c r="H694" t="s">
        <v>125</v>
      </c>
    </row>
    <row r="695" spans="1:8" x14ac:dyDescent="0.3">
      <c r="A695" t="s">
        <v>115</v>
      </c>
      <c r="B695">
        <v>2.7080000000000002E-8</v>
      </c>
      <c r="C695" t="s">
        <v>11</v>
      </c>
      <c r="D695" t="s">
        <v>28</v>
      </c>
      <c r="E695" t="s">
        <v>229</v>
      </c>
      <c r="F695" t="s">
        <v>77</v>
      </c>
      <c r="H695" t="s">
        <v>116</v>
      </c>
    </row>
    <row r="696" spans="1:8" x14ac:dyDescent="0.3">
      <c r="A696" t="s">
        <v>231</v>
      </c>
      <c r="B696">
        <v>2.7080000000000002E-8</v>
      </c>
      <c r="C696" t="s">
        <v>11</v>
      </c>
      <c r="D696" t="s">
        <v>28</v>
      </c>
      <c r="E696" t="s">
        <v>229</v>
      </c>
      <c r="F696" t="s">
        <v>77</v>
      </c>
      <c r="H696" t="s">
        <v>116</v>
      </c>
    </row>
    <row r="697" spans="1:8" x14ac:dyDescent="0.3">
      <c r="A697" t="s">
        <v>117</v>
      </c>
      <c r="B697">
        <v>6.7699999999999994E-10</v>
      </c>
      <c r="C697" t="s">
        <v>11</v>
      </c>
      <c r="D697" t="s">
        <v>28</v>
      </c>
      <c r="E697" t="s">
        <v>229</v>
      </c>
      <c r="F697" t="s">
        <v>77</v>
      </c>
      <c r="H697" t="s">
        <v>118</v>
      </c>
    </row>
    <row r="698" spans="1:8" x14ac:dyDescent="0.3">
      <c r="A698" t="s">
        <v>119</v>
      </c>
      <c r="B698">
        <v>1</v>
      </c>
      <c r="C698" t="s">
        <v>148</v>
      </c>
      <c r="D698" t="s">
        <v>233</v>
      </c>
      <c r="F698" t="s">
        <v>40</v>
      </c>
      <c r="G698" t="s">
        <v>66</v>
      </c>
    </row>
    <row r="700" spans="1:8" ht="15.6" x14ac:dyDescent="0.3">
      <c r="A700" s="1" t="s">
        <v>0</v>
      </c>
      <c r="B700" s="1" t="s">
        <v>126</v>
      </c>
    </row>
    <row r="701" spans="1:8" x14ac:dyDescent="0.3">
      <c r="A701" t="s">
        <v>2</v>
      </c>
      <c r="B701" t="s">
        <v>148</v>
      </c>
    </row>
    <row r="702" spans="1:8" x14ac:dyDescent="0.3">
      <c r="A702" t="s">
        <v>4</v>
      </c>
      <c r="B702">
        <v>1</v>
      </c>
    </row>
    <row r="703" spans="1:8" x14ac:dyDescent="0.3">
      <c r="A703" t="s">
        <v>5</v>
      </c>
      <c r="B703" t="s">
        <v>66</v>
      </c>
    </row>
    <row r="704" spans="1:8" x14ac:dyDescent="0.3">
      <c r="A704" t="s">
        <v>7</v>
      </c>
      <c r="B704" t="s">
        <v>8</v>
      </c>
    </row>
    <row r="705" spans="1:8" x14ac:dyDescent="0.3">
      <c r="A705" t="s">
        <v>9</v>
      </c>
      <c r="B705" t="s">
        <v>233</v>
      </c>
    </row>
    <row r="706" spans="1:8" x14ac:dyDescent="0.3">
      <c r="A706" t="s">
        <v>10</v>
      </c>
      <c r="B706" t="s">
        <v>11</v>
      </c>
    </row>
    <row r="707" spans="1:8" x14ac:dyDescent="0.3">
      <c r="A707" t="s">
        <v>12</v>
      </c>
    </row>
    <row r="708" spans="1:8" x14ac:dyDescent="0.3">
      <c r="A708" t="s">
        <v>14</v>
      </c>
      <c r="B708" s="4" t="s">
        <v>282</v>
      </c>
    </row>
    <row r="709" spans="1:8" x14ac:dyDescent="0.3">
      <c r="A709" t="s">
        <v>15</v>
      </c>
      <c r="B709" t="s">
        <v>16</v>
      </c>
    </row>
    <row r="710" spans="1:8" x14ac:dyDescent="0.3">
      <c r="A710" t="s">
        <v>17</v>
      </c>
    </row>
    <row r="711" spans="1:8" ht="15.6" x14ac:dyDescent="0.3">
      <c r="A711" s="1" t="s">
        <v>18</v>
      </c>
    </row>
    <row r="712" spans="1:8" x14ac:dyDescent="0.3">
      <c r="A712" t="s">
        <v>19</v>
      </c>
      <c r="B712" t="s">
        <v>20</v>
      </c>
      <c r="C712" t="s">
        <v>2</v>
      </c>
      <c r="D712" t="s">
        <v>9</v>
      </c>
      <c r="E712" t="s">
        <v>21</v>
      </c>
      <c r="F712" t="s">
        <v>7</v>
      </c>
      <c r="G712" t="s">
        <v>5</v>
      </c>
      <c r="H712" t="s">
        <v>22</v>
      </c>
    </row>
    <row r="713" spans="1:8" x14ac:dyDescent="0.3">
      <c r="A713" t="s">
        <v>67</v>
      </c>
      <c r="B713">
        <v>6.7699999999999998E-4</v>
      </c>
      <c r="C713" t="s">
        <v>149</v>
      </c>
      <c r="D713" t="s">
        <v>28</v>
      </c>
      <c r="F713" t="s">
        <v>24</v>
      </c>
      <c r="G713" t="s">
        <v>68</v>
      </c>
      <c r="H713" t="s">
        <v>151</v>
      </c>
    </row>
    <row r="714" spans="1:8" x14ac:dyDescent="0.3">
      <c r="A714" t="s">
        <v>127</v>
      </c>
      <c r="B714">
        <f>(B622-B713)*0.221536</f>
        <v>2.2204553280000001E-3</v>
      </c>
      <c r="C714" t="s">
        <v>3</v>
      </c>
      <c r="D714" t="s">
        <v>28</v>
      </c>
      <c r="F714" t="s">
        <v>24</v>
      </c>
      <c r="G714" t="s">
        <v>128</v>
      </c>
      <c r="H714" s="7" t="s">
        <v>284</v>
      </c>
    </row>
    <row r="715" spans="1:8" x14ac:dyDescent="0.3">
      <c r="A715" t="s">
        <v>49</v>
      </c>
      <c r="B715">
        <v>7.1100000000000003E-10</v>
      </c>
      <c r="C715" t="s">
        <v>3</v>
      </c>
      <c r="D715" t="s">
        <v>9</v>
      </c>
      <c r="F715" t="s">
        <v>24</v>
      </c>
      <c r="G715" t="s">
        <v>69</v>
      </c>
      <c r="H715" t="s">
        <v>151</v>
      </c>
    </row>
    <row r="716" spans="1:8" x14ac:dyDescent="0.3">
      <c r="A716" t="s">
        <v>132</v>
      </c>
      <c r="B716">
        <v>7.1100000000000003E-10</v>
      </c>
      <c r="C716" t="s">
        <v>3</v>
      </c>
      <c r="D716" t="s">
        <v>9</v>
      </c>
      <c r="F716" t="s">
        <v>24</v>
      </c>
      <c r="G716" t="s">
        <v>71</v>
      </c>
      <c r="H716" t="s">
        <v>151</v>
      </c>
    </row>
    <row r="717" spans="1:8" x14ac:dyDescent="0.3">
      <c r="A717" t="s">
        <v>61</v>
      </c>
      <c r="B717">
        <v>4.5900000000000001E-8</v>
      </c>
      <c r="C717" t="s">
        <v>3</v>
      </c>
      <c r="D717" t="s">
        <v>9</v>
      </c>
      <c r="F717" t="s">
        <v>24</v>
      </c>
      <c r="G717" t="s">
        <v>62</v>
      </c>
      <c r="H717" t="s">
        <v>151</v>
      </c>
    </row>
    <row r="718" spans="1:8" x14ac:dyDescent="0.3">
      <c r="A718" t="s">
        <v>133</v>
      </c>
      <c r="B718">
        <v>4.5900000000000001E-8</v>
      </c>
      <c r="C718" t="s">
        <v>3</v>
      </c>
      <c r="D718" t="s">
        <v>9</v>
      </c>
      <c r="F718" t="s">
        <v>24</v>
      </c>
      <c r="G718" t="s">
        <v>72</v>
      </c>
      <c r="H718" t="s">
        <v>151</v>
      </c>
    </row>
    <row r="719" spans="1:8" x14ac:dyDescent="0.3">
      <c r="A719" t="s">
        <v>73</v>
      </c>
      <c r="B719">
        <v>9.2999999999999997E-5</v>
      </c>
      <c r="C719" t="s">
        <v>3</v>
      </c>
      <c r="D719" t="s">
        <v>74</v>
      </c>
      <c r="F719" t="s">
        <v>24</v>
      </c>
      <c r="G719" t="s">
        <v>75</v>
      </c>
      <c r="H719" t="s">
        <v>151</v>
      </c>
    </row>
    <row r="720" spans="1:8" x14ac:dyDescent="0.3">
      <c r="A720" t="s">
        <v>76</v>
      </c>
      <c r="B720">
        <v>1.3540000000000001E-8</v>
      </c>
      <c r="C720" t="s">
        <v>11</v>
      </c>
      <c r="D720" t="s">
        <v>28</v>
      </c>
      <c r="E720" t="s">
        <v>229</v>
      </c>
      <c r="F720" t="s">
        <v>77</v>
      </c>
      <c r="H720" t="s">
        <v>78</v>
      </c>
    </row>
    <row r="721" spans="1:8" x14ac:dyDescent="0.3">
      <c r="A721" t="s">
        <v>79</v>
      </c>
      <c r="B721">
        <v>6.7700000000000004E-8</v>
      </c>
      <c r="C721" t="s">
        <v>11</v>
      </c>
      <c r="D721" t="s">
        <v>28</v>
      </c>
      <c r="E721" t="s">
        <v>229</v>
      </c>
      <c r="F721" t="s">
        <v>77</v>
      </c>
      <c r="H721" t="s">
        <v>80</v>
      </c>
    </row>
    <row r="722" spans="1:8" x14ac:dyDescent="0.3">
      <c r="A722" t="s">
        <v>81</v>
      </c>
      <c r="B722">
        <v>6.7699999999999996E-12</v>
      </c>
      <c r="C722" t="s">
        <v>11</v>
      </c>
      <c r="D722" t="s">
        <v>28</v>
      </c>
      <c r="E722" t="s">
        <v>229</v>
      </c>
      <c r="F722" t="s">
        <v>77</v>
      </c>
      <c r="H722" t="s">
        <v>82</v>
      </c>
    </row>
    <row r="723" spans="1:8" x14ac:dyDescent="0.3">
      <c r="A723" t="s">
        <v>83</v>
      </c>
      <c r="B723">
        <v>2.1298419999999998E-3</v>
      </c>
      <c r="C723" t="s">
        <v>11</v>
      </c>
      <c r="D723" t="s">
        <v>28</v>
      </c>
      <c r="E723" t="s">
        <v>229</v>
      </c>
      <c r="F723" t="s">
        <v>77</v>
      </c>
      <c r="H723" t="s">
        <v>84</v>
      </c>
    </row>
    <row r="724" spans="1:8" x14ac:dyDescent="0.3">
      <c r="A724" t="s">
        <v>85</v>
      </c>
      <c r="B724">
        <v>1.06966E-5</v>
      </c>
      <c r="C724" t="s">
        <v>11</v>
      </c>
      <c r="D724" t="s">
        <v>28</v>
      </c>
      <c r="E724" t="s">
        <v>229</v>
      </c>
      <c r="F724" t="s">
        <v>77</v>
      </c>
      <c r="H724" t="s">
        <v>86</v>
      </c>
    </row>
    <row r="725" spans="1:8" x14ac:dyDescent="0.3">
      <c r="A725" t="s">
        <v>87</v>
      </c>
      <c r="B725">
        <v>3.3849999999999998E-11</v>
      </c>
      <c r="C725" t="s">
        <v>11</v>
      </c>
      <c r="D725" t="s">
        <v>28</v>
      </c>
      <c r="E725" t="s">
        <v>229</v>
      </c>
      <c r="F725" t="s">
        <v>77</v>
      </c>
      <c r="H725" t="s">
        <v>88</v>
      </c>
    </row>
    <row r="726" spans="1:8" x14ac:dyDescent="0.3">
      <c r="A726" t="s">
        <v>89</v>
      </c>
      <c r="B726">
        <v>1.1509E-9</v>
      </c>
      <c r="C726" t="s">
        <v>11</v>
      </c>
      <c r="D726" t="s">
        <v>28</v>
      </c>
      <c r="E726" t="s">
        <v>229</v>
      </c>
      <c r="F726" t="s">
        <v>77</v>
      </c>
      <c r="H726" t="s">
        <v>90</v>
      </c>
    </row>
    <row r="727" spans="1:8" x14ac:dyDescent="0.3">
      <c r="A727" t="s">
        <v>91</v>
      </c>
      <c r="B727">
        <v>6.7700000000000004E-8</v>
      </c>
      <c r="C727" t="s">
        <v>11</v>
      </c>
      <c r="D727" t="s">
        <v>28</v>
      </c>
      <c r="E727" t="s">
        <v>229</v>
      </c>
      <c r="F727" t="s">
        <v>77</v>
      </c>
      <c r="H727" t="s">
        <v>80</v>
      </c>
    </row>
    <row r="728" spans="1:8" x14ac:dyDescent="0.3">
      <c r="A728" t="s">
        <v>92</v>
      </c>
      <c r="B728">
        <v>0</v>
      </c>
      <c r="C728" t="s">
        <v>11</v>
      </c>
      <c r="D728" t="s">
        <v>28</v>
      </c>
      <c r="E728" t="s">
        <v>230</v>
      </c>
      <c r="F728" t="s">
        <v>77</v>
      </c>
      <c r="H728" t="s">
        <v>93</v>
      </c>
    </row>
    <row r="729" spans="1:8" x14ac:dyDescent="0.3">
      <c r="A729" t="s">
        <v>94</v>
      </c>
      <c r="B729">
        <v>7.4469999999999997E-14</v>
      </c>
      <c r="C729" t="s">
        <v>11</v>
      </c>
      <c r="D729" t="s">
        <v>28</v>
      </c>
      <c r="E729" t="s">
        <v>229</v>
      </c>
      <c r="F729" t="s">
        <v>77</v>
      </c>
      <c r="H729" t="s">
        <v>95</v>
      </c>
    </row>
    <row r="730" spans="1:8" x14ac:dyDescent="0.3">
      <c r="A730" t="s">
        <v>96</v>
      </c>
      <c r="B730">
        <v>1.3539999999999998E-14</v>
      </c>
      <c r="C730" t="s">
        <v>11</v>
      </c>
      <c r="D730" t="s">
        <v>28</v>
      </c>
      <c r="E730" t="s">
        <v>229</v>
      </c>
      <c r="F730" t="s">
        <v>77</v>
      </c>
      <c r="H730" t="s">
        <v>97</v>
      </c>
    </row>
    <row r="731" spans="1:8" x14ac:dyDescent="0.3">
      <c r="A731" t="s">
        <v>98</v>
      </c>
      <c r="B731">
        <v>8.8009999999999992E-8</v>
      </c>
      <c r="C731" t="s">
        <v>11</v>
      </c>
      <c r="D731" t="s">
        <v>28</v>
      </c>
      <c r="E731" t="s">
        <v>229</v>
      </c>
      <c r="F731" t="s">
        <v>77</v>
      </c>
      <c r="H731" t="s">
        <v>99</v>
      </c>
    </row>
    <row r="732" spans="1:8" x14ac:dyDescent="0.3">
      <c r="A732" t="s">
        <v>100</v>
      </c>
      <c r="B732">
        <v>3.5542499999999999E-6</v>
      </c>
      <c r="C732" t="s">
        <v>11</v>
      </c>
      <c r="D732" t="s">
        <v>28</v>
      </c>
      <c r="E732" t="s">
        <v>229</v>
      </c>
      <c r="F732" t="s">
        <v>77</v>
      </c>
      <c r="H732" t="s">
        <v>101</v>
      </c>
    </row>
    <row r="733" spans="1:8" x14ac:dyDescent="0.3">
      <c r="A733" t="s">
        <v>102</v>
      </c>
      <c r="B733">
        <v>4.7390000000000004E-11</v>
      </c>
      <c r="C733" t="s">
        <v>11</v>
      </c>
      <c r="D733" t="s">
        <v>28</v>
      </c>
      <c r="E733" t="s">
        <v>229</v>
      </c>
      <c r="F733" t="s">
        <v>77</v>
      </c>
      <c r="H733" t="s">
        <v>103</v>
      </c>
    </row>
    <row r="734" spans="1:8" x14ac:dyDescent="0.3">
      <c r="A734" t="s">
        <v>104</v>
      </c>
      <c r="B734">
        <v>3.7234999999999998E-5</v>
      </c>
      <c r="C734" t="s">
        <v>11</v>
      </c>
      <c r="D734" t="s">
        <v>28</v>
      </c>
      <c r="E734" t="s">
        <v>229</v>
      </c>
      <c r="F734" t="s">
        <v>77</v>
      </c>
      <c r="H734" t="s">
        <v>105</v>
      </c>
    </row>
    <row r="735" spans="1:8" x14ac:dyDescent="0.3">
      <c r="A735" t="s">
        <v>106</v>
      </c>
      <c r="B735">
        <v>8.3270999999999994E-7</v>
      </c>
      <c r="C735" t="s">
        <v>11</v>
      </c>
      <c r="D735" t="s">
        <v>28</v>
      </c>
      <c r="E735" t="s">
        <v>229</v>
      </c>
      <c r="F735" t="s">
        <v>77</v>
      </c>
      <c r="H735" t="s">
        <v>107</v>
      </c>
    </row>
    <row r="736" spans="1:8" x14ac:dyDescent="0.3">
      <c r="A736" t="s">
        <v>108</v>
      </c>
      <c r="B736">
        <v>1.7737167300000001E-5</v>
      </c>
      <c r="C736" t="s">
        <v>11</v>
      </c>
      <c r="D736" t="s">
        <v>28</v>
      </c>
      <c r="E736" t="s">
        <v>229</v>
      </c>
      <c r="F736" t="s">
        <v>77</v>
      </c>
      <c r="H736" t="s">
        <v>109</v>
      </c>
    </row>
    <row r="737" spans="1:8" x14ac:dyDescent="0.3">
      <c r="A737" t="s">
        <v>110</v>
      </c>
      <c r="B737">
        <v>1.6372438999999999E-5</v>
      </c>
      <c r="C737" t="s">
        <v>11</v>
      </c>
      <c r="D737" t="s">
        <v>28</v>
      </c>
      <c r="E737" t="s">
        <v>229</v>
      </c>
      <c r="F737" t="s">
        <v>77</v>
      </c>
      <c r="H737" t="s">
        <v>111</v>
      </c>
    </row>
    <row r="738" spans="1:8" x14ac:dyDescent="0.3">
      <c r="A738" t="s">
        <v>112</v>
      </c>
      <c r="B738">
        <v>6.7699999999999996E-12</v>
      </c>
      <c r="C738" t="s">
        <v>11</v>
      </c>
      <c r="D738" t="s">
        <v>28</v>
      </c>
      <c r="E738" t="s">
        <v>229</v>
      </c>
      <c r="F738" t="s">
        <v>77</v>
      </c>
      <c r="H738" t="s">
        <v>82</v>
      </c>
    </row>
    <row r="739" spans="1:8" x14ac:dyDescent="0.3">
      <c r="A739" t="s">
        <v>113</v>
      </c>
      <c r="B739">
        <v>4.0619999999999997E-7</v>
      </c>
      <c r="C739" t="s">
        <v>11</v>
      </c>
      <c r="D739" t="s">
        <v>28</v>
      </c>
      <c r="E739" t="s">
        <v>229</v>
      </c>
      <c r="F739" t="s">
        <v>77</v>
      </c>
      <c r="H739" t="s">
        <v>114</v>
      </c>
    </row>
    <row r="740" spans="1:8" x14ac:dyDescent="0.3">
      <c r="A740" t="s">
        <v>115</v>
      </c>
      <c r="B740">
        <v>2.7080000000000002E-8</v>
      </c>
      <c r="C740" t="s">
        <v>11</v>
      </c>
      <c r="D740" t="s">
        <v>28</v>
      </c>
      <c r="E740" t="s">
        <v>229</v>
      </c>
      <c r="F740" t="s">
        <v>77</v>
      </c>
      <c r="H740" t="s">
        <v>116</v>
      </c>
    </row>
    <row r="741" spans="1:8" x14ac:dyDescent="0.3">
      <c r="A741" t="s">
        <v>231</v>
      </c>
      <c r="B741">
        <v>2.7080000000000002E-8</v>
      </c>
      <c r="C741" t="s">
        <v>11</v>
      </c>
      <c r="D741" t="s">
        <v>28</v>
      </c>
      <c r="E741" t="s">
        <v>229</v>
      </c>
      <c r="F741" t="s">
        <v>77</v>
      </c>
      <c r="H741" t="s">
        <v>116</v>
      </c>
    </row>
    <row r="742" spans="1:8" x14ac:dyDescent="0.3">
      <c r="A742" t="s">
        <v>117</v>
      </c>
      <c r="B742">
        <v>6.7699999999999994E-10</v>
      </c>
      <c r="C742" t="s">
        <v>11</v>
      </c>
      <c r="D742" t="s">
        <v>28</v>
      </c>
      <c r="E742" t="s">
        <v>229</v>
      </c>
      <c r="F742" t="s">
        <v>77</v>
      </c>
      <c r="H742" t="s">
        <v>118</v>
      </c>
    </row>
    <row r="743" spans="1:8" x14ac:dyDescent="0.3">
      <c r="A743" t="s">
        <v>126</v>
      </c>
      <c r="B743">
        <v>1</v>
      </c>
      <c r="C743" t="s">
        <v>148</v>
      </c>
      <c r="D743" t="s">
        <v>233</v>
      </c>
      <c r="F743" t="s">
        <v>40</v>
      </c>
      <c r="G743" t="s">
        <v>66</v>
      </c>
    </row>
    <row r="745" spans="1:8" ht="15.6" x14ac:dyDescent="0.3">
      <c r="A745" s="1" t="s">
        <v>0</v>
      </c>
      <c r="B745" s="1" t="s">
        <v>64</v>
      </c>
    </row>
    <row r="746" spans="1:8" x14ac:dyDescent="0.3">
      <c r="A746" t="s">
        <v>2</v>
      </c>
      <c r="B746" t="s">
        <v>149</v>
      </c>
    </row>
    <row r="747" spans="1:8" x14ac:dyDescent="0.3">
      <c r="A747" t="s">
        <v>4</v>
      </c>
      <c r="B747">
        <v>1</v>
      </c>
    </row>
    <row r="748" spans="1:8" x14ac:dyDescent="0.3">
      <c r="A748" t="s">
        <v>5</v>
      </c>
      <c r="B748" t="s">
        <v>66</v>
      </c>
    </row>
    <row r="749" spans="1:8" x14ac:dyDescent="0.3">
      <c r="A749" t="s">
        <v>7</v>
      </c>
      <c r="B749" t="s">
        <v>8</v>
      </c>
    </row>
    <row r="750" spans="1:8" x14ac:dyDescent="0.3">
      <c r="A750" t="s">
        <v>9</v>
      </c>
      <c r="B750" t="s">
        <v>233</v>
      </c>
    </row>
    <row r="751" spans="1:8" x14ac:dyDescent="0.3">
      <c r="A751" t="s">
        <v>10</v>
      </c>
      <c r="B751" t="s">
        <v>11</v>
      </c>
    </row>
    <row r="752" spans="1:8" x14ac:dyDescent="0.3">
      <c r="A752" t="s">
        <v>12</v>
      </c>
    </row>
    <row r="753" spans="1:8" x14ac:dyDescent="0.3">
      <c r="A753" t="s">
        <v>14</v>
      </c>
      <c r="B753" s="4" t="s">
        <v>282</v>
      </c>
    </row>
    <row r="754" spans="1:8" x14ac:dyDescent="0.3">
      <c r="A754" t="s">
        <v>15</v>
      </c>
      <c r="B754" t="s">
        <v>16</v>
      </c>
    </row>
    <row r="755" spans="1:8" x14ac:dyDescent="0.3">
      <c r="A755" t="s">
        <v>17</v>
      </c>
    </row>
    <row r="756" spans="1:8" ht="15.6" x14ac:dyDescent="0.3">
      <c r="A756" s="1" t="s">
        <v>18</v>
      </c>
    </row>
    <row r="757" spans="1:8" x14ac:dyDescent="0.3">
      <c r="A757" t="s">
        <v>19</v>
      </c>
      <c r="B757" t="s">
        <v>20</v>
      </c>
      <c r="C757" t="s">
        <v>2</v>
      </c>
      <c r="D757" t="s">
        <v>9</v>
      </c>
      <c r="E757" t="s">
        <v>21</v>
      </c>
      <c r="F757" t="s">
        <v>7</v>
      </c>
      <c r="G757" t="s">
        <v>5</v>
      </c>
      <c r="H757" t="s">
        <v>22</v>
      </c>
    </row>
    <row r="758" spans="1:8" x14ac:dyDescent="0.3">
      <c r="A758" t="s">
        <v>234</v>
      </c>
      <c r="B758">
        <v>9.4148248893496638E-3</v>
      </c>
      <c r="C758" t="s">
        <v>3</v>
      </c>
      <c r="D758" t="s">
        <v>28</v>
      </c>
      <c r="F758" t="s">
        <v>24</v>
      </c>
      <c r="G758" t="s">
        <v>68</v>
      </c>
      <c r="H758" t="s">
        <v>152</v>
      </c>
    </row>
    <row r="759" spans="1:8" x14ac:dyDescent="0.3">
      <c r="A759" t="s">
        <v>1</v>
      </c>
      <c r="B759">
        <v>7.1100000000000003E-10</v>
      </c>
      <c r="C759" t="s">
        <v>3</v>
      </c>
      <c r="D759" t="s">
        <v>9</v>
      </c>
      <c r="F759" t="s">
        <v>24</v>
      </c>
      <c r="G759" t="s">
        <v>69</v>
      </c>
      <c r="H759" t="s">
        <v>152</v>
      </c>
    </row>
    <row r="760" spans="1:8" x14ac:dyDescent="0.3">
      <c r="A760" t="s">
        <v>132</v>
      </c>
      <c r="B760">
        <v>7.1100000000000003E-10</v>
      </c>
      <c r="C760" t="s">
        <v>3</v>
      </c>
      <c r="D760" t="s">
        <v>9</v>
      </c>
      <c r="F760" t="s">
        <v>24</v>
      </c>
      <c r="G760" t="s">
        <v>71</v>
      </c>
      <c r="H760" t="s">
        <v>152</v>
      </c>
    </row>
    <row r="761" spans="1:8" x14ac:dyDescent="0.3">
      <c r="A761" t="s">
        <v>61</v>
      </c>
      <c r="B761">
        <v>4.5900000000000001E-8</v>
      </c>
      <c r="C761" t="s">
        <v>3</v>
      </c>
      <c r="D761" t="s">
        <v>9</v>
      </c>
      <c r="F761" t="s">
        <v>24</v>
      </c>
      <c r="G761" t="s">
        <v>62</v>
      </c>
      <c r="H761" t="s">
        <v>152</v>
      </c>
    </row>
    <row r="762" spans="1:8" x14ac:dyDescent="0.3">
      <c r="A762" t="s">
        <v>133</v>
      </c>
      <c r="B762">
        <v>4.5900000000000001E-8</v>
      </c>
      <c r="C762" t="s">
        <v>3</v>
      </c>
      <c r="D762" t="s">
        <v>9</v>
      </c>
      <c r="F762" t="s">
        <v>24</v>
      </c>
      <c r="G762" t="s">
        <v>72</v>
      </c>
      <c r="H762" t="s">
        <v>152</v>
      </c>
    </row>
    <row r="763" spans="1:8" x14ac:dyDescent="0.3">
      <c r="A763" t="s">
        <v>73</v>
      </c>
      <c r="B763">
        <v>9.2999999999999997E-5</v>
      </c>
      <c r="C763" t="s">
        <v>3</v>
      </c>
      <c r="D763" t="s">
        <v>74</v>
      </c>
      <c r="F763" t="s">
        <v>24</v>
      </c>
      <c r="G763" t="s">
        <v>75</v>
      </c>
      <c r="H763" t="s">
        <v>152</v>
      </c>
    </row>
    <row r="764" spans="1:8" x14ac:dyDescent="0.3">
      <c r="A764" t="s">
        <v>76</v>
      </c>
      <c r="B764">
        <f>B758*0.00002</f>
        <v>1.882964977869933E-7</v>
      </c>
      <c r="C764" t="s">
        <v>11</v>
      </c>
      <c r="D764" t="s">
        <v>28</v>
      </c>
      <c r="E764" t="s">
        <v>229</v>
      </c>
      <c r="F764" t="s">
        <v>77</v>
      </c>
      <c r="H764" t="s">
        <v>78</v>
      </c>
    </row>
    <row r="765" spans="1:8" x14ac:dyDescent="0.3">
      <c r="A765" t="s">
        <v>79</v>
      </c>
      <c r="B765">
        <f>B758*0.0001</f>
        <v>9.4148248893496641E-7</v>
      </c>
      <c r="C765" t="s">
        <v>11</v>
      </c>
      <c r="D765" t="s">
        <v>28</v>
      </c>
      <c r="E765" t="s">
        <v>229</v>
      </c>
      <c r="F765" t="s">
        <v>77</v>
      </c>
      <c r="H765" t="s">
        <v>80</v>
      </c>
    </row>
    <row r="766" spans="1:8" x14ac:dyDescent="0.3">
      <c r="A766" t="s">
        <v>81</v>
      </c>
      <c r="B766">
        <f>B758*0.00000001</f>
        <v>9.4148248893496641E-11</v>
      </c>
      <c r="C766" t="s">
        <v>11</v>
      </c>
      <c r="D766" t="s">
        <v>28</v>
      </c>
      <c r="E766" t="s">
        <v>229</v>
      </c>
      <c r="F766" t="s">
        <v>77</v>
      </c>
      <c r="H766" t="s">
        <v>82</v>
      </c>
    </row>
    <row r="767" spans="1:8" x14ac:dyDescent="0.3">
      <c r="A767" t="s">
        <v>83</v>
      </c>
      <c r="B767">
        <f>B758*3.146</f>
        <v>2.9619039101894042E-2</v>
      </c>
      <c r="C767" t="s">
        <v>11</v>
      </c>
      <c r="D767" t="s">
        <v>28</v>
      </c>
      <c r="E767" t="s">
        <v>229</v>
      </c>
      <c r="F767" t="s">
        <v>77</v>
      </c>
      <c r="H767" t="s">
        <v>84</v>
      </c>
    </row>
    <row r="768" spans="1:8" x14ac:dyDescent="0.3">
      <c r="A768" t="s">
        <v>85</v>
      </c>
      <c r="B768">
        <f>B758*0.0158</f>
        <v>1.487542332517247E-4</v>
      </c>
      <c r="C768" t="s">
        <v>11</v>
      </c>
      <c r="D768" t="s">
        <v>28</v>
      </c>
      <c r="E768" t="s">
        <v>229</v>
      </c>
      <c r="F768" t="s">
        <v>77</v>
      </c>
      <c r="H768" t="s">
        <v>86</v>
      </c>
    </row>
    <row r="769" spans="1:8" x14ac:dyDescent="0.3">
      <c r="A769" t="s">
        <v>87</v>
      </c>
      <c r="B769">
        <f>B758*0.00000005</f>
        <v>4.7074124446748318E-10</v>
      </c>
      <c r="C769" t="s">
        <v>11</v>
      </c>
      <c r="D769" t="s">
        <v>28</v>
      </c>
      <c r="E769" t="s">
        <v>229</v>
      </c>
      <c r="F769" t="s">
        <v>77</v>
      </c>
      <c r="H769" t="s">
        <v>88</v>
      </c>
    </row>
    <row r="770" spans="1:8" x14ac:dyDescent="0.3">
      <c r="A770" t="s">
        <v>89</v>
      </c>
      <c r="B770">
        <f>B758*0.0000017</f>
        <v>1.600520231189443E-8</v>
      </c>
      <c r="C770" t="s">
        <v>11</v>
      </c>
      <c r="D770" t="s">
        <v>28</v>
      </c>
      <c r="E770" t="s">
        <v>229</v>
      </c>
      <c r="F770" t="s">
        <v>77</v>
      </c>
      <c r="H770" t="s">
        <v>90</v>
      </c>
    </row>
    <row r="771" spans="1:8" x14ac:dyDescent="0.3">
      <c r="A771" t="s">
        <v>91</v>
      </c>
      <c r="B771">
        <f>B758*0.0001</f>
        <v>9.4148248893496641E-7</v>
      </c>
      <c r="C771" t="s">
        <v>11</v>
      </c>
      <c r="D771" t="s">
        <v>28</v>
      </c>
      <c r="E771" t="s">
        <v>229</v>
      </c>
      <c r="F771" t="s">
        <v>77</v>
      </c>
      <c r="H771" t="s">
        <v>80</v>
      </c>
    </row>
    <row r="772" spans="1:8" x14ac:dyDescent="0.3">
      <c r="A772" t="s">
        <v>92</v>
      </c>
      <c r="B772">
        <f>B787*0.0000124</f>
        <v>1.24E-5</v>
      </c>
      <c r="C772" t="s">
        <v>11</v>
      </c>
      <c r="D772" t="s">
        <v>28</v>
      </c>
      <c r="E772" t="s">
        <v>230</v>
      </c>
      <c r="F772" t="s">
        <v>77</v>
      </c>
      <c r="H772" t="s">
        <v>93</v>
      </c>
    </row>
    <row r="773" spans="1:8" x14ac:dyDescent="0.3">
      <c r="A773" t="s">
        <v>94</v>
      </c>
      <c r="B773">
        <f>B758*0.00000000011</f>
        <v>1.0356307378284629E-12</v>
      </c>
      <c r="C773" t="s">
        <v>11</v>
      </c>
      <c r="D773" t="s">
        <v>28</v>
      </c>
      <c r="E773" t="s">
        <v>229</v>
      </c>
      <c r="F773" t="s">
        <v>77</v>
      </c>
      <c r="H773" t="s">
        <v>95</v>
      </c>
    </row>
    <row r="774" spans="1:8" x14ac:dyDescent="0.3">
      <c r="A774" t="s">
        <v>96</v>
      </c>
      <c r="B774">
        <f>B758*0.00000000002</f>
        <v>1.8829649778699327E-13</v>
      </c>
      <c r="C774" t="s">
        <v>11</v>
      </c>
      <c r="D774" t="s">
        <v>28</v>
      </c>
      <c r="E774" t="s">
        <v>229</v>
      </c>
      <c r="F774" t="s">
        <v>77</v>
      </c>
      <c r="H774" t="s">
        <v>97</v>
      </c>
    </row>
    <row r="775" spans="1:8" x14ac:dyDescent="0.3">
      <c r="A775" t="s">
        <v>98</v>
      </c>
      <c r="B775">
        <f>B758*0.00013</f>
        <v>1.2239272356154561E-6</v>
      </c>
      <c r="C775" t="s">
        <v>11</v>
      </c>
      <c r="D775" t="s">
        <v>28</v>
      </c>
      <c r="E775" t="s">
        <v>229</v>
      </c>
      <c r="F775" t="s">
        <v>77</v>
      </c>
      <c r="H775" t="s">
        <v>99</v>
      </c>
    </row>
    <row r="776" spans="1:8" x14ac:dyDescent="0.3">
      <c r="A776" t="s">
        <v>100</v>
      </c>
      <c r="B776">
        <f>B758*0.00525</f>
        <v>4.9427830669085735E-5</v>
      </c>
      <c r="C776" t="s">
        <v>11</v>
      </c>
      <c r="D776" t="s">
        <v>28</v>
      </c>
      <c r="E776" t="s">
        <v>229</v>
      </c>
      <c r="F776" t="s">
        <v>77</v>
      </c>
      <c r="H776" t="s">
        <v>101</v>
      </c>
    </row>
    <row r="777" spans="1:8" x14ac:dyDescent="0.3">
      <c r="A777" t="s">
        <v>102</v>
      </c>
      <c r="B777">
        <f>B758*0.00000007</f>
        <v>6.5903774225447651E-10</v>
      </c>
      <c r="C777" t="s">
        <v>11</v>
      </c>
      <c r="D777" t="s">
        <v>28</v>
      </c>
      <c r="E777" t="s">
        <v>229</v>
      </c>
      <c r="F777" t="s">
        <v>77</v>
      </c>
      <c r="H777" t="s">
        <v>103</v>
      </c>
    </row>
    <row r="778" spans="1:8" x14ac:dyDescent="0.3">
      <c r="A778" t="s">
        <v>104</v>
      </c>
      <c r="B778">
        <f>B758*0.055</f>
        <v>5.1781536891423155E-4</v>
      </c>
      <c r="C778" t="s">
        <v>11</v>
      </c>
      <c r="D778" t="s">
        <v>28</v>
      </c>
      <c r="E778" t="s">
        <v>229</v>
      </c>
      <c r="F778" t="s">
        <v>77</v>
      </c>
      <c r="H778" t="s">
        <v>105</v>
      </c>
    </row>
    <row r="779" spans="1:8" x14ac:dyDescent="0.3">
      <c r="A779" t="s">
        <v>106</v>
      </c>
      <c r="B779">
        <f>B758*0.00123</f>
        <v>1.1580234613900086E-5</v>
      </c>
      <c r="C779" t="s">
        <v>11</v>
      </c>
      <c r="D779" t="s">
        <v>28</v>
      </c>
      <c r="E779" t="s">
        <v>229</v>
      </c>
      <c r="F779" t="s">
        <v>77</v>
      </c>
      <c r="H779" t="s">
        <v>107</v>
      </c>
    </row>
    <row r="780" spans="1:8" x14ac:dyDescent="0.3">
      <c r="A780" t="s">
        <v>108</v>
      </c>
      <c r="B780">
        <f>B758*0.0000549+B787*0.0000177</f>
        <v>1.8216873886425296E-5</v>
      </c>
      <c r="C780" t="s">
        <v>11</v>
      </c>
      <c r="D780" t="s">
        <v>28</v>
      </c>
      <c r="E780" t="s">
        <v>229</v>
      </c>
      <c r="F780" t="s">
        <v>77</v>
      </c>
      <c r="H780" t="s">
        <v>109</v>
      </c>
    </row>
    <row r="781" spans="1:8" x14ac:dyDescent="0.3">
      <c r="A781" t="s">
        <v>110</v>
      </c>
      <c r="B781">
        <f>B758*0.000107+B787*0.0000163</f>
        <v>1.7307386263160412E-5</v>
      </c>
      <c r="C781" t="s">
        <v>11</v>
      </c>
      <c r="D781" t="s">
        <v>28</v>
      </c>
      <c r="E781" t="s">
        <v>229</v>
      </c>
      <c r="F781" t="s">
        <v>77</v>
      </c>
      <c r="H781" t="s">
        <v>111</v>
      </c>
    </row>
    <row r="782" spans="1:8" x14ac:dyDescent="0.3">
      <c r="A782" t="s">
        <v>112</v>
      </c>
      <c r="B782">
        <f>B758*0.00000001</f>
        <v>9.4148248893496641E-11</v>
      </c>
      <c r="C782" t="s">
        <v>11</v>
      </c>
      <c r="D782" t="s">
        <v>28</v>
      </c>
      <c r="E782" t="s">
        <v>229</v>
      </c>
      <c r="F782" t="s">
        <v>77</v>
      </c>
      <c r="H782" t="s">
        <v>82</v>
      </c>
    </row>
    <row r="783" spans="1:8" x14ac:dyDescent="0.3">
      <c r="A783" t="s">
        <v>113</v>
      </c>
      <c r="B783">
        <f>B758*0.0006</f>
        <v>5.648894933609798E-6</v>
      </c>
      <c r="C783" t="s">
        <v>11</v>
      </c>
      <c r="D783" t="s">
        <v>28</v>
      </c>
      <c r="E783" t="s">
        <v>229</v>
      </c>
      <c r="F783" t="s">
        <v>77</v>
      </c>
      <c r="H783" t="s">
        <v>114</v>
      </c>
    </row>
    <row r="784" spans="1:8" x14ac:dyDescent="0.3">
      <c r="A784" t="s">
        <v>115</v>
      </c>
      <c r="B784">
        <f>B758*0.00004</f>
        <v>3.7659299557398661E-7</v>
      </c>
      <c r="C784" t="s">
        <v>11</v>
      </c>
      <c r="D784" t="s">
        <v>28</v>
      </c>
      <c r="E784" t="s">
        <v>229</v>
      </c>
      <c r="F784" t="s">
        <v>77</v>
      </c>
      <c r="H784" t="s">
        <v>116</v>
      </c>
    </row>
    <row r="785" spans="1:8" x14ac:dyDescent="0.3">
      <c r="A785" t="s">
        <v>231</v>
      </c>
      <c r="B785">
        <f>B758*0.00004</f>
        <v>3.7659299557398661E-7</v>
      </c>
      <c r="C785" t="s">
        <v>11</v>
      </c>
      <c r="D785" t="s">
        <v>28</v>
      </c>
      <c r="E785" t="s">
        <v>229</v>
      </c>
      <c r="F785" t="s">
        <v>77</v>
      </c>
      <c r="H785" t="s">
        <v>116</v>
      </c>
    </row>
    <row r="786" spans="1:8" x14ac:dyDescent="0.3">
      <c r="A786" t="s">
        <v>117</v>
      </c>
      <c r="B786">
        <f>B758*0.000001</f>
        <v>9.4148248893496632E-9</v>
      </c>
      <c r="C786" t="s">
        <v>11</v>
      </c>
      <c r="D786" t="s">
        <v>28</v>
      </c>
      <c r="E786" t="s">
        <v>229</v>
      </c>
      <c r="F786" t="s">
        <v>77</v>
      </c>
      <c r="H786" t="s">
        <v>118</v>
      </c>
    </row>
    <row r="787" spans="1:8" x14ac:dyDescent="0.3">
      <c r="A787" t="s">
        <v>64</v>
      </c>
      <c r="B787">
        <v>1</v>
      </c>
      <c r="C787" t="s">
        <v>149</v>
      </c>
      <c r="D787" t="s">
        <v>233</v>
      </c>
      <c r="F787" t="s">
        <v>40</v>
      </c>
      <c r="G787" t="s">
        <v>66</v>
      </c>
    </row>
    <row r="789" spans="1:8" ht="15.6" x14ac:dyDescent="0.3">
      <c r="A789" s="1" t="s">
        <v>0</v>
      </c>
      <c r="B789" s="1" t="s">
        <v>119</v>
      </c>
    </row>
    <row r="790" spans="1:8" x14ac:dyDescent="0.3">
      <c r="A790" t="s">
        <v>2</v>
      </c>
      <c r="B790" t="s">
        <v>149</v>
      </c>
    </row>
    <row r="791" spans="1:8" x14ac:dyDescent="0.3">
      <c r="A791" t="s">
        <v>4</v>
      </c>
      <c r="B791">
        <v>1</v>
      </c>
    </row>
    <row r="792" spans="1:8" x14ac:dyDescent="0.3">
      <c r="A792" t="s">
        <v>5</v>
      </c>
      <c r="B792" t="s">
        <v>66</v>
      </c>
    </row>
    <row r="793" spans="1:8" x14ac:dyDescent="0.3">
      <c r="A793" t="s">
        <v>7</v>
      </c>
      <c r="B793" t="s">
        <v>8</v>
      </c>
    </row>
    <row r="794" spans="1:8" x14ac:dyDescent="0.3">
      <c r="A794" t="s">
        <v>9</v>
      </c>
      <c r="B794" t="s">
        <v>233</v>
      </c>
    </row>
    <row r="795" spans="1:8" x14ac:dyDescent="0.3">
      <c r="A795" t="s">
        <v>10</v>
      </c>
      <c r="B795" t="s">
        <v>11</v>
      </c>
    </row>
    <row r="796" spans="1:8" x14ac:dyDescent="0.3">
      <c r="A796" t="s">
        <v>12</v>
      </c>
    </row>
    <row r="797" spans="1:8" x14ac:dyDescent="0.3">
      <c r="A797" t="s">
        <v>14</v>
      </c>
      <c r="B797" s="4" t="s">
        <v>282</v>
      </c>
    </row>
    <row r="798" spans="1:8" x14ac:dyDescent="0.3">
      <c r="A798" t="s">
        <v>15</v>
      </c>
      <c r="B798" t="s">
        <v>16</v>
      </c>
    </row>
    <row r="799" spans="1:8" x14ac:dyDescent="0.3">
      <c r="A799" t="s">
        <v>17</v>
      </c>
    </row>
    <row r="800" spans="1:8" ht="15.6" x14ac:dyDescent="0.3">
      <c r="A800" s="1" t="s">
        <v>18</v>
      </c>
    </row>
    <row r="801" spans="1:8" x14ac:dyDescent="0.3">
      <c r="A801" t="s">
        <v>19</v>
      </c>
      <c r="B801" t="s">
        <v>20</v>
      </c>
      <c r="C801" t="s">
        <v>2</v>
      </c>
      <c r="D801" t="s">
        <v>9</v>
      </c>
      <c r="E801" t="s">
        <v>21</v>
      </c>
      <c r="F801" t="s">
        <v>7</v>
      </c>
      <c r="G801" t="s">
        <v>5</v>
      </c>
      <c r="H801" t="s">
        <v>22</v>
      </c>
    </row>
    <row r="802" spans="1:8" x14ac:dyDescent="0.3">
      <c r="A802" t="s">
        <v>234</v>
      </c>
      <c r="B802">
        <v>6.7699999999999998E-4</v>
      </c>
      <c r="C802" t="s">
        <v>3</v>
      </c>
      <c r="D802" t="s">
        <v>28</v>
      </c>
      <c r="F802" t="s">
        <v>24</v>
      </c>
      <c r="G802" t="s">
        <v>68</v>
      </c>
      <c r="H802" t="s">
        <v>120</v>
      </c>
    </row>
    <row r="803" spans="1:8" x14ac:dyDescent="0.3">
      <c r="A803" t="s">
        <v>144</v>
      </c>
      <c r="B803">
        <v>3.6052129452675181E-6</v>
      </c>
      <c r="C803" t="s">
        <v>153</v>
      </c>
      <c r="D803" t="s">
        <v>122</v>
      </c>
      <c r="F803" t="s">
        <v>24</v>
      </c>
      <c r="G803" t="s">
        <v>123</v>
      </c>
      <c r="H803" t="s">
        <v>154</v>
      </c>
    </row>
    <row r="804" spans="1:8" x14ac:dyDescent="0.3">
      <c r="A804" t="s">
        <v>144</v>
      </c>
      <c r="B804">
        <v>8.287317832843088E-6</v>
      </c>
      <c r="C804" t="s">
        <v>155</v>
      </c>
      <c r="D804" t="s">
        <v>122</v>
      </c>
      <c r="F804" t="s">
        <v>24</v>
      </c>
      <c r="G804" t="s">
        <v>123</v>
      </c>
      <c r="H804" t="s">
        <v>154</v>
      </c>
    </row>
    <row r="805" spans="1:8" x14ac:dyDescent="0.3">
      <c r="A805" t="s">
        <v>144</v>
      </c>
      <c r="B805">
        <v>1.2309894532588599E-4</v>
      </c>
      <c r="C805" t="s">
        <v>156</v>
      </c>
      <c r="D805" t="s">
        <v>122</v>
      </c>
      <c r="F805" t="s">
        <v>24</v>
      </c>
      <c r="G805" t="s">
        <v>123</v>
      </c>
      <c r="H805" t="s">
        <v>154</v>
      </c>
    </row>
    <row r="806" spans="1:8" x14ac:dyDescent="0.3">
      <c r="A806" t="s">
        <v>144</v>
      </c>
      <c r="B806">
        <v>1.2010541696111847E-5</v>
      </c>
      <c r="C806" t="s">
        <v>157</v>
      </c>
      <c r="D806" t="s">
        <v>122</v>
      </c>
      <c r="F806" t="s">
        <v>24</v>
      </c>
      <c r="G806" t="s">
        <v>123</v>
      </c>
      <c r="H806" t="s">
        <v>154</v>
      </c>
    </row>
    <row r="807" spans="1:8" x14ac:dyDescent="0.3">
      <c r="A807" t="s">
        <v>144</v>
      </c>
      <c r="B807">
        <v>3.9478857744705121E-5</v>
      </c>
      <c r="C807" t="s">
        <v>158</v>
      </c>
      <c r="D807" t="s">
        <v>122</v>
      </c>
      <c r="F807" t="s">
        <v>24</v>
      </c>
      <c r="G807" t="s">
        <v>123</v>
      </c>
      <c r="H807" t="s">
        <v>154</v>
      </c>
    </row>
    <row r="808" spans="1:8" x14ac:dyDescent="0.3">
      <c r="A808" t="s">
        <v>144</v>
      </c>
      <c r="B808">
        <v>1.0076486930651438E-5</v>
      </c>
      <c r="C808" t="s">
        <v>159</v>
      </c>
      <c r="D808" t="s">
        <v>122</v>
      </c>
      <c r="F808" t="s">
        <v>24</v>
      </c>
      <c r="G808" t="s">
        <v>123</v>
      </c>
      <c r="H808" t="s">
        <v>154</v>
      </c>
    </row>
    <row r="809" spans="1:8" x14ac:dyDescent="0.3">
      <c r="A809" t="s">
        <v>144</v>
      </c>
      <c r="B809">
        <v>7.8973056042278849E-7</v>
      </c>
      <c r="C809" t="s">
        <v>160</v>
      </c>
      <c r="D809" t="s">
        <v>122</v>
      </c>
      <c r="F809" t="s">
        <v>24</v>
      </c>
      <c r="G809" t="s">
        <v>123</v>
      </c>
      <c r="H809" t="s">
        <v>154</v>
      </c>
    </row>
    <row r="810" spans="1:8" x14ac:dyDescent="0.3">
      <c r="A810" t="s">
        <v>144</v>
      </c>
      <c r="B810">
        <v>2.1265221659854035E-6</v>
      </c>
      <c r="C810" t="s">
        <v>161</v>
      </c>
      <c r="D810" t="s">
        <v>122</v>
      </c>
      <c r="F810" t="s">
        <v>24</v>
      </c>
      <c r="G810" t="s">
        <v>123</v>
      </c>
      <c r="H810" t="s">
        <v>154</v>
      </c>
    </row>
    <row r="811" spans="1:8" x14ac:dyDescent="0.3">
      <c r="A811" t="s">
        <v>144</v>
      </c>
      <c r="B811">
        <v>2.2982089755572582E-6</v>
      </c>
      <c r="C811" t="s">
        <v>162</v>
      </c>
      <c r="D811" t="s">
        <v>122</v>
      </c>
      <c r="F811" t="s">
        <v>24</v>
      </c>
      <c r="G811" t="s">
        <v>123</v>
      </c>
      <c r="H811" t="s">
        <v>154</v>
      </c>
    </row>
    <row r="812" spans="1:8" x14ac:dyDescent="0.3">
      <c r="A812" t="s">
        <v>144</v>
      </c>
      <c r="B812">
        <v>5.9713497746553276E-6</v>
      </c>
      <c r="C812" t="s">
        <v>163</v>
      </c>
      <c r="D812" t="s">
        <v>122</v>
      </c>
      <c r="F812" t="s">
        <v>24</v>
      </c>
      <c r="G812" t="s">
        <v>123</v>
      </c>
      <c r="H812" t="s">
        <v>154</v>
      </c>
    </row>
    <row r="813" spans="1:8" x14ac:dyDescent="0.3">
      <c r="A813" t="s">
        <v>144</v>
      </c>
      <c r="B813">
        <v>3.981284446926821E-7</v>
      </c>
      <c r="C813" t="s">
        <v>164</v>
      </c>
      <c r="D813" t="s">
        <v>122</v>
      </c>
      <c r="F813" t="s">
        <v>24</v>
      </c>
      <c r="G813" t="s">
        <v>123</v>
      </c>
      <c r="H813" t="s">
        <v>154</v>
      </c>
    </row>
    <row r="814" spans="1:8" x14ac:dyDescent="0.3">
      <c r="A814" t="s">
        <v>144</v>
      </c>
      <c r="B814">
        <v>4.8460237575854094E-6</v>
      </c>
      <c r="C814" t="s">
        <v>165</v>
      </c>
      <c r="D814" t="s">
        <v>122</v>
      </c>
      <c r="F814" t="s">
        <v>24</v>
      </c>
      <c r="G814" t="s">
        <v>123</v>
      </c>
      <c r="H814" t="s">
        <v>154</v>
      </c>
    </row>
    <row r="815" spans="1:8" x14ac:dyDescent="0.3">
      <c r="A815" t="s">
        <v>144</v>
      </c>
      <c r="B815">
        <v>2.9326421830217212E-6</v>
      </c>
      <c r="C815" t="s">
        <v>166</v>
      </c>
      <c r="D815" t="s">
        <v>122</v>
      </c>
      <c r="F815" t="s">
        <v>24</v>
      </c>
      <c r="G815" t="s">
        <v>123</v>
      </c>
      <c r="H815" t="s">
        <v>154</v>
      </c>
    </row>
    <row r="816" spans="1:8" x14ac:dyDescent="0.3">
      <c r="A816" t="s">
        <v>144</v>
      </c>
      <c r="B816">
        <v>2.7098658906357307E-6</v>
      </c>
      <c r="C816" t="s">
        <v>167</v>
      </c>
      <c r="D816" t="s">
        <v>122</v>
      </c>
      <c r="F816" t="s">
        <v>24</v>
      </c>
      <c r="G816" t="s">
        <v>123</v>
      </c>
      <c r="H816" t="s">
        <v>154</v>
      </c>
    </row>
    <row r="817" spans="1:8" x14ac:dyDescent="0.3">
      <c r="A817" t="s">
        <v>144</v>
      </c>
      <c r="B817">
        <v>3.9431729460092952E-5</v>
      </c>
      <c r="C817" t="s">
        <v>168</v>
      </c>
      <c r="D817" t="s">
        <v>122</v>
      </c>
      <c r="F817" t="s">
        <v>24</v>
      </c>
      <c r="G817" t="s">
        <v>123</v>
      </c>
      <c r="H817" t="s">
        <v>154</v>
      </c>
    </row>
    <row r="818" spans="1:8" x14ac:dyDescent="0.3">
      <c r="A818" t="s">
        <v>144</v>
      </c>
      <c r="B818">
        <v>9.9346944729885095E-5</v>
      </c>
      <c r="C818" t="s">
        <v>169</v>
      </c>
      <c r="D818" t="s">
        <v>122</v>
      </c>
      <c r="F818" t="s">
        <v>24</v>
      </c>
      <c r="G818" t="s">
        <v>123</v>
      </c>
      <c r="H818" t="s">
        <v>154</v>
      </c>
    </row>
    <row r="819" spans="1:8" x14ac:dyDescent="0.3">
      <c r="A819" t="s">
        <v>144</v>
      </c>
      <c r="B819">
        <v>2.3278660799213221E-7</v>
      </c>
      <c r="C819" t="s">
        <v>170</v>
      </c>
      <c r="D819" t="s">
        <v>122</v>
      </c>
      <c r="F819" t="s">
        <v>24</v>
      </c>
      <c r="G819" t="s">
        <v>123</v>
      </c>
      <c r="H819" t="s">
        <v>154</v>
      </c>
    </row>
    <row r="820" spans="1:8" x14ac:dyDescent="0.3">
      <c r="A820" t="s">
        <v>144</v>
      </c>
      <c r="B820">
        <v>7.4893121690687113E-6</v>
      </c>
      <c r="C820" t="s">
        <v>171</v>
      </c>
      <c r="D820" t="s">
        <v>122</v>
      </c>
      <c r="F820" t="s">
        <v>24</v>
      </c>
      <c r="G820" t="s">
        <v>123</v>
      </c>
      <c r="H820" t="s">
        <v>154</v>
      </c>
    </row>
    <row r="821" spans="1:8" x14ac:dyDescent="0.3">
      <c r="A821" t="s">
        <v>144</v>
      </c>
      <c r="B821">
        <v>1.3929039213558087E-6</v>
      </c>
      <c r="C821" t="s">
        <v>172</v>
      </c>
      <c r="D821" t="s">
        <v>122</v>
      </c>
      <c r="F821" t="s">
        <v>24</v>
      </c>
      <c r="G821" t="s">
        <v>123</v>
      </c>
      <c r="H821" t="s">
        <v>154</v>
      </c>
    </row>
    <row r="822" spans="1:8" x14ac:dyDescent="0.3">
      <c r="A822" t="s">
        <v>144</v>
      </c>
      <c r="B822">
        <v>6.4617765050996012E-6</v>
      </c>
      <c r="C822" t="s">
        <v>173</v>
      </c>
      <c r="D822" t="s">
        <v>122</v>
      </c>
      <c r="F822" t="s">
        <v>24</v>
      </c>
      <c r="G822" t="s">
        <v>123</v>
      </c>
      <c r="H822" t="s">
        <v>154</v>
      </c>
    </row>
    <row r="823" spans="1:8" x14ac:dyDescent="0.3">
      <c r="A823" t="s">
        <v>144</v>
      </c>
      <c r="B823">
        <v>8.4274233179648668E-6</v>
      </c>
      <c r="C823" t="s">
        <v>174</v>
      </c>
      <c r="D823" t="s">
        <v>122</v>
      </c>
      <c r="F823" t="s">
        <v>24</v>
      </c>
      <c r="G823" t="s">
        <v>123</v>
      </c>
      <c r="H823" t="s">
        <v>154</v>
      </c>
    </row>
    <row r="824" spans="1:8" x14ac:dyDescent="0.3">
      <c r="A824" t="s">
        <v>144</v>
      </c>
      <c r="B824">
        <v>2.7226882499146425E-5</v>
      </c>
      <c r="C824" t="s">
        <v>175</v>
      </c>
      <c r="D824" t="s">
        <v>122</v>
      </c>
      <c r="F824" t="s">
        <v>24</v>
      </c>
      <c r="G824" t="s">
        <v>123</v>
      </c>
      <c r="H824" t="s">
        <v>154</v>
      </c>
    </row>
    <row r="825" spans="1:8" x14ac:dyDescent="0.3">
      <c r="A825" t="s">
        <v>144</v>
      </c>
      <c r="B825">
        <v>1.0091157332594563E-4</v>
      </c>
      <c r="C825" t="s">
        <v>176</v>
      </c>
      <c r="D825" t="s">
        <v>122</v>
      </c>
      <c r="F825" t="s">
        <v>24</v>
      </c>
      <c r="G825" t="s">
        <v>123</v>
      </c>
      <c r="H825" t="s">
        <v>154</v>
      </c>
    </row>
    <row r="826" spans="1:8" x14ac:dyDescent="0.3">
      <c r="A826" t="s">
        <v>144</v>
      </c>
      <c r="B826">
        <v>3.2868412312247107E-5</v>
      </c>
      <c r="C826" t="s">
        <v>177</v>
      </c>
      <c r="D826" t="s">
        <v>122</v>
      </c>
      <c r="F826" t="s">
        <v>24</v>
      </c>
      <c r="G826" t="s">
        <v>123</v>
      </c>
      <c r="H826" t="s">
        <v>154</v>
      </c>
    </row>
    <row r="827" spans="1:8" x14ac:dyDescent="0.3">
      <c r="A827" t="s">
        <v>144</v>
      </c>
      <c r="B827">
        <v>9.3267321788823632E-6</v>
      </c>
      <c r="C827" t="s">
        <v>178</v>
      </c>
      <c r="D827" t="s">
        <v>122</v>
      </c>
      <c r="F827" t="s">
        <v>24</v>
      </c>
      <c r="G827" t="s">
        <v>123</v>
      </c>
      <c r="H827" t="s">
        <v>154</v>
      </c>
    </row>
    <row r="828" spans="1:8" x14ac:dyDescent="0.3">
      <c r="A828" t="s">
        <v>144</v>
      </c>
      <c r="B828">
        <v>4.7338829345788076E-4</v>
      </c>
      <c r="C828" t="s">
        <v>179</v>
      </c>
      <c r="D828" t="s">
        <v>122</v>
      </c>
      <c r="F828" t="s">
        <v>24</v>
      </c>
      <c r="G828" t="s">
        <v>123</v>
      </c>
      <c r="H828" t="s">
        <v>154</v>
      </c>
    </row>
    <row r="829" spans="1:8" x14ac:dyDescent="0.3">
      <c r="A829" t="s">
        <v>144</v>
      </c>
      <c r="B829">
        <v>5.4116050626787503E-6</v>
      </c>
      <c r="C829" t="s">
        <v>180</v>
      </c>
      <c r="D829" t="s">
        <v>122</v>
      </c>
      <c r="F829" t="s">
        <v>24</v>
      </c>
      <c r="G829" t="s">
        <v>123</v>
      </c>
      <c r="H829" t="s">
        <v>154</v>
      </c>
    </row>
    <row r="830" spans="1:8" x14ac:dyDescent="0.3">
      <c r="A830" t="s">
        <v>144</v>
      </c>
      <c r="B830">
        <v>8.2270026379315799E-6</v>
      </c>
      <c r="C830" t="s">
        <v>181</v>
      </c>
      <c r="D830" t="s">
        <v>122</v>
      </c>
      <c r="F830" t="s">
        <v>24</v>
      </c>
      <c r="G830" t="s">
        <v>123</v>
      </c>
      <c r="H830" t="s">
        <v>154</v>
      </c>
    </row>
    <row r="831" spans="1:8" x14ac:dyDescent="0.3">
      <c r="A831" t="s">
        <v>144</v>
      </c>
      <c r="B831">
        <v>6.4201605319064464E-6</v>
      </c>
      <c r="C831" t="s">
        <v>182</v>
      </c>
      <c r="D831" t="s">
        <v>122</v>
      </c>
      <c r="F831" t="s">
        <v>24</v>
      </c>
      <c r="G831" t="s">
        <v>123</v>
      </c>
      <c r="H831" t="s">
        <v>154</v>
      </c>
    </row>
    <row r="832" spans="1:8" x14ac:dyDescent="0.3">
      <c r="A832" t="s">
        <v>144</v>
      </c>
      <c r="B832">
        <v>7.3752344774304805E-6</v>
      </c>
      <c r="C832" t="s">
        <v>183</v>
      </c>
      <c r="D832" t="s">
        <v>122</v>
      </c>
      <c r="F832" t="s">
        <v>24</v>
      </c>
      <c r="G832" t="s">
        <v>123</v>
      </c>
      <c r="H832" t="s">
        <v>154</v>
      </c>
    </row>
    <row r="833" spans="1:8" x14ac:dyDescent="0.3">
      <c r="A833" t="s">
        <v>144</v>
      </c>
      <c r="B833">
        <v>2.9936831071137573E-4</v>
      </c>
      <c r="C833" t="s">
        <v>184</v>
      </c>
      <c r="D833" t="s">
        <v>122</v>
      </c>
      <c r="F833" t="s">
        <v>24</v>
      </c>
      <c r="G833" t="s">
        <v>123</v>
      </c>
      <c r="H833" t="s">
        <v>154</v>
      </c>
    </row>
    <row r="834" spans="1:8" x14ac:dyDescent="0.3">
      <c r="A834" t="s">
        <v>144</v>
      </c>
      <c r="B834">
        <v>5.6024717647255211E-5</v>
      </c>
      <c r="C834" t="s">
        <v>185</v>
      </c>
      <c r="D834" t="s">
        <v>122</v>
      </c>
      <c r="F834" t="s">
        <v>24</v>
      </c>
      <c r="G834" t="s">
        <v>123</v>
      </c>
      <c r="H834" t="s">
        <v>154</v>
      </c>
    </row>
    <row r="835" spans="1:8" x14ac:dyDescent="0.3">
      <c r="A835" t="s">
        <v>144</v>
      </c>
      <c r="B835">
        <v>7.859290233767599E-6</v>
      </c>
      <c r="C835" t="s">
        <v>186</v>
      </c>
      <c r="D835" t="s">
        <v>122</v>
      </c>
      <c r="F835" t="s">
        <v>24</v>
      </c>
      <c r="G835" t="s">
        <v>123</v>
      </c>
      <c r="H835" t="s">
        <v>154</v>
      </c>
    </row>
    <row r="836" spans="1:8" x14ac:dyDescent="0.3">
      <c r="A836" t="s">
        <v>144</v>
      </c>
      <c r="B836">
        <v>8.2222121698722951E-6</v>
      </c>
      <c r="C836" t="s">
        <v>187</v>
      </c>
      <c r="D836" t="s">
        <v>122</v>
      </c>
      <c r="F836" t="s">
        <v>24</v>
      </c>
      <c r="G836" t="s">
        <v>123</v>
      </c>
      <c r="H836" t="s">
        <v>154</v>
      </c>
    </row>
    <row r="837" spans="1:8" x14ac:dyDescent="0.3">
      <c r="A837" t="s">
        <v>144</v>
      </c>
      <c r="B837">
        <v>1.7379761624613035E-5</v>
      </c>
      <c r="C837" t="s">
        <v>188</v>
      </c>
      <c r="D837" t="s">
        <v>122</v>
      </c>
      <c r="F837" t="s">
        <v>24</v>
      </c>
      <c r="G837" t="s">
        <v>123</v>
      </c>
      <c r="H837" t="s">
        <v>154</v>
      </c>
    </row>
    <row r="838" spans="1:8" x14ac:dyDescent="0.3">
      <c r="A838" t="s">
        <v>144</v>
      </c>
      <c r="B838">
        <v>2.0230121300950846E-5</v>
      </c>
      <c r="C838" t="s">
        <v>189</v>
      </c>
      <c r="D838" t="s">
        <v>122</v>
      </c>
      <c r="F838" t="s">
        <v>24</v>
      </c>
      <c r="G838" t="s">
        <v>123</v>
      </c>
      <c r="H838" t="s">
        <v>154</v>
      </c>
    </row>
    <row r="839" spans="1:8" x14ac:dyDescent="0.3">
      <c r="A839" t="s">
        <v>144</v>
      </c>
      <c r="B839">
        <v>1.236136258747627E-5</v>
      </c>
      <c r="C839" t="s">
        <v>190</v>
      </c>
      <c r="D839" t="s">
        <v>122</v>
      </c>
      <c r="F839" t="s">
        <v>24</v>
      </c>
      <c r="G839" t="s">
        <v>123</v>
      </c>
      <c r="H839" t="s">
        <v>154</v>
      </c>
    </row>
    <row r="840" spans="1:8" x14ac:dyDescent="0.3">
      <c r="A840" t="s">
        <v>144</v>
      </c>
      <c r="B840">
        <v>4.5888809326834252E-6</v>
      </c>
      <c r="C840" t="s">
        <v>191</v>
      </c>
      <c r="D840" t="s">
        <v>122</v>
      </c>
      <c r="F840" t="s">
        <v>24</v>
      </c>
      <c r="G840" t="s">
        <v>123</v>
      </c>
      <c r="H840" t="s">
        <v>154</v>
      </c>
    </row>
    <row r="841" spans="1:8" x14ac:dyDescent="0.3">
      <c r="A841" t="s">
        <v>144</v>
      </c>
      <c r="B841">
        <v>7.9660150590234143E-7</v>
      </c>
      <c r="C841" t="s">
        <v>192</v>
      </c>
      <c r="D841" t="s">
        <v>122</v>
      </c>
      <c r="F841" t="s">
        <v>24</v>
      </c>
      <c r="G841" t="s">
        <v>123</v>
      </c>
      <c r="H841" t="s">
        <v>154</v>
      </c>
    </row>
    <row r="842" spans="1:8" x14ac:dyDescent="0.3">
      <c r="A842" t="s">
        <v>144</v>
      </c>
      <c r="B842">
        <v>9.0199151941626972E-5</v>
      </c>
      <c r="C842" t="s">
        <v>193</v>
      </c>
      <c r="D842" t="s">
        <v>122</v>
      </c>
      <c r="F842" t="s">
        <v>24</v>
      </c>
      <c r="G842" t="s">
        <v>123</v>
      </c>
      <c r="H842" t="s">
        <v>154</v>
      </c>
    </row>
    <row r="843" spans="1:8" x14ac:dyDescent="0.3">
      <c r="A843" t="s">
        <v>144</v>
      </c>
      <c r="B843">
        <v>8.7494918603385306E-6</v>
      </c>
      <c r="C843" t="s">
        <v>194</v>
      </c>
      <c r="D843" t="s">
        <v>122</v>
      </c>
      <c r="F843" t="s">
        <v>24</v>
      </c>
      <c r="G843" t="s">
        <v>123</v>
      </c>
      <c r="H843" t="s">
        <v>154</v>
      </c>
    </row>
    <row r="844" spans="1:8" x14ac:dyDescent="0.3">
      <c r="A844" t="s">
        <v>144</v>
      </c>
      <c r="B844">
        <v>2.482056898300349E-6</v>
      </c>
      <c r="C844" t="s">
        <v>195</v>
      </c>
      <c r="D844" t="s">
        <v>122</v>
      </c>
      <c r="F844" t="s">
        <v>24</v>
      </c>
      <c r="G844" t="s">
        <v>123</v>
      </c>
      <c r="H844" t="s">
        <v>154</v>
      </c>
    </row>
    <row r="845" spans="1:8" x14ac:dyDescent="0.3">
      <c r="A845" t="s">
        <v>144</v>
      </c>
      <c r="B845">
        <v>8.0743217745313418E-7</v>
      </c>
      <c r="C845" t="s">
        <v>196</v>
      </c>
      <c r="D845" t="s">
        <v>122</v>
      </c>
      <c r="F845" t="s">
        <v>24</v>
      </c>
      <c r="G845" t="s">
        <v>123</v>
      </c>
      <c r="H845" t="s">
        <v>154</v>
      </c>
    </row>
    <row r="846" spans="1:8" x14ac:dyDescent="0.3">
      <c r="A846" t="s">
        <v>144</v>
      </c>
      <c r="B846">
        <v>1.3626292808060294E-5</v>
      </c>
      <c r="C846" t="s">
        <v>197</v>
      </c>
      <c r="D846" t="s">
        <v>122</v>
      </c>
      <c r="F846" t="s">
        <v>24</v>
      </c>
      <c r="G846" t="s">
        <v>123</v>
      </c>
      <c r="H846" t="s">
        <v>154</v>
      </c>
    </row>
    <row r="847" spans="1:8" x14ac:dyDescent="0.3">
      <c r="A847" t="s">
        <v>144</v>
      </c>
      <c r="B847">
        <v>4.225560701821834E-6</v>
      </c>
      <c r="C847" t="s">
        <v>198</v>
      </c>
      <c r="D847" t="s">
        <v>122</v>
      </c>
      <c r="F847" t="s">
        <v>24</v>
      </c>
      <c r="G847" t="s">
        <v>123</v>
      </c>
      <c r="H847" t="s">
        <v>154</v>
      </c>
    </row>
    <row r="848" spans="1:8" x14ac:dyDescent="0.3">
      <c r="A848" t="s">
        <v>144</v>
      </c>
      <c r="B848">
        <v>2.4097959538224819E-5</v>
      </c>
      <c r="C848" t="s">
        <v>199</v>
      </c>
      <c r="D848" t="s">
        <v>122</v>
      </c>
      <c r="F848" t="s">
        <v>24</v>
      </c>
      <c r="G848" t="s">
        <v>123</v>
      </c>
      <c r="H848" t="s">
        <v>154</v>
      </c>
    </row>
    <row r="849" spans="1:8" x14ac:dyDescent="0.3">
      <c r="A849" t="s">
        <v>144</v>
      </c>
      <c r="B849">
        <v>2.0312220601191307E-5</v>
      </c>
      <c r="C849" t="s">
        <v>200</v>
      </c>
      <c r="D849" t="s">
        <v>122</v>
      </c>
      <c r="F849" t="s">
        <v>24</v>
      </c>
      <c r="G849" t="s">
        <v>123</v>
      </c>
      <c r="H849" t="s">
        <v>154</v>
      </c>
    </row>
    <row r="850" spans="1:8" x14ac:dyDescent="0.3">
      <c r="A850" t="s">
        <v>144</v>
      </c>
      <c r="B850">
        <v>5.5739696124771707E-5</v>
      </c>
      <c r="C850" t="s">
        <v>201</v>
      </c>
      <c r="D850" t="s">
        <v>122</v>
      </c>
      <c r="F850" t="s">
        <v>24</v>
      </c>
      <c r="G850" t="s">
        <v>123</v>
      </c>
      <c r="H850" t="s">
        <v>154</v>
      </c>
    </row>
    <row r="851" spans="1:8" x14ac:dyDescent="0.3">
      <c r="A851" t="s">
        <v>144</v>
      </c>
      <c r="B851">
        <v>7.0710720146076024E-5</v>
      </c>
      <c r="C851" t="s">
        <v>202</v>
      </c>
      <c r="D851" t="s">
        <v>122</v>
      </c>
      <c r="F851" t="s">
        <v>24</v>
      </c>
      <c r="G851" t="s">
        <v>123</v>
      </c>
      <c r="H851" t="s">
        <v>154</v>
      </c>
    </row>
    <row r="852" spans="1:8" x14ac:dyDescent="0.3">
      <c r="A852" t="s">
        <v>144</v>
      </c>
      <c r="B852">
        <v>1.0399418357880191E-6</v>
      </c>
      <c r="C852" t="s">
        <v>203</v>
      </c>
      <c r="D852" t="s">
        <v>122</v>
      </c>
      <c r="F852" t="s">
        <v>24</v>
      </c>
      <c r="G852" t="s">
        <v>123</v>
      </c>
      <c r="H852" t="s">
        <v>154</v>
      </c>
    </row>
    <row r="853" spans="1:8" x14ac:dyDescent="0.3">
      <c r="A853" t="s">
        <v>144</v>
      </c>
      <c r="B853">
        <v>9.1048105967199038E-6</v>
      </c>
      <c r="C853" t="s">
        <v>204</v>
      </c>
      <c r="D853" t="s">
        <v>122</v>
      </c>
      <c r="F853" t="s">
        <v>24</v>
      </c>
      <c r="G853" t="s">
        <v>123</v>
      </c>
      <c r="H853" t="s">
        <v>154</v>
      </c>
    </row>
    <row r="854" spans="1:8" x14ac:dyDescent="0.3">
      <c r="A854" t="s">
        <v>144</v>
      </c>
      <c r="B854">
        <v>2.5151790193080162E-5</v>
      </c>
      <c r="C854" t="s">
        <v>205</v>
      </c>
      <c r="D854" t="s">
        <v>122</v>
      </c>
      <c r="F854" t="s">
        <v>24</v>
      </c>
      <c r="G854" t="s">
        <v>123</v>
      </c>
      <c r="H854" t="s">
        <v>154</v>
      </c>
    </row>
    <row r="855" spans="1:8" x14ac:dyDescent="0.3">
      <c r="A855" t="s">
        <v>144</v>
      </c>
      <c r="B855">
        <v>2.2546524690721689E-6</v>
      </c>
      <c r="C855" t="s">
        <v>206</v>
      </c>
      <c r="D855" t="s">
        <v>122</v>
      </c>
      <c r="F855" t="s">
        <v>24</v>
      </c>
      <c r="G855" t="s">
        <v>123</v>
      </c>
      <c r="H855" t="s">
        <v>154</v>
      </c>
    </row>
    <row r="856" spans="1:8" x14ac:dyDescent="0.3">
      <c r="A856" t="s">
        <v>144</v>
      </c>
      <c r="B856">
        <v>2.9655736377459836E-7</v>
      </c>
      <c r="C856" t="s">
        <v>207</v>
      </c>
      <c r="D856" t="s">
        <v>122</v>
      </c>
      <c r="F856" t="s">
        <v>24</v>
      </c>
      <c r="G856" t="s">
        <v>123</v>
      </c>
      <c r="H856" t="s">
        <v>154</v>
      </c>
    </row>
    <row r="857" spans="1:8" x14ac:dyDescent="0.3">
      <c r="A857" t="s">
        <v>144</v>
      </c>
      <c r="B857">
        <v>8.4186552223088028E-6</v>
      </c>
      <c r="C857" t="s">
        <v>208</v>
      </c>
      <c r="D857" t="s">
        <v>122</v>
      </c>
      <c r="F857" t="s">
        <v>24</v>
      </c>
      <c r="G857" t="s">
        <v>123</v>
      </c>
      <c r="H857" t="s">
        <v>154</v>
      </c>
    </row>
    <row r="858" spans="1:8" x14ac:dyDescent="0.3">
      <c r="A858" t="s">
        <v>144</v>
      </c>
      <c r="B858">
        <v>8.5624655743347394E-7</v>
      </c>
      <c r="C858" t="s">
        <v>209</v>
      </c>
      <c r="D858" t="s">
        <v>122</v>
      </c>
      <c r="F858" t="s">
        <v>24</v>
      </c>
      <c r="G858" t="s">
        <v>123</v>
      </c>
      <c r="H858" t="s">
        <v>154</v>
      </c>
    </row>
    <row r="859" spans="1:8" x14ac:dyDescent="0.3">
      <c r="A859" t="s">
        <v>144</v>
      </c>
      <c r="B859">
        <v>6.3464791687513941E-5</v>
      </c>
      <c r="C859" t="s">
        <v>210</v>
      </c>
      <c r="D859" t="s">
        <v>122</v>
      </c>
      <c r="F859" t="s">
        <v>24</v>
      </c>
      <c r="G859" t="s">
        <v>123</v>
      </c>
      <c r="H859" t="s">
        <v>154</v>
      </c>
    </row>
    <row r="860" spans="1:8" x14ac:dyDescent="0.3">
      <c r="A860" t="s">
        <v>144</v>
      </c>
      <c r="B860">
        <v>9.8015460068703504E-6</v>
      </c>
      <c r="C860" t="s">
        <v>211</v>
      </c>
      <c r="D860" t="s">
        <v>122</v>
      </c>
      <c r="F860" t="s">
        <v>24</v>
      </c>
      <c r="G860" t="s">
        <v>123</v>
      </c>
      <c r="H860" t="s">
        <v>154</v>
      </c>
    </row>
    <row r="861" spans="1:8" x14ac:dyDescent="0.3">
      <c r="A861" t="s">
        <v>144</v>
      </c>
      <c r="B861">
        <v>9.8932462031662611E-6</v>
      </c>
      <c r="C861" t="s">
        <v>212</v>
      </c>
      <c r="D861" t="s">
        <v>122</v>
      </c>
      <c r="F861" t="s">
        <v>24</v>
      </c>
      <c r="G861" t="s">
        <v>123</v>
      </c>
      <c r="H861" t="s">
        <v>154</v>
      </c>
    </row>
    <row r="862" spans="1:8" x14ac:dyDescent="0.3">
      <c r="A862" t="s">
        <v>144</v>
      </c>
      <c r="B862">
        <v>1.0504859393872612E-5</v>
      </c>
      <c r="C862" t="s">
        <v>213</v>
      </c>
      <c r="D862" t="s">
        <v>122</v>
      </c>
      <c r="F862" t="s">
        <v>24</v>
      </c>
      <c r="G862" t="s">
        <v>123</v>
      </c>
      <c r="H862" t="s">
        <v>154</v>
      </c>
    </row>
    <row r="863" spans="1:8" x14ac:dyDescent="0.3">
      <c r="A863" t="s">
        <v>144</v>
      </c>
      <c r="B863">
        <v>1.4773449019425761E-4</v>
      </c>
      <c r="C863" t="s">
        <v>214</v>
      </c>
      <c r="D863" t="s">
        <v>122</v>
      </c>
      <c r="F863" t="s">
        <v>24</v>
      </c>
      <c r="G863" t="s">
        <v>123</v>
      </c>
      <c r="H863" t="s">
        <v>154</v>
      </c>
    </row>
    <row r="864" spans="1:8" x14ac:dyDescent="0.3">
      <c r="A864" t="s">
        <v>144</v>
      </c>
      <c r="B864">
        <v>1.2649750439273926E-4</v>
      </c>
      <c r="C864" t="s">
        <v>215</v>
      </c>
      <c r="D864" t="s">
        <v>122</v>
      </c>
      <c r="F864" t="s">
        <v>24</v>
      </c>
      <c r="G864" t="s">
        <v>123</v>
      </c>
      <c r="H864" t="s">
        <v>154</v>
      </c>
    </row>
    <row r="865" spans="1:8" x14ac:dyDescent="0.3">
      <c r="A865" t="s">
        <v>144</v>
      </c>
      <c r="B865">
        <v>4.2237666949589131E-6</v>
      </c>
      <c r="C865" t="s">
        <v>216</v>
      </c>
      <c r="D865" t="s">
        <v>122</v>
      </c>
      <c r="F865" t="s">
        <v>24</v>
      </c>
      <c r="G865" t="s">
        <v>123</v>
      </c>
      <c r="H865" t="s">
        <v>154</v>
      </c>
    </row>
    <row r="866" spans="1:8" x14ac:dyDescent="0.3">
      <c r="A866" t="s">
        <v>144</v>
      </c>
      <c r="B866">
        <v>3.4836289211630471E-5</v>
      </c>
      <c r="C866" t="s">
        <v>217</v>
      </c>
      <c r="D866" t="s">
        <v>122</v>
      </c>
      <c r="F866" t="s">
        <v>24</v>
      </c>
      <c r="G866" t="s">
        <v>123</v>
      </c>
      <c r="H866" t="s">
        <v>154</v>
      </c>
    </row>
    <row r="867" spans="1:8" x14ac:dyDescent="0.3">
      <c r="A867" t="s">
        <v>144</v>
      </c>
      <c r="B867">
        <v>1.2274759721246875E-4</v>
      </c>
      <c r="C867" t="s">
        <v>218</v>
      </c>
      <c r="D867" t="s">
        <v>122</v>
      </c>
      <c r="F867" t="s">
        <v>24</v>
      </c>
      <c r="G867" t="s">
        <v>123</v>
      </c>
      <c r="H867" t="s">
        <v>154</v>
      </c>
    </row>
    <row r="868" spans="1:8" x14ac:dyDescent="0.3">
      <c r="A868" t="s">
        <v>144</v>
      </c>
      <c r="B868">
        <v>1.4132398166645591E-6</v>
      </c>
      <c r="C868" t="s">
        <v>219</v>
      </c>
      <c r="D868" t="s">
        <v>122</v>
      </c>
      <c r="F868" t="s">
        <v>24</v>
      </c>
      <c r="G868" t="s">
        <v>123</v>
      </c>
      <c r="H868" t="s">
        <v>154</v>
      </c>
    </row>
    <row r="869" spans="1:8" x14ac:dyDescent="0.3">
      <c r="A869" t="s">
        <v>144</v>
      </c>
      <c r="B869">
        <v>7.7770822743557448E-6</v>
      </c>
      <c r="C869" t="s">
        <v>220</v>
      </c>
      <c r="D869" t="s">
        <v>122</v>
      </c>
      <c r="F869" t="s">
        <v>24</v>
      </c>
      <c r="G869" t="s">
        <v>123</v>
      </c>
      <c r="H869" t="s">
        <v>154</v>
      </c>
    </row>
    <row r="870" spans="1:8" x14ac:dyDescent="0.3">
      <c r="A870" t="s">
        <v>144</v>
      </c>
      <c r="B870">
        <v>4.6360350466860709E-6</v>
      </c>
      <c r="C870" t="s">
        <v>221</v>
      </c>
      <c r="D870" t="s">
        <v>122</v>
      </c>
      <c r="F870" t="s">
        <v>24</v>
      </c>
      <c r="G870" t="s">
        <v>123</v>
      </c>
      <c r="H870" t="s">
        <v>154</v>
      </c>
    </row>
    <row r="871" spans="1:8" x14ac:dyDescent="0.3">
      <c r="A871" t="s">
        <v>145</v>
      </c>
      <c r="B871">
        <v>5.5567759686897668E-6</v>
      </c>
      <c r="C871" t="s">
        <v>153</v>
      </c>
      <c r="D871" t="s">
        <v>122</v>
      </c>
      <c r="F871" t="s">
        <v>24</v>
      </c>
      <c r="G871" t="s">
        <v>135</v>
      </c>
      <c r="H871" t="s">
        <v>154</v>
      </c>
    </row>
    <row r="872" spans="1:8" x14ac:dyDescent="0.3">
      <c r="A872" t="s">
        <v>145</v>
      </c>
      <c r="B872">
        <v>1.2732844783981419E-5</v>
      </c>
      <c r="C872" t="s">
        <v>155</v>
      </c>
      <c r="D872" t="s">
        <v>122</v>
      </c>
      <c r="F872" t="s">
        <v>24</v>
      </c>
      <c r="G872" t="s">
        <v>135</v>
      </c>
      <c r="H872" t="s">
        <v>154</v>
      </c>
    </row>
    <row r="873" spans="1:8" x14ac:dyDescent="0.3">
      <c r="A873" t="s">
        <v>145</v>
      </c>
      <c r="B873">
        <v>1.8994453545116962E-4</v>
      </c>
      <c r="C873" t="s">
        <v>156</v>
      </c>
      <c r="D873" t="s">
        <v>122</v>
      </c>
      <c r="F873" t="s">
        <v>24</v>
      </c>
      <c r="G873" t="s">
        <v>135</v>
      </c>
      <c r="H873" t="s">
        <v>154</v>
      </c>
    </row>
    <row r="874" spans="1:8" x14ac:dyDescent="0.3">
      <c r="A874" t="s">
        <v>145</v>
      </c>
      <c r="B874">
        <v>1.8499874109351003E-5</v>
      </c>
      <c r="C874" t="s">
        <v>157</v>
      </c>
      <c r="D874" t="s">
        <v>122</v>
      </c>
      <c r="F874" t="s">
        <v>24</v>
      </c>
      <c r="G874" t="s">
        <v>135</v>
      </c>
      <c r="H874" t="s">
        <v>154</v>
      </c>
    </row>
    <row r="875" spans="1:8" x14ac:dyDescent="0.3">
      <c r="A875" t="s">
        <v>145</v>
      </c>
      <c r="B875">
        <v>6.0718625667551802E-5</v>
      </c>
      <c r="C875" t="s">
        <v>158</v>
      </c>
      <c r="D875" t="s">
        <v>122</v>
      </c>
      <c r="F875" t="s">
        <v>24</v>
      </c>
      <c r="G875" t="s">
        <v>135</v>
      </c>
      <c r="H875" t="s">
        <v>154</v>
      </c>
    </row>
    <row r="876" spans="1:8" x14ac:dyDescent="0.3">
      <c r="A876" t="s">
        <v>145</v>
      </c>
      <c r="B876">
        <v>1.5653653258626274E-5</v>
      </c>
      <c r="C876" t="s">
        <v>159</v>
      </c>
      <c r="D876" t="s">
        <v>122</v>
      </c>
      <c r="F876" t="s">
        <v>24</v>
      </c>
      <c r="G876" t="s">
        <v>135</v>
      </c>
      <c r="H876" t="s">
        <v>154</v>
      </c>
    </row>
    <row r="877" spans="1:8" x14ac:dyDescent="0.3">
      <c r="A877" t="s">
        <v>145</v>
      </c>
      <c r="B877">
        <v>1.2052153647908318E-6</v>
      </c>
      <c r="C877" t="s">
        <v>160</v>
      </c>
      <c r="D877" t="s">
        <v>122</v>
      </c>
      <c r="F877" t="s">
        <v>24</v>
      </c>
      <c r="G877" t="s">
        <v>135</v>
      </c>
      <c r="H877" t="s">
        <v>154</v>
      </c>
    </row>
    <row r="878" spans="1:8" x14ac:dyDescent="0.3">
      <c r="A878" t="s">
        <v>145</v>
      </c>
      <c r="B878">
        <v>3.2718798427242923E-6</v>
      </c>
      <c r="C878" t="s">
        <v>161</v>
      </c>
      <c r="D878" t="s">
        <v>122</v>
      </c>
      <c r="F878" t="s">
        <v>24</v>
      </c>
      <c r="G878" t="s">
        <v>135</v>
      </c>
      <c r="H878" t="s">
        <v>154</v>
      </c>
    </row>
    <row r="879" spans="1:8" x14ac:dyDescent="0.3">
      <c r="A879" t="s">
        <v>145</v>
      </c>
      <c r="B879">
        <v>3.5177174860573275E-6</v>
      </c>
      <c r="C879" t="s">
        <v>162</v>
      </c>
      <c r="D879" t="s">
        <v>122</v>
      </c>
      <c r="F879" t="s">
        <v>24</v>
      </c>
      <c r="G879" t="s">
        <v>135</v>
      </c>
      <c r="H879" t="s">
        <v>154</v>
      </c>
    </row>
    <row r="880" spans="1:8" x14ac:dyDescent="0.3">
      <c r="A880" t="s">
        <v>145</v>
      </c>
      <c r="B880">
        <v>9.0830759613963655E-6</v>
      </c>
      <c r="C880" t="s">
        <v>163</v>
      </c>
      <c r="D880" t="s">
        <v>122</v>
      </c>
      <c r="F880" t="s">
        <v>24</v>
      </c>
      <c r="G880" t="s">
        <v>135</v>
      </c>
      <c r="H880" t="s">
        <v>154</v>
      </c>
    </row>
    <row r="881" spans="1:8" x14ac:dyDescent="0.3">
      <c r="A881" t="s">
        <v>145</v>
      </c>
      <c r="B881">
        <v>5.8188853251758467E-7</v>
      </c>
      <c r="C881" t="s">
        <v>164</v>
      </c>
      <c r="D881" t="s">
        <v>122</v>
      </c>
      <c r="F881" t="s">
        <v>24</v>
      </c>
      <c r="G881" t="s">
        <v>135</v>
      </c>
      <c r="H881" t="s">
        <v>154</v>
      </c>
    </row>
    <row r="882" spans="1:8" x14ac:dyDescent="0.3">
      <c r="A882" t="s">
        <v>145</v>
      </c>
      <c r="B882">
        <v>7.3553329765614404E-6</v>
      </c>
      <c r="C882" t="s">
        <v>165</v>
      </c>
      <c r="D882" t="s">
        <v>122</v>
      </c>
      <c r="F882" t="s">
        <v>24</v>
      </c>
      <c r="G882" t="s">
        <v>135</v>
      </c>
      <c r="H882" t="s">
        <v>154</v>
      </c>
    </row>
    <row r="883" spans="1:8" x14ac:dyDescent="0.3">
      <c r="A883" t="s">
        <v>145</v>
      </c>
      <c r="B883">
        <v>4.4434766692848875E-6</v>
      </c>
      <c r="C883" t="s">
        <v>166</v>
      </c>
      <c r="D883" t="s">
        <v>122</v>
      </c>
      <c r="F883" t="s">
        <v>24</v>
      </c>
      <c r="G883" t="s">
        <v>135</v>
      </c>
      <c r="H883" t="s">
        <v>154</v>
      </c>
    </row>
    <row r="884" spans="1:8" x14ac:dyDescent="0.3">
      <c r="A884" t="s">
        <v>145</v>
      </c>
      <c r="B884">
        <v>4.1926125761665591E-6</v>
      </c>
      <c r="C884" t="s">
        <v>167</v>
      </c>
      <c r="D884" t="s">
        <v>122</v>
      </c>
      <c r="F884" t="s">
        <v>24</v>
      </c>
      <c r="G884" t="s">
        <v>135</v>
      </c>
      <c r="H884" t="s">
        <v>154</v>
      </c>
    </row>
    <row r="885" spans="1:8" x14ac:dyDescent="0.3">
      <c r="A885" t="s">
        <v>145</v>
      </c>
      <c r="B885">
        <v>6.0484222468275104E-5</v>
      </c>
      <c r="C885" t="s">
        <v>168</v>
      </c>
      <c r="D885" t="s">
        <v>122</v>
      </c>
      <c r="F885" t="s">
        <v>24</v>
      </c>
      <c r="G885" t="s">
        <v>135</v>
      </c>
      <c r="H885" t="s">
        <v>154</v>
      </c>
    </row>
    <row r="886" spans="1:8" x14ac:dyDescent="0.3">
      <c r="A886" t="s">
        <v>145</v>
      </c>
      <c r="B886">
        <v>1.514007386215843E-4</v>
      </c>
      <c r="C886" t="s">
        <v>169</v>
      </c>
      <c r="D886" t="s">
        <v>122</v>
      </c>
      <c r="F886" t="s">
        <v>24</v>
      </c>
      <c r="G886" t="s">
        <v>135</v>
      </c>
      <c r="H886" t="s">
        <v>154</v>
      </c>
    </row>
    <row r="887" spans="1:8" x14ac:dyDescent="0.3">
      <c r="A887" t="s">
        <v>145</v>
      </c>
      <c r="B887">
        <v>3.5601661276336698E-7</v>
      </c>
      <c r="C887" t="s">
        <v>170</v>
      </c>
      <c r="D887" t="s">
        <v>122</v>
      </c>
      <c r="F887" t="s">
        <v>24</v>
      </c>
      <c r="G887" t="s">
        <v>135</v>
      </c>
      <c r="H887" t="s">
        <v>154</v>
      </c>
    </row>
    <row r="888" spans="1:8" x14ac:dyDescent="0.3">
      <c r="A888" t="s">
        <v>145</v>
      </c>
      <c r="B888">
        <v>1.1318555405931894E-5</v>
      </c>
      <c r="C888" t="s">
        <v>171</v>
      </c>
      <c r="D888" t="s">
        <v>122</v>
      </c>
      <c r="F888" t="s">
        <v>24</v>
      </c>
      <c r="G888" t="s">
        <v>135</v>
      </c>
      <c r="H888" t="s">
        <v>154</v>
      </c>
    </row>
    <row r="889" spans="1:8" x14ac:dyDescent="0.3">
      <c r="A889" t="s">
        <v>145</v>
      </c>
      <c r="B889">
        <v>2.134004172867707E-6</v>
      </c>
      <c r="C889" t="s">
        <v>172</v>
      </c>
      <c r="D889" t="s">
        <v>122</v>
      </c>
      <c r="F889" t="s">
        <v>24</v>
      </c>
      <c r="G889" t="s">
        <v>135</v>
      </c>
      <c r="H889" t="s">
        <v>154</v>
      </c>
    </row>
    <row r="890" spans="1:8" x14ac:dyDescent="0.3">
      <c r="A890" t="s">
        <v>145</v>
      </c>
      <c r="B890">
        <v>9.9669610888651043E-6</v>
      </c>
      <c r="C890" t="s">
        <v>173</v>
      </c>
      <c r="D890" t="s">
        <v>122</v>
      </c>
      <c r="F890" t="s">
        <v>24</v>
      </c>
      <c r="G890" t="s">
        <v>135</v>
      </c>
      <c r="H890" t="s">
        <v>154</v>
      </c>
    </row>
    <row r="891" spans="1:8" x14ac:dyDescent="0.3">
      <c r="A891" t="s">
        <v>145</v>
      </c>
      <c r="B891">
        <v>1.2876647509682455E-5</v>
      </c>
      <c r="C891" t="s">
        <v>174</v>
      </c>
      <c r="D891" t="s">
        <v>122</v>
      </c>
      <c r="F891" t="s">
        <v>24</v>
      </c>
      <c r="G891" t="s">
        <v>135</v>
      </c>
      <c r="H891" t="s">
        <v>154</v>
      </c>
    </row>
    <row r="892" spans="1:8" x14ac:dyDescent="0.3">
      <c r="A892" t="s">
        <v>145</v>
      </c>
      <c r="B892">
        <v>4.2218801303790609E-5</v>
      </c>
      <c r="C892" t="s">
        <v>175</v>
      </c>
      <c r="D892" t="s">
        <v>122</v>
      </c>
      <c r="F892" t="s">
        <v>24</v>
      </c>
      <c r="G892" t="s">
        <v>135</v>
      </c>
      <c r="H892" t="s">
        <v>154</v>
      </c>
    </row>
    <row r="893" spans="1:8" x14ac:dyDescent="0.3">
      <c r="A893" t="s">
        <v>145</v>
      </c>
      <c r="B893">
        <v>1.5556967374937835E-4</v>
      </c>
      <c r="C893" t="s">
        <v>176</v>
      </c>
      <c r="D893" t="s">
        <v>122</v>
      </c>
      <c r="F893" t="s">
        <v>24</v>
      </c>
      <c r="G893" t="s">
        <v>135</v>
      </c>
      <c r="H893" t="s">
        <v>154</v>
      </c>
    </row>
    <row r="894" spans="1:8" x14ac:dyDescent="0.3">
      <c r="A894" t="s">
        <v>145</v>
      </c>
      <c r="B894">
        <v>5.0799333235433299E-5</v>
      </c>
      <c r="C894" t="s">
        <v>177</v>
      </c>
      <c r="D894" t="s">
        <v>122</v>
      </c>
      <c r="F894" t="s">
        <v>24</v>
      </c>
      <c r="G894" t="s">
        <v>135</v>
      </c>
      <c r="H894" t="s">
        <v>154</v>
      </c>
    </row>
    <row r="895" spans="1:8" x14ac:dyDescent="0.3">
      <c r="A895" t="s">
        <v>145</v>
      </c>
      <c r="B895">
        <v>1.423735886511755E-5</v>
      </c>
      <c r="C895" t="s">
        <v>178</v>
      </c>
      <c r="D895" t="s">
        <v>122</v>
      </c>
      <c r="F895" t="s">
        <v>24</v>
      </c>
      <c r="G895" t="s">
        <v>135</v>
      </c>
      <c r="H895" t="s">
        <v>154</v>
      </c>
    </row>
    <row r="896" spans="1:8" x14ac:dyDescent="0.3">
      <c r="A896" t="s">
        <v>145</v>
      </c>
      <c r="B896">
        <v>7.4239026800777385E-4</v>
      </c>
      <c r="C896" t="s">
        <v>179</v>
      </c>
      <c r="D896" t="s">
        <v>122</v>
      </c>
      <c r="F896" t="s">
        <v>24</v>
      </c>
      <c r="G896" t="s">
        <v>135</v>
      </c>
      <c r="H896" t="s">
        <v>154</v>
      </c>
    </row>
    <row r="897" spans="1:8" x14ac:dyDescent="0.3">
      <c r="A897" t="s">
        <v>145</v>
      </c>
      <c r="B897">
        <v>8.1630148424875851E-6</v>
      </c>
      <c r="C897" t="s">
        <v>180</v>
      </c>
      <c r="D897" t="s">
        <v>122</v>
      </c>
      <c r="F897" t="s">
        <v>24</v>
      </c>
      <c r="G897" t="s">
        <v>135</v>
      </c>
      <c r="H897" t="s">
        <v>154</v>
      </c>
    </row>
    <row r="898" spans="1:8" x14ac:dyDescent="0.3">
      <c r="A898" t="s">
        <v>145</v>
      </c>
      <c r="B898">
        <v>1.2555586856793823E-5</v>
      </c>
      <c r="C898" t="s">
        <v>181</v>
      </c>
      <c r="D898" t="s">
        <v>122</v>
      </c>
      <c r="F898" t="s">
        <v>24</v>
      </c>
      <c r="G898" t="s">
        <v>135</v>
      </c>
      <c r="H898" t="s">
        <v>154</v>
      </c>
    </row>
    <row r="899" spans="1:8" x14ac:dyDescent="0.3">
      <c r="A899" t="s">
        <v>145</v>
      </c>
      <c r="B899">
        <v>9.8748923345076315E-6</v>
      </c>
      <c r="C899" t="s">
        <v>182</v>
      </c>
      <c r="D899" t="s">
        <v>122</v>
      </c>
      <c r="F899" t="s">
        <v>24</v>
      </c>
      <c r="G899" t="s">
        <v>135</v>
      </c>
      <c r="H899" t="s">
        <v>154</v>
      </c>
    </row>
    <row r="900" spans="1:8" x14ac:dyDescent="0.3">
      <c r="A900" t="s">
        <v>145</v>
      </c>
      <c r="B900">
        <v>1.1266785131530799E-5</v>
      </c>
      <c r="C900" t="s">
        <v>183</v>
      </c>
      <c r="D900" t="s">
        <v>122</v>
      </c>
      <c r="F900" t="s">
        <v>24</v>
      </c>
      <c r="G900" t="s">
        <v>135</v>
      </c>
      <c r="H900" t="s">
        <v>154</v>
      </c>
    </row>
    <row r="901" spans="1:8" x14ac:dyDescent="0.3">
      <c r="A901" t="s">
        <v>145</v>
      </c>
      <c r="B901">
        <v>4.6377319404111527E-4</v>
      </c>
      <c r="C901" t="s">
        <v>184</v>
      </c>
      <c r="D901" t="s">
        <v>122</v>
      </c>
      <c r="F901" t="s">
        <v>24</v>
      </c>
      <c r="G901" t="s">
        <v>135</v>
      </c>
      <c r="H901" t="s">
        <v>154</v>
      </c>
    </row>
    <row r="902" spans="1:8" x14ac:dyDescent="0.3">
      <c r="A902" t="s">
        <v>145</v>
      </c>
      <c r="B902">
        <v>8.6263968653799177E-5</v>
      </c>
      <c r="C902" t="s">
        <v>185</v>
      </c>
      <c r="D902" t="s">
        <v>122</v>
      </c>
      <c r="F902" t="s">
        <v>24</v>
      </c>
      <c r="G902" t="s">
        <v>135</v>
      </c>
      <c r="H902" t="s">
        <v>154</v>
      </c>
    </row>
    <row r="903" spans="1:8" x14ac:dyDescent="0.3">
      <c r="A903" t="s">
        <v>145</v>
      </c>
      <c r="B903">
        <v>1.2086335601774006E-5</v>
      </c>
      <c r="C903" t="s">
        <v>186</v>
      </c>
      <c r="D903" t="s">
        <v>122</v>
      </c>
      <c r="F903" t="s">
        <v>24</v>
      </c>
      <c r="G903" t="s">
        <v>135</v>
      </c>
      <c r="H903" t="s">
        <v>154</v>
      </c>
    </row>
    <row r="904" spans="1:8" x14ac:dyDescent="0.3">
      <c r="A904" t="s">
        <v>145</v>
      </c>
      <c r="B904">
        <v>1.2674566605527497E-5</v>
      </c>
      <c r="C904" t="s">
        <v>187</v>
      </c>
      <c r="D904" t="s">
        <v>122</v>
      </c>
      <c r="F904" t="s">
        <v>24</v>
      </c>
      <c r="G904" t="s">
        <v>135</v>
      </c>
      <c r="H904" t="s">
        <v>154</v>
      </c>
    </row>
    <row r="905" spans="1:8" x14ac:dyDescent="0.3">
      <c r="A905" t="s">
        <v>145</v>
      </c>
      <c r="B905">
        <v>2.6411636781443213E-5</v>
      </c>
      <c r="C905" t="s">
        <v>188</v>
      </c>
      <c r="D905" t="s">
        <v>122</v>
      </c>
      <c r="F905" t="s">
        <v>24</v>
      </c>
      <c r="G905" t="s">
        <v>135</v>
      </c>
      <c r="H905" t="s">
        <v>154</v>
      </c>
    </row>
    <row r="906" spans="1:8" x14ac:dyDescent="0.3">
      <c r="A906" t="s">
        <v>145</v>
      </c>
      <c r="B906">
        <v>3.0851937864359097E-5</v>
      </c>
      <c r="C906" t="s">
        <v>189</v>
      </c>
      <c r="D906" t="s">
        <v>122</v>
      </c>
      <c r="F906" t="s">
        <v>24</v>
      </c>
      <c r="G906" t="s">
        <v>135</v>
      </c>
      <c r="H906" t="s">
        <v>154</v>
      </c>
    </row>
    <row r="907" spans="1:8" x14ac:dyDescent="0.3">
      <c r="A907" t="s">
        <v>145</v>
      </c>
      <c r="B907">
        <v>1.8911098672967281E-5</v>
      </c>
      <c r="C907" t="s">
        <v>190</v>
      </c>
      <c r="D907" t="s">
        <v>122</v>
      </c>
      <c r="F907" t="s">
        <v>24</v>
      </c>
      <c r="G907" t="s">
        <v>135</v>
      </c>
      <c r="H907" t="s">
        <v>154</v>
      </c>
    </row>
    <row r="908" spans="1:8" x14ac:dyDescent="0.3">
      <c r="A908" t="s">
        <v>145</v>
      </c>
      <c r="B908">
        <v>7.0555515680939947E-6</v>
      </c>
      <c r="C908" t="s">
        <v>191</v>
      </c>
      <c r="D908" t="s">
        <v>122</v>
      </c>
      <c r="F908" t="s">
        <v>24</v>
      </c>
      <c r="G908" t="s">
        <v>135</v>
      </c>
      <c r="H908" t="s">
        <v>154</v>
      </c>
    </row>
    <row r="909" spans="1:8" x14ac:dyDescent="0.3">
      <c r="A909" t="s">
        <v>145</v>
      </c>
      <c r="B909">
        <v>1.2267250738584516E-6</v>
      </c>
      <c r="C909" t="s">
        <v>192</v>
      </c>
      <c r="D909" t="s">
        <v>122</v>
      </c>
      <c r="F909" t="s">
        <v>24</v>
      </c>
      <c r="G909" t="s">
        <v>135</v>
      </c>
      <c r="H909" t="s">
        <v>154</v>
      </c>
    </row>
    <row r="910" spans="1:8" x14ac:dyDescent="0.3">
      <c r="A910" t="s">
        <v>145</v>
      </c>
      <c r="B910">
        <v>1.3926355601422884E-4</v>
      </c>
      <c r="C910" t="s">
        <v>193</v>
      </c>
      <c r="D910" t="s">
        <v>122</v>
      </c>
      <c r="F910" t="s">
        <v>24</v>
      </c>
      <c r="G910" t="s">
        <v>135</v>
      </c>
      <c r="H910" t="s">
        <v>154</v>
      </c>
    </row>
    <row r="911" spans="1:8" x14ac:dyDescent="0.3">
      <c r="A911" t="s">
        <v>145</v>
      </c>
      <c r="B911">
        <v>1.3347091262144825E-5</v>
      </c>
      <c r="C911" t="s">
        <v>194</v>
      </c>
      <c r="D911" t="s">
        <v>122</v>
      </c>
      <c r="F911" t="s">
        <v>24</v>
      </c>
      <c r="G911" t="s">
        <v>135</v>
      </c>
      <c r="H911" t="s">
        <v>154</v>
      </c>
    </row>
    <row r="912" spans="1:8" x14ac:dyDescent="0.3">
      <c r="A912" t="s">
        <v>145</v>
      </c>
      <c r="B912">
        <v>3.8350483406920023E-6</v>
      </c>
      <c r="C912" t="s">
        <v>195</v>
      </c>
      <c r="D912" t="s">
        <v>122</v>
      </c>
      <c r="F912" t="s">
        <v>24</v>
      </c>
      <c r="G912" t="s">
        <v>135</v>
      </c>
      <c r="H912" t="s">
        <v>154</v>
      </c>
    </row>
    <row r="913" spans="1:8" x14ac:dyDescent="0.3">
      <c r="A913" t="s">
        <v>145</v>
      </c>
      <c r="B913">
        <v>1.2348269447796035E-6</v>
      </c>
      <c r="C913" t="s">
        <v>196</v>
      </c>
      <c r="D913" t="s">
        <v>122</v>
      </c>
      <c r="F913" t="s">
        <v>24</v>
      </c>
      <c r="G913" t="s">
        <v>135</v>
      </c>
      <c r="H913" t="s">
        <v>154</v>
      </c>
    </row>
    <row r="914" spans="1:8" x14ac:dyDescent="0.3">
      <c r="A914" t="s">
        <v>145</v>
      </c>
      <c r="B914">
        <v>2.0836787608110873E-5</v>
      </c>
      <c r="C914" t="s">
        <v>197</v>
      </c>
      <c r="D914" t="s">
        <v>122</v>
      </c>
      <c r="F914" t="s">
        <v>24</v>
      </c>
      <c r="G914" t="s">
        <v>135</v>
      </c>
      <c r="H914" t="s">
        <v>154</v>
      </c>
    </row>
    <row r="915" spans="1:8" x14ac:dyDescent="0.3">
      <c r="A915" t="s">
        <v>145</v>
      </c>
      <c r="B915">
        <v>6.4618250871595782E-6</v>
      </c>
      <c r="C915" t="s">
        <v>198</v>
      </c>
      <c r="D915" t="s">
        <v>122</v>
      </c>
      <c r="F915" t="s">
        <v>24</v>
      </c>
      <c r="G915" t="s">
        <v>135</v>
      </c>
      <c r="H915" t="s">
        <v>154</v>
      </c>
    </row>
    <row r="916" spans="1:8" x14ac:dyDescent="0.3">
      <c r="A916" t="s">
        <v>145</v>
      </c>
      <c r="B916">
        <v>3.7226422456733101E-5</v>
      </c>
      <c r="C916" t="s">
        <v>199</v>
      </c>
      <c r="D916" t="s">
        <v>122</v>
      </c>
      <c r="F916" t="s">
        <v>24</v>
      </c>
      <c r="G916" t="s">
        <v>135</v>
      </c>
      <c r="H916" t="s">
        <v>154</v>
      </c>
    </row>
    <row r="917" spans="1:8" x14ac:dyDescent="0.3">
      <c r="A917" t="s">
        <v>145</v>
      </c>
      <c r="B917">
        <v>3.1267306621838824E-5</v>
      </c>
      <c r="C917" t="s">
        <v>200</v>
      </c>
      <c r="D917" t="s">
        <v>122</v>
      </c>
      <c r="F917" t="s">
        <v>24</v>
      </c>
      <c r="G917" t="s">
        <v>135</v>
      </c>
      <c r="H917" t="s">
        <v>154</v>
      </c>
    </row>
    <row r="918" spans="1:8" x14ac:dyDescent="0.3">
      <c r="A918" t="s">
        <v>145</v>
      </c>
      <c r="B918">
        <v>8.5794619628603227E-5</v>
      </c>
      <c r="C918" t="s">
        <v>201</v>
      </c>
      <c r="D918" t="s">
        <v>122</v>
      </c>
      <c r="F918" t="s">
        <v>24</v>
      </c>
      <c r="G918" t="s">
        <v>135</v>
      </c>
      <c r="H918" t="s">
        <v>154</v>
      </c>
    </row>
    <row r="919" spans="1:8" x14ac:dyDescent="0.3">
      <c r="A919" t="s">
        <v>145</v>
      </c>
      <c r="B919">
        <v>1.0837884512442709E-4</v>
      </c>
      <c r="C919" t="s">
        <v>202</v>
      </c>
      <c r="D919" t="s">
        <v>122</v>
      </c>
      <c r="F919" t="s">
        <v>24</v>
      </c>
      <c r="G919" t="s">
        <v>135</v>
      </c>
      <c r="H919" t="s">
        <v>154</v>
      </c>
    </row>
    <row r="920" spans="1:8" x14ac:dyDescent="0.3">
      <c r="A920" t="s">
        <v>145</v>
      </c>
      <c r="B920">
        <v>1.6086541690343913E-6</v>
      </c>
      <c r="C920" t="s">
        <v>203</v>
      </c>
      <c r="D920" t="s">
        <v>122</v>
      </c>
      <c r="F920" t="s">
        <v>24</v>
      </c>
      <c r="G920" t="s">
        <v>135</v>
      </c>
      <c r="H920" t="s">
        <v>154</v>
      </c>
    </row>
    <row r="921" spans="1:8" x14ac:dyDescent="0.3">
      <c r="A921" t="s">
        <v>145</v>
      </c>
      <c r="B921">
        <v>1.3722119829251926E-5</v>
      </c>
      <c r="C921" t="s">
        <v>204</v>
      </c>
      <c r="D921" t="s">
        <v>122</v>
      </c>
      <c r="F921" t="s">
        <v>24</v>
      </c>
      <c r="G921" t="s">
        <v>135</v>
      </c>
      <c r="H921" t="s">
        <v>154</v>
      </c>
    </row>
    <row r="922" spans="1:8" x14ac:dyDescent="0.3">
      <c r="A922" t="s">
        <v>145</v>
      </c>
      <c r="B922">
        <v>4.0095134390668232E-5</v>
      </c>
      <c r="C922" t="s">
        <v>205</v>
      </c>
      <c r="D922" t="s">
        <v>122</v>
      </c>
      <c r="F922" t="s">
        <v>24</v>
      </c>
      <c r="G922" t="s">
        <v>135</v>
      </c>
      <c r="H922" t="s">
        <v>154</v>
      </c>
    </row>
    <row r="923" spans="1:8" x14ac:dyDescent="0.3">
      <c r="A923" t="s">
        <v>145</v>
      </c>
      <c r="B923">
        <v>3.4396359975209893E-6</v>
      </c>
      <c r="C923" t="s">
        <v>206</v>
      </c>
      <c r="D923" t="s">
        <v>122</v>
      </c>
      <c r="F923" t="s">
        <v>24</v>
      </c>
      <c r="G923" t="s">
        <v>135</v>
      </c>
      <c r="H923" t="s">
        <v>154</v>
      </c>
    </row>
    <row r="924" spans="1:8" x14ac:dyDescent="0.3">
      <c r="A924" t="s">
        <v>145</v>
      </c>
      <c r="B924">
        <v>4.5918088787446072E-7</v>
      </c>
      <c r="C924" t="s">
        <v>207</v>
      </c>
      <c r="D924" t="s">
        <v>122</v>
      </c>
      <c r="F924" t="s">
        <v>24</v>
      </c>
      <c r="G924" t="s">
        <v>135</v>
      </c>
      <c r="H924" t="s">
        <v>154</v>
      </c>
    </row>
    <row r="925" spans="1:8" x14ac:dyDescent="0.3">
      <c r="A925" t="s">
        <v>145</v>
      </c>
      <c r="B925">
        <v>1.2767259676324397E-5</v>
      </c>
      <c r="C925" t="s">
        <v>208</v>
      </c>
      <c r="D925" t="s">
        <v>122</v>
      </c>
      <c r="F925" t="s">
        <v>24</v>
      </c>
      <c r="G925" t="s">
        <v>135</v>
      </c>
      <c r="H925" t="s">
        <v>154</v>
      </c>
    </row>
    <row r="926" spans="1:8" x14ac:dyDescent="0.3">
      <c r="A926" t="s">
        <v>145</v>
      </c>
      <c r="B926">
        <v>1.3126419862680658E-6</v>
      </c>
      <c r="C926" t="s">
        <v>209</v>
      </c>
      <c r="D926" t="s">
        <v>122</v>
      </c>
      <c r="F926" t="s">
        <v>24</v>
      </c>
      <c r="G926" t="s">
        <v>135</v>
      </c>
      <c r="H926" t="s">
        <v>154</v>
      </c>
    </row>
    <row r="927" spans="1:8" x14ac:dyDescent="0.3">
      <c r="A927" t="s">
        <v>145</v>
      </c>
      <c r="B927">
        <v>9.77666218959612E-5</v>
      </c>
      <c r="C927" t="s">
        <v>210</v>
      </c>
      <c r="D927" t="s">
        <v>122</v>
      </c>
      <c r="F927" t="s">
        <v>24</v>
      </c>
      <c r="G927" t="s">
        <v>135</v>
      </c>
      <c r="H927" t="s">
        <v>154</v>
      </c>
    </row>
    <row r="928" spans="1:8" x14ac:dyDescent="0.3">
      <c r="A928" t="s">
        <v>145</v>
      </c>
      <c r="B928">
        <v>1.5014312991782186E-5</v>
      </c>
      <c r="C928" t="s">
        <v>211</v>
      </c>
      <c r="D928" t="s">
        <v>122</v>
      </c>
      <c r="F928" t="s">
        <v>24</v>
      </c>
      <c r="G928" t="s">
        <v>135</v>
      </c>
      <c r="H928" t="s">
        <v>154</v>
      </c>
    </row>
    <row r="929" spans="1:8" x14ac:dyDescent="0.3">
      <c r="A929" t="s">
        <v>145</v>
      </c>
      <c r="B929">
        <v>1.5127091694465501E-5</v>
      </c>
      <c r="C929" t="s">
        <v>212</v>
      </c>
      <c r="D929" t="s">
        <v>122</v>
      </c>
      <c r="F929" t="s">
        <v>24</v>
      </c>
      <c r="G929" t="s">
        <v>135</v>
      </c>
      <c r="H929" t="s">
        <v>154</v>
      </c>
    </row>
    <row r="930" spans="1:8" x14ac:dyDescent="0.3">
      <c r="A930" t="s">
        <v>145</v>
      </c>
      <c r="B930">
        <v>1.6018937423981249E-5</v>
      </c>
      <c r="C930" t="s">
        <v>213</v>
      </c>
      <c r="D930" t="s">
        <v>122</v>
      </c>
      <c r="F930" t="s">
        <v>24</v>
      </c>
      <c r="G930" t="s">
        <v>135</v>
      </c>
      <c r="H930" t="s">
        <v>154</v>
      </c>
    </row>
    <row r="931" spans="1:8" x14ac:dyDescent="0.3">
      <c r="A931" t="s">
        <v>145</v>
      </c>
      <c r="B931">
        <v>2.2681068604609776E-4</v>
      </c>
      <c r="C931" t="s">
        <v>214</v>
      </c>
      <c r="D931" t="s">
        <v>122</v>
      </c>
      <c r="F931" t="s">
        <v>24</v>
      </c>
      <c r="G931" t="s">
        <v>135</v>
      </c>
      <c r="H931" t="s">
        <v>154</v>
      </c>
    </row>
    <row r="932" spans="1:8" x14ac:dyDescent="0.3">
      <c r="A932" t="s">
        <v>145</v>
      </c>
      <c r="B932">
        <v>1.960919552562962E-4</v>
      </c>
      <c r="C932" t="s">
        <v>215</v>
      </c>
      <c r="D932" t="s">
        <v>122</v>
      </c>
      <c r="F932" t="s">
        <v>24</v>
      </c>
      <c r="G932" t="s">
        <v>135</v>
      </c>
      <c r="H932" t="s">
        <v>154</v>
      </c>
    </row>
    <row r="933" spans="1:8" x14ac:dyDescent="0.3">
      <c r="A933" t="s">
        <v>145</v>
      </c>
      <c r="B933">
        <v>6.4777383449873025E-6</v>
      </c>
      <c r="C933" t="s">
        <v>216</v>
      </c>
      <c r="D933" t="s">
        <v>122</v>
      </c>
      <c r="F933" t="s">
        <v>24</v>
      </c>
      <c r="G933" t="s">
        <v>135</v>
      </c>
      <c r="H933" t="s">
        <v>154</v>
      </c>
    </row>
    <row r="934" spans="1:8" x14ac:dyDescent="0.3">
      <c r="A934" t="s">
        <v>145</v>
      </c>
      <c r="B934">
        <v>5.3781484647562505E-5</v>
      </c>
      <c r="C934" t="s">
        <v>217</v>
      </c>
      <c r="D934" t="s">
        <v>122</v>
      </c>
      <c r="F934" t="s">
        <v>24</v>
      </c>
      <c r="G934" t="s">
        <v>135</v>
      </c>
      <c r="H934" t="s">
        <v>154</v>
      </c>
    </row>
    <row r="935" spans="1:8" x14ac:dyDescent="0.3">
      <c r="A935" t="s">
        <v>145</v>
      </c>
      <c r="B935">
        <v>1.8946790597335053E-4</v>
      </c>
      <c r="C935" t="s">
        <v>218</v>
      </c>
      <c r="D935" t="s">
        <v>122</v>
      </c>
      <c r="F935" t="s">
        <v>24</v>
      </c>
      <c r="G935" t="s">
        <v>135</v>
      </c>
      <c r="H935" t="s">
        <v>154</v>
      </c>
    </row>
    <row r="936" spans="1:8" x14ac:dyDescent="0.3">
      <c r="A936" t="s">
        <v>145</v>
      </c>
      <c r="B936">
        <v>2.1165033891912112E-6</v>
      </c>
      <c r="C936" t="s">
        <v>219</v>
      </c>
      <c r="D936" t="s">
        <v>122</v>
      </c>
      <c r="F936" t="s">
        <v>24</v>
      </c>
      <c r="G936" t="s">
        <v>135</v>
      </c>
      <c r="H936" t="s">
        <v>154</v>
      </c>
    </row>
    <row r="937" spans="1:8" x14ac:dyDescent="0.3">
      <c r="A937" t="s">
        <v>145</v>
      </c>
      <c r="B937">
        <v>1.199530654780401E-5</v>
      </c>
      <c r="C937" t="s">
        <v>220</v>
      </c>
      <c r="D937" t="s">
        <v>122</v>
      </c>
      <c r="F937" t="s">
        <v>24</v>
      </c>
      <c r="G937" t="s">
        <v>135</v>
      </c>
      <c r="H937" t="s">
        <v>154</v>
      </c>
    </row>
    <row r="938" spans="1:8" x14ac:dyDescent="0.3">
      <c r="A938" t="s">
        <v>145</v>
      </c>
      <c r="B938">
        <v>7.075551885466286E-6</v>
      </c>
      <c r="C938" t="s">
        <v>221</v>
      </c>
      <c r="D938" t="s">
        <v>122</v>
      </c>
      <c r="F938" t="s">
        <v>24</v>
      </c>
      <c r="G938" t="s">
        <v>135</v>
      </c>
      <c r="H938" t="s">
        <v>154</v>
      </c>
    </row>
    <row r="939" spans="1:8" x14ac:dyDescent="0.3">
      <c r="A939" t="s">
        <v>121</v>
      </c>
      <c r="B939">
        <v>8.1903245478436135E-4</v>
      </c>
      <c r="C939" t="s">
        <v>222</v>
      </c>
      <c r="D939" t="s">
        <v>122</v>
      </c>
      <c r="F939" t="s">
        <v>24</v>
      </c>
      <c r="G939" t="s">
        <v>123</v>
      </c>
      <c r="H939" t="s">
        <v>154</v>
      </c>
    </row>
    <row r="940" spans="1:8" x14ac:dyDescent="0.3">
      <c r="A940" t="s">
        <v>121</v>
      </c>
      <c r="B940">
        <v>4.6202112966005788E-4</v>
      </c>
      <c r="C940" t="s">
        <v>223</v>
      </c>
      <c r="D940" t="s">
        <v>122</v>
      </c>
      <c r="F940" t="s">
        <v>24</v>
      </c>
      <c r="G940" t="s">
        <v>123</v>
      </c>
      <c r="H940" t="s">
        <v>154</v>
      </c>
    </row>
    <row r="941" spans="1:8" x14ac:dyDescent="0.3">
      <c r="A941" t="s">
        <v>121</v>
      </c>
      <c r="B941">
        <v>2.5841335903028948E-3</v>
      </c>
      <c r="C941" t="s">
        <v>224</v>
      </c>
      <c r="D941" t="s">
        <v>122</v>
      </c>
      <c r="F941" t="s">
        <v>24</v>
      </c>
      <c r="G941" t="s">
        <v>123</v>
      </c>
      <c r="H941" t="s">
        <v>154</v>
      </c>
    </row>
    <row r="942" spans="1:8" x14ac:dyDescent="0.3">
      <c r="A942" t="s">
        <v>134</v>
      </c>
      <c r="B942">
        <v>1.2500487794951101E-3</v>
      </c>
      <c r="C942" t="s">
        <v>222</v>
      </c>
      <c r="D942" t="s">
        <v>122</v>
      </c>
      <c r="F942" t="s">
        <v>24</v>
      </c>
      <c r="G942" t="s">
        <v>135</v>
      </c>
      <c r="H942" t="s">
        <v>154</v>
      </c>
    </row>
    <row r="943" spans="1:8" x14ac:dyDescent="0.3">
      <c r="A943" t="s">
        <v>134</v>
      </c>
      <c r="B943">
        <v>7.0895768324913801E-4</v>
      </c>
      <c r="C943" t="s">
        <v>223</v>
      </c>
      <c r="D943" t="s">
        <v>122</v>
      </c>
      <c r="F943" t="s">
        <v>24</v>
      </c>
      <c r="G943" t="s">
        <v>135</v>
      </c>
      <c r="H943" t="s">
        <v>154</v>
      </c>
    </row>
    <row r="944" spans="1:8" x14ac:dyDescent="0.3">
      <c r="A944" t="s">
        <v>134</v>
      </c>
      <c r="B944">
        <v>4.0061531065885047E-3</v>
      </c>
      <c r="C944" t="s">
        <v>224</v>
      </c>
      <c r="D944" t="s">
        <v>122</v>
      </c>
      <c r="F944" t="s">
        <v>24</v>
      </c>
      <c r="G944" t="s">
        <v>135</v>
      </c>
      <c r="H944" t="s">
        <v>154</v>
      </c>
    </row>
    <row r="945" spans="1:8" x14ac:dyDescent="0.3">
      <c r="A945" t="s">
        <v>41</v>
      </c>
      <c r="B945">
        <v>7.1100000000000003E-10</v>
      </c>
      <c r="C945" t="s">
        <v>3</v>
      </c>
      <c r="D945" t="s">
        <v>9</v>
      </c>
      <c r="F945" t="s">
        <v>24</v>
      </c>
      <c r="G945" t="s">
        <v>69</v>
      </c>
      <c r="H945" t="s">
        <v>225</v>
      </c>
    </row>
    <row r="946" spans="1:8" x14ac:dyDescent="0.3">
      <c r="A946" t="s">
        <v>132</v>
      </c>
      <c r="B946">
        <v>7.1100000000000003E-10</v>
      </c>
      <c r="C946" t="s">
        <v>3</v>
      </c>
      <c r="D946" t="s">
        <v>9</v>
      </c>
      <c r="F946" t="s">
        <v>24</v>
      </c>
      <c r="G946" t="s">
        <v>71</v>
      </c>
      <c r="H946" t="s">
        <v>225</v>
      </c>
    </row>
    <row r="947" spans="1:8" x14ac:dyDescent="0.3">
      <c r="A947" t="s">
        <v>61</v>
      </c>
      <c r="B947">
        <v>4.5900000000000001E-8</v>
      </c>
      <c r="C947" t="s">
        <v>3</v>
      </c>
      <c r="D947" t="s">
        <v>9</v>
      </c>
      <c r="F947" t="s">
        <v>24</v>
      </c>
      <c r="G947" t="s">
        <v>62</v>
      </c>
      <c r="H947" t="s">
        <v>225</v>
      </c>
    </row>
    <row r="948" spans="1:8" x14ac:dyDescent="0.3">
      <c r="A948" t="s">
        <v>133</v>
      </c>
      <c r="B948">
        <v>4.5900000000000001E-8</v>
      </c>
      <c r="C948" t="s">
        <v>3</v>
      </c>
      <c r="D948" t="s">
        <v>9</v>
      </c>
      <c r="F948" t="s">
        <v>24</v>
      </c>
      <c r="G948" t="s">
        <v>72</v>
      </c>
      <c r="H948" t="s">
        <v>225</v>
      </c>
    </row>
    <row r="949" spans="1:8" x14ac:dyDescent="0.3">
      <c r="A949" t="s">
        <v>73</v>
      </c>
      <c r="B949">
        <v>9.2917999999999994E-5</v>
      </c>
      <c r="C949" t="s">
        <v>3</v>
      </c>
      <c r="D949" t="s">
        <v>74</v>
      </c>
      <c r="F949" t="s">
        <v>24</v>
      </c>
      <c r="G949" t="s">
        <v>75</v>
      </c>
      <c r="H949" t="s">
        <v>225</v>
      </c>
    </row>
    <row r="950" spans="1:8" x14ac:dyDescent="0.3">
      <c r="A950" t="s">
        <v>76</v>
      </c>
      <c r="B950">
        <f>B802*0.00002</f>
        <v>1.3540000000000001E-8</v>
      </c>
      <c r="C950" t="s">
        <v>11</v>
      </c>
      <c r="D950" t="s">
        <v>28</v>
      </c>
      <c r="E950" t="s">
        <v>229</v>
      </c>
      <c r="F950" t="s">
        <v>77</v>
      </c>
      <c r="H950" t="s">
        <v>78</v>
      </c>
    </row>
    <row r="951" spans="1:8" x14ac:dyDescent="0.3">
      <c r="A951" t="s">
        <v>79</v>
      </c>
      <c r="B951">
        <f>B802*0.0001</f>
        <v>6.7700000000000004E-8</v>
      </c>
      <c r="C951" t="s">
        <v>11</v>
      </c>
      <c r="D951" t="s">
        <v>28</v>
      </c>
      <c r="E951" t="s">
        <v>229</v>
      </c>
      <c r="F951" t="s">
        <v>77</v>
      </c>
      <c r="H951" t="s">
        <v>80</v>
      </c>
    </row>
    <row r="952" spans="1:8" x14ac:dyDescent="0.3">
      <c r="A952" t="s">
        <v>81</v>
      </c>
      <c r="B952">
        <f>B802*0.00000001</f>
        <v>6.7699999999999996E-12</v>
      </c>
      <c r="C952" t="s">
        <v>11</v>
      </c>
      <c r="D952" t="s">
        <v>28</v>
      </c>
      <c r="E952" t="s">
        <v>229</v>
      </c>
      <c r="F952" t="s">
        <v>77</v>
      </c>
      <c r="H952" t="s">
        <v>82</v>
      </c>
    </row>
    <row r="953" spans="1:8" x14ac:dyDescent="0.3">
      <c r="A953" t="s">
        <v>83</v>
      </c>
      <c r="B953">
        <f>B802*3.146</f>
        <v>2.1298419999999998E-3</v>
      </c>
      <c r="C953" t="s">
        <v>11</v>
      </c>
      <c r="D953" t="s">
        <v>28</v>
      </c>
      <c r="E953" t="s">
        <v>229</v>
      </c>
      <c r="F953" t="s">
        <v>77</v>
      </c>
      <c r="H953" t="s">
        <v>84</v>
      </c>
    </row>
    <row r="954" spans="1:8" x14ac:dyDescent="0.3">
      <c r="A954" t="s">
        <v>85</v>
      </c>
      <c r="B954">
        <f>B802*0.0158</f>
        <v>1.06966E-5</v>
      </c>
      <c r="C954" t="s">
        <v>11</v>
      </c>
      <c r="D954" t="s">
        <v>28</v>
      </c>
      <c r="E954" t="s">
        <v>229</v>
      </c>
      <c r="F954" t="s">
        <v>77</v>
      </c>
      <c r="H954" t="s">
        <v>86</v>
      </c>
    </row>
    <row r="955" spans="1:8" x14ac:dyDescent="0.3">
      <c r="A955" t="s">
        <v>87</v>
      </c>
      <c r="B955">
        <f>B802*0.00000005</f>
        <v>3.3849999999999998E-11</v>
      </c>
      <c r="C955" t="s">
        <v>11</v>
      </c>
      <c r="D955" t="s">
        <v>28</v>
      </c>
      <c r="E955" t="s">
        <v>229</v>
      </c>
      <c r="F955" t="s">
        <v>77</v>
      </c>
      <c r="H955" t="s">
        <v>88</v>
      </c>
    </row>
    <row r="956" spans="1:8" x14ac:dyDescent="0.3">
      <c r="A956" t="s">
        <v>89</v>
      </c>
      <c r="B956">
        <f>B802*0.0000017</f>
        <v>1.1509E-9</v>
      </c>
      <c r="C956" t="s">
        <v>11</v>
      </c>
      <c r="D956" t="s">
        <v>28</v>
      </c>
      <c r="E956" t="s">
        <v>229</v>
      </c>
      <c r="F956" t="s">
        <v>77</v>
      </c>
      <c r="H956" t="s">
        <v>90</v>
      </c>
    </row>
    <row r="957" spans="1:8" x14ac:dyDescent="0.3">
      <c r="A957" t="s">
        <v>91</v>
      </c>
      <c r="B957">
        <f>B802*0.0001</f>
        <v>6.7700000000000004E-8</v>
      </c>
      <c r="C957" t="s">
        <v>11</v>
      </c>
      <c r="D957" t="s">
        <v>28</v>
      </c>
      <c r="E957" t="s">
        <v>229</v>
      </c>
      <c r="F957" t="s">
        <v>77</v>
      </c>
      <c r="H957" t="s">
        <v>80</v>
      </c>
    </row>
    <row r="958" spans="1:8" x14ac:dyDescent="0.3">
      <c r="A958" t="s">
        <v>92</v>
      </c>
      <c r="B958">
        <f>B974*0.0000124</f>
        <v>1.24E-5</v>
      </c>
      <c r="C958" t="s">
        <v>11</v>
      </c>
      <c r="D958" t="s">
        <v>28</v>
      </c>
      <c r="E958" t="s">
        <v>230</v>
      </c>
      <c r="F958" t="s">
        <v>77</v>
      </c>
      <c r="H958" t="s">
        <v>93</v>
      </c>
    </row>
    <row r="959" spans="1:8" x14ac:dyDescent="0.3">
      <c r="A959" t="s">
        <v>94</v>
      </c>
      <c r="B959">
        <f>B802*0.00000000011</f>
        <v>7.4469999999999997E-14</v>
      </c>
      <c r="C959" t="s">
        <v>11</v>
      </c>
      <c r="D959" t="s">
        <v>28</v>
      </c>
      <c r="E959" t="s">
        <v>229</v>
      </c>
      <c r="F959" t="s">
        <v>77</v>
      </c>
      <c r="H959" t="s">
        <v>95</v>
      </c>
    </row>
    <row r="960" spans="1:8" x14ac:dyDescent="0.3">
      <c r="A960" t="s">
        <v>96</v>
      </c>
      <c r="B960">
        <f>B802*0.00000000002</f>
        <v>1.3539999999999998E-14</v>
      </c>
      <c r="C960" t="s">
        <v>11</v>
      </c>
      <c r="D960" t="s">
        <v>28</v>
      </c>
      <c r="E960" t="s">
        <v>229</v>
      </c>
      <c r="F960" t="s">
        <v>77</v>
      </c>
      <c r="H960" t="s">
        <v>97</v>
      </c>
    </row>
    <row r="961" spans="1:8" x14ac:dyDescent="0.3">
      <c r="A961" t="s">
        <v>98</v>
      </c>
      <c r="B961">
        <f>B802*0.00013</f>
        <v>8.8009999999999992E-8</v>
      </c>
      <c r="C961" t="s">
        <v>11</v>
      </c>
      <c r="D961" t="s">
        <v>28</v>
      </c>
      <c r="E961" t="s">
        <v>229</v>
      </c>
      <c r="F961" t="s">
        <v>77</v>
      </c>
      <c r="H961" t="s">
        <v>99</v>
      </c>
    </row>
    <row r="962" spans="1:8" x14ac:dyDescent="0.3">
      <c r="A962" t="s">
        <v>100</v>
      </c>
      <c r="B962">
        <f>B802*0.00525</f>
        <v>3.5542499999999999E-6</v>
      </c>
      <c r="C962" t="s">
        <v>11</v>
      </c>
      <c r="D962" t="s">
        <v>28</v>
      </c>
      <c r="E962" t="s">
        <v>229</v>
      </c>
      <c r="F962" t="s">
        <v>77</v>
      </c>
      <c r="H962" t="s">
        <v>101</v>
      </c>
    </row>
    <row r="963" spans="1:8" x14ac:dyDescent="0.3">
      <c r="A963" t="s">
        <v>102</v>
      </c>
      <c r="B963">
        <f>B802*0.00000007</f>
        <v>4.7390000000000004E-11</v>
      </c>
      <c r="C963" t="s">
        <v>11</v>
      </c>
      <c r="D963" t="s">
        <v>28</v>
      </c>
      <c r="E963" t="s">
        <v>229</v>
      </c>
      <c r="F963" t="s">
        <v>77</v>
      </c>
      <c r="H963" t="s">
        <v>103</v>
      </c>
    </row>
    <row r="964" spans="1:8" x14ac:dyDescent="0.3">
      <c r="A964" t="s">
        <v>104</v>
      </c>
      <c r="B964">
        <f>B802*0.055</f>
        <v>3.7234999999999998E-5</v>
      </c>
      <c r="C964" t="s">
        <v>11</v>
      </c>
      <c r="D964" t="s">
        <v>28</v>
      </c>
      <c r="E964" t="s">
        <v>229</v>
      </c>
      <c r="F964" t="s">
        <v>77</v>
      </c>
      <c r="H964" t="s">
        <v>105</v>
      </c>
    </row>
    <row r="965" spans="1:8" x14ac:dyDescent="0.3">
      <c r="A965" t="s">
        <v>106</v>
      </c>
      <c r="B965">
        <f>B802*0.00123</f>
        <v>8.3270999999999994E-7</v>
      </c>
      <c r="C965" t="s">
        <v>11</v>
      </c>
      <c r="D965" t="s">
        <v>28</v>
      </c>
      <c r="E965" t="s">
        <v>229</v>
      </c>
      <c r="F965" t="s">
        <v>77</v>
      </c>
      <c r="H965" t="s">
        <v>107</v>
      </c>
    </row>
    <row r="966" spans="1:8" x14ac:dyDescent="0.3">
      <c r="A966" t="s">
        <v>108</v>
      </c>
      <c r="B966">
        <f>B802*0.0000549+B974*0.0000177</f>
        <v>1.7737167300000001E-5</v>
      </c>
      <c r="C966" t="s">
        <v>11</v>
      </c>
      <c r="D966" t="s">
        <v>28</v>
      </c>
      <c r="E966" t="s">
        <v>229</v>
      </c>
      <c r="F966" t="s">
        <v>77</v>
      </c>
      <c r="H966" t="s">
        <v>109</v>
      </c>
    </row>
    <row r="967" spans="1:8" x14ac:dyDescent="0.3">
      <c r="A967" t="s">
        <v>110</v>
      </c>
      <c r="B967">
        <f>B802*0.000107+B974*0.0000163</f>
        <v>1.6372438999999999E-5</v>
      </c>
      <c r="C967" t="s">
        <v>11</v>
      </c>
      <c r="D967" t="s">
        <v>28</v>
      </c>
      <c r="E967" t="s">
        <v>229</v>
      </c>
      <c r="F967" t="s">
        <v>77</v>
      </c>
      <c r="H967" t="s">
        <v>111</v>
      </c>
    </row>
    <row r="968" spans="1:8" x14ac:dyDescent="0.3">
      <c r="A968" t="s">
        <v>112</v>
      </c>
      <c r="B968">
        <f>B802*0.00000001</f>
        <v>6.7699999999999996E-12</v>
      </c>
      <c r="C968" t="s">
        <v>11</v>
      </c>
      <c r="D968" t="s">
        <v>28</v>
      </c>
      <c r="E968" t="s">
        <v>229</v>
      </c>
      <c r="F968" t="s">
        <v>77</v>
      </c>
      <c r="H968" t="s">
        <v>82</v>
      </c>
    </row>
    <row r="969" spans="1:8" x14ac:dyDescent="0.3">
      <c r="A969" t="s">
        <v>113</v>
      </c>
      <c r="B969">
        <f>B802*0.0006</f>
        <v>4.0619999999999997E-7</v>
      </c>
      <c r="C969" t="s">
        <v>11</v>
      </c>
      <c r="D969" t="s">
        <v>28</v>
      </c>
      <c r="E969" t="s">
        <v>229</v>
      </c>
      <c r="F969" t="s">
        <v>77</v>
      </c>
      <c r="H969" t="s">
        <v>114</v>
      </c>
    </row>
    <row r="970" spans="1:8" x14ac:dyDescent="0.3">
      <c r="A970" t="s">
        <v>232</v>
      </c>
      <c r="B970">
        <f>B974*0.00000000314</f>
        <v>3.1399999999999999E-9</v>
      </c>
      <c r="C970" t="s">
        <v>11</v>
      </c>
      <c r="D970" t="s">
        <v>28</v>
      </c>
      <c r="E970" t="s">
        <v>229</v>
      </c>
      <c r="F970" t="s">
        <v>77</v>
      </c>
      <c r="H970" t="s">
        <v>125</v>
      </c>
    </row>
    <row r="971" spans="1:8" x14ac:dyDescent="0.3">
      <c r="A971" t="s">
        <v>115</v>
      </c>
      <c r="B971">
        <f>B802*0.00004</f>
        <v>2.7080000000000002E-8</v>
      </c>
      <c r="C971" t="s">
        <v>11</v>
      </c>
      <c r="D971" t="s">
        <v>28</v>
      </c>
      <c r="E971" t="s">
        <v>229</v>
      </c>
      <c r="F971" t="s">
        <v>77</v>
      </c>
      <c r="H971" t="s">
        <v>116</v>
      </c>
    </row>
    <row r="972" spans="1:8" x14ac:dyDescent="0.3">
      <c r="A972" t="s">
        <v>231</v>
      </c>
      <c r="B972">
        <f>B802*0.00004</f>
        <v>2.7080000000000002E-8</v>
      </c>
      <c r="C972" t="s">
        <v>11</v>
      </c>
      <c r="D972" t="s">
        <v>28</v>
      </c>
      <c r="E972" t="s">
        <v>229</v>
      </c>
      <c r="F972" t="s">
        <v>77</v>
      </c>
      <c r="H972" t="s">
        <v>116</v>
      </c>
    </row>
    <row r="973" spans="1:8" x14ac:dyDescent="0.3">
      <c r="A973" t="s">
        <v>117</v>
      </c>
      <c r="B973">
        <f>B802*0.000001</f>
        <v>6.7699999999999994E-10</v>
      </c>
      <c r="C973" t="s">
        <v>11</v>
      </c>
      <c r="D973" t="s">
        <v>28</v>
      </c>
      <c r="E973" t="s">
        <v>229</v>
      </c>
      <c r="F973" t="s">
        <v>77</v>
      </c>
      <c r="H973" t="s">
        <v>118</v>
      </c>
    </row>
    <row r="974" spans="1:8" x14ac:dyDescent="0.3">
      <c r="A974" t="s">
        <v>119</v>
      </c>
      <c r="B974">
        <v>1</v>
      </c>
      <c r="C974" t="s">
        <v>149</v>
      </c>
      <c r="D974" t="s">
        <v>233</v>
      </c>
      <c r="F974" t="s">
        <v>40</v>
      </c>
      <c r="G974" t="s">
        <v>66</v>
      </c>
    </row>
    <row r="976" spans="1:8" ht="15.6" x14ac:dyDescent="0.3">
      <c r="A976" s="1" t="s">
        <v>0</v>
      </c>
      <c r="B976" s="1" t="s">
        <v>126</v>
      </c>
    </row>
    <row r="977" spans="1:8" x14ac:dyDescent="0.3">
      <c r="A977" t="s">
        <v>2</v>
      </c>
      <c r="B977" t="s">
        <v>149</v>
      </c>
    </row>
    <row r="978" spans="1:8" x14ac:dyDescent="0.3">
      <c r="A978" t="s">
        <v>4</v>
      </c>
      <c r="B978">
        <v>1</v>
      </c>
    </row>
    <row r="979" spans="1:8" x14ac:dyDescent="0.3">
      <c r="A979" t="s">
        <v>5</v>
      </c>
      <c r="B979" t="s">
        <v>66</v>
      </c>
    </row>
    <row r="980" spans="1:8" x14ac:dyDescent="0.3">
      <c r="A980" t="s">
        <v>7</v>
      </c>
      <c r="B980" t="s">
        <v>8</v>
      </c>
    </row>
    <row r="981" spans="1:8" x14ac:dyDescent="0.3">
      <c r="A981" t="s">
        <v>9</v>
      </c>
      <c r="B981" t="s">
        <v>233</v>
      </c>
    </row>
    <row r="982" spans="1:8" x14ac:dyDescent="0.3">
      <c r="A982" t="s">
        <v>10</v>
      </c>
      <c r="B982" t="s">
        <v>11</v>
      </c>
    </row>
    <row r="983" spans="1:8" x14ac:dyDescent="0.3">
      <c r="A983" t="s">
        <v>12</v>
      </c>
    </row>
    <row r="984" spans="1:8" x14ac:dyDescent="0.3">
      <c r="A984" t="s">
        <v>14</v>
      </c>
      <c r="B984" s="4" t="s">
        <v>282</v>
      </c>
    </row>
    <row r="985" spans="1:8" x14ac:dyDescent="0.3">
      <c r="A985" t="s">
        <v>15</v>
      </c>
      <c r="B985" t="s">
        <v>16</v>
      </c>
    </row>
    <row r="986" spans="1:8" x14ac:dyDescent="0.3">
      <c r="A986" t="s">
        <v>17</v>
      </c>
    </row>
    <row r="987" spans="1:8" ht="15.6" x14ac:dyDescent="0.3">
      <c r="A987" s="1" t="s">
        <v>18</v>
      </c>
    </row>
    <row r="988" spans="1:8" x14ac:dyDescent="0.3">
      <c r="A988" t="s">
        <v>19</v>
      </c>
      <c r="B988" t="s">
        <v>20</v>
      </c>
      <c r="C988" t="s">
        <v>2</v>
      </c>
      <c r="D988" t="s">
        <v>9</v>
      </c>
      <c r="E988" t="s">
        <v>21</v>
      </c>
      <c r="F988" t="s">
        <v>7</v>
      </c>
      <c r="G988" t="s">
        <v>5</v>
      </c>
      <c r="H988" t="s">
        <v>22</v>
      </c>
    </row>
    <row r="989" spans="1:8" x14ac:dyDescent="0.3">
      <c r="A989" t="s">
        <v>234</v>
      </c>
      <c r="B989">
        <v>6.7699999999999998E-4</v>
      </c>
      <c r="C989" t="s">
        <v>3</v>
      </c>
      <c r="D989" t="s">
        <v>28</v>
      </c>
      <c r="F989" t="s">
        <v>24</v>
      </c>
      <c r="G989" t="s">
        <v>68</v>
      </c>
      <c r="H989" t="s">
        <v>152</v>
      </c>
    </row>
    <row r="990" spans="1:8" x14ac:dyDescent="0.3">
      <c r="A990" t="s">
        <v>127</v>
      </c>
      <c r="B990">
        <f>(B758-B989)*0.221536</f>
        <v>1.9357427746869672E-3</v>
      </c>
      <c r="C990" t="s">
        <v>3</v>
      </c>
      <c r="D990" t="s">
        <v>28</v>
      </c>
      <c r="F990" t="s">
        <v>24</v>
      </c>
      <c r="G990" t="s">
        <v>128</v>
      </c>
      <c r="H990" s="7" t="s">
        <v>284</v>
      </c>
    </row>
    <row r="991" spans="1:8" x14ac:dyDescent="0.3">
      <c r="A991" t="s">
        <v>49</v>
      </c>
      <c r="B991">
        <v>7.1100000000000003E-10</v>
      </c>
      <c r="C991" t="s">
        <v>3</v>
      </c>
      <c r="D991" t="s">
        <v>9</v>
      </c>
      <c r="F991" t="s">
        <v>24</v>
      </c>
      <c r="G991" t="s">
        <v>69</v>
      </c>
      <c r="H991" t="s">
        <v>226</v>
      </c>
    </row>
    <row r="992" spans="1:8" x14ac:dyDescent="0.3">
      <c r="A992" t="s">
        <v>132</v>
      </c>
      <c r="B992">
        <v>7.1100000000000003E-10</v>
      </c>
      <c r="C992" t="s">
        <v>3</v>
      </c>
      <c r="D992" t="s">
        <v>9</v>
      </c>
      <c r="F992" t="s">
        <v>24</v>
      </c>
      <c r="G992" t="s">
        <v>71</v>
      </c>
      <c r="H992" t="s">
        <v>226</v>
      </c>
    </row>
    <row r="993" spans="1:8" x14ac:dyDescent="0.3">
      <c r="A993" t="s">
        <v>61</v>
      </c>
      <c r="B993">
        <v>4.5900000000000001E-8</v>
      </c>
      <c r="C993" t="s">
        <v>3</v>
      </c>
      <c r="D993" t="s">
        <v>9</v>
      </c>
      <c r="F993" t="s">
        <v>24</v>
      </c>
      <c r="G993" t="s">
        <v>62</v>
      </c>
      <c r="H993" t="s">
        <v>226</v>
      </c>
    </row>
    <row r="994" spans="1:8" x14ac:dyDescent="0.3">
      <c r="A994" t="s">
        <v>133</v>
      </c>
      <c r="B994">
        <v>4.5900000000000001E-8</v>
      </c>
      <c r="C994" t="s">
        <v>3</v>
      </c>
      <c r="D994" t="s">
        <v>9</v>
      </c>
      <c r="F994" t="s">
        <v>24</v>
      </c>
      <c r="G994" t="s">
        <v>72</v>
      </c>
      <c r="H994" t="s">
        <v>226</v>
      </c>
    </row>
    <row r="995" spans="1:8" x14ac:dyDescent="0.3">
      <c r="A995" t="s">
        <v>73</v>
      </c>
      <c r="B995">
        <v>9.2999999999999997E-5</v>
      </c>
      <c r="C995" t="s">
        <v>3</v>
      </c>
      <c r="D995" t="s">
        <v>74</v>
      </c>
      <c r="F995" t="s">
        <v>24</v>
      </c>
      <c r="G995" t="s">
        <v>75</v>
      </c>
      <c r="H995" t="s">
        <v>226</v>
      </c>
    </row>
    <row r="996" spans="1:8" x14ac:dyDescent="0.3">
      <c r="A996" t="s">
        <v>76</v>
      </c>
      <c r="B996">
        <v>1.3540000000000001E-8</v>
      </c>
      <c r="C996" t="s">
        <v>11</v>
      </c>
      <c r="D996" t="s">
        <v>28</v>
      </c>
      <c r="E996" t="s">
        <v>229</v>
      </c>
      <c r="F996" t="s">
        <v>77</v>
      </c>
      <c r="H996" t="s">
        <v>78</v>
      </c>
    </row>
    <row r="997" spans="1:8" x14ac:dyDescent="0.3">
      <c r="A997" t="s">
        <v>79</v>
      </c>
      <c r="B997">
        <v>6.7700000000000004E-8</v>
      </c>
      <c r="C997" t="s">
        <v>11</v>
      </c>
      <c r="D997" t="s">
        <v>28</v>
      </c>
      <c r="E997" t="s">
        <v>229</v>
      </c>
      <c r="F997" t="s">
        <v>77</v>
      </c>
      <c r="H997" t="s">
        <v>80</v>
      </c>
    </row>
    <row r="998" spans="1:8" x14ac:dyDescent="0.3">
      <c r="A998" t="s">
        <v>81</v>
      </c>
      <c r="B998">
        <v>6.7699999999999996E-12</v>
      </c>
      <c r="C998" t="s">
        <v>11</v>
      </c>
      <c r="D998" t="s">
        <v>28</v>
      </c>
      <c r="E998" t="s">
        <v>229</v>
      </c>
      <c r="F998" t="s">
        <v>77</v>
      </c>
      <c r="H998" t="s">
        <v>82</v>
      </c>
    </row>
    <row r="999" spans="1:8" x14ac:dyDescent="0.3">
      <c r="A999" t="s">
        <v>83</v>
      </c>
      <c r="B999">
        <v>2.1298419999999998E-3</v>
      </c>
      <c r="C999" t="s">
        <v>11</v>
      </c>
      <c r="D999" t="s">
        <v>28</v>
      </c>
      <c r="E999" t="s">
        <v>229</v>
      </c>
      <c r="F999" t="s">
        <v>77</v>
      </c>
      <c r="H999" t="s">
        <v>84</v>
      </c>
    </row>
    <row r="1000" spans="1:8" x14ac:dyDescent="0.3">
      <c r="A1000" t="s">
        <v>85</v>
      </c>
      <c r="B1000">
        <v>1.06966E-5</v>
      </c>
      <c r="C1000" t="s">
        <v>11</v>
      </c>
      <c r="D1000" t="s">
        <v>28</v>
      </c>
      <c r="E1000" t="s">
        <v>229</v>
      </c>
      <c r="F1000" t="s">
        <v>77</v>
      </c>
      <c r="H1000" t="s">
        <v>86</v>
      </c>
    </row>
    <row r="1001" spans="1:8" x14ac:dyDescent="0.3">
      <c r="A1001" t="s">
        <v>87</v>
      </c>
      <c r="B1001">
        <v>3.3849999999999998E-11</v>
      </c>
      <c r="C1001" t="s">
        <v>11</v>
      </c>
      <c r="D1001" t="s">
        <v>28</v>
      </c>
      <c r="E1001" t="s">
        <v>229</v>
      </c>
      <c r="F1001" t="s">
        <v>77</v>
      </c>
      <c r="H1001" t="s">
        <v>88</v>
      </c>
    </row>
    <row r="1002" spans="1:8" x14ac:dyDescent="0.3">
      <c r="A1002" t="s">
        <v>89</v>
      </c>
      <c r="B1002">
        <v>1.1509E-9</v>
      </c>
      <c r="C1002" t="s">
        <v>11</v>
      </c>
      <c r="D1002" t="s">
        <v>28</v>
      </c>
      <c r="E1002" t="s">
        <v>229</v>
      </c>
      <c r="F1002" t="s">
        <v>77</v>
      </c>
      <c r="H1002" t="s">
        <v>90</v>
      </c>
    </row>
    <row r="1003" spans="1:8" x14ac:dyDescent="0.3">
      <c r="A1003" t="s">
        <v>91</v>
      </c>
      <c r="B1003">
        <v>6.7700000000000004E-8</v>
      </c>
      <c r="C1003" t="s">
        <v>11</v>
      </c>
      <c r="D1003" t="s">
        <v>28</v>
      </c>
      <c r="E1003" t="s">
        <v>229</v>
      </c>
      <c r="F1003" t="s">
        <v>77</v>
      </c>
      <c r="H1003" t="s">
        <v>80</v>
      </c>
    </row>
    <row r="1004" spans="1:8" x14ac:dyDescent="0.3">
      <c r="A1004" t="s">
        <v>92</v>
      </c>
      <c r="B1004">
        <v>0</v>
      </c>
      <c r="C1004" t="s">
        <v>11</v>
      </c>
      <c r="D1004" t="s">
        <v>28</v>
      </c>
      <c r="E1004" t="s">
        <v>230</v>
      </c>
      <c r="F1004" t="s">
        <v>77</v>
      </c>
      <c r="H1004" t="s">
        <v>93</v>
      </c>
    </row>
    <row r="1005" spans="1:8" x14ac:dyDescent="0.3">
      <c r="A1005" t="s">
        <v>94</v>
      </c>
      <c r="B1005">
        <v>7.4469999999999997E-14</v>
      </c>
      <c r="C1005" t="s">
        <v>11</v>
      </c>
      <c r="D1005" t="s">
        <v>28</v>
      </c>
      <c r="E1005" t="s">
        <v>229</v>
      </c>
      <c r="F1005" t="s">
        <v>77</v>
      </c>
      <c r="H1005" t="s">
        <v>95</v>
      </c>
    </row>
    <row r="1006" spans="1:8" x14ac:dyDescent="0.3">
      <c r="A1006" t="s">
        <v>96</v>
      </c>
      <c r="B1006">
        <v>1.3539999999999998E-14</v>
      </c>
      <c r="C1006" t="s">
        <v>11</v>
      </c>
      <c r="D1006" t="s">
        <v>28</v>
      </c>
      <c r="E1006" t="s">
        <v>229</v>
      </c>
      <c r="F1006" t="s">
        <v>77</v>
      </c>
      <c r="H1006" t="s">
        <v>97</v>
      </c>
    </row>
    <row r="1007" spans="1:8" x14ac:dyDescent="0.3">
      <c r="A1007" t="s">
        <v>98</v>
      </c>
      <c r="B1007">
        <v>8.8009999999999992E-8</v>
      </c>
      <c r="C1007" t="s">
        <v>11</v>
      </c>
      <c r="D1007" t="s">
        <v>28</v>
      </c>
      <c r="E1007" t="s">
        <v>229</v>
      </c>
      <c r="F1007" t="s">
        <v>77</v>
      </c>
      <c r="H1007" t="s">
        <v>99</v>
      </c>
    </row>
    <row r="1008" spans="1:8" x14ac:dyDescent="0.3">
      <c r="A1008" t="s">
        <v>100</v>
      </c>
      <c r="B1008">
        <v>3.5542499999999999E-6</v>
      </c>
      <c r="C1008" t="s">
        <v>11</v>
      </c>
      <c r="D1008" t="s">
        <v>28</v>
      </c>
      <c r="E1008" t="s">
        <v>229</v>
      </c>
      <c r="F1008" t="s">
        <v>77</v>
      </c>
      <c r="H1008" t="s">
        <v>101</v>
      </c>
    </row>
    <row r="1009" spans="1:8" x14ac:dyDescent="0.3">
      <c r="A1009" t="s">
        <v>102</v>
      </c>
      <c r="B1009">
        <v>4.7390000000000004E-11</v>
      </c>
      <c r="C1009" t="s">
        <v>11</v>
      </c>
      <c r="D1009" t="s">
        <v>28</v>
      </c>
      <c r="E1009" t="s">
        <v>229</v>
      </c>
      <c r="F1009" t="s">
        <v>77</v>
      </c>
      <c r="H1009" t="s">
        <v>103</v>
      </c>
    </row>
    <row r="1010" spans="1:8" x14ac:dyDescent="0.3">
      <c r="A1010" t="s">
        <v>104</v>
      </c>
      <c r="B1010">
        <v>3.7234999999999998E-5</v>
      </c>
      <c r="C1010" t="s">
        <v>11</v>
      </c>
      <c r="D1010" t="s">
        <v>28</v>
      </c>
      <c r="E1010" t="s">
        <v>229</v>
      </c>
      <c r="F1010" t="s">
        <v>77</v>
      </c>
      <c r="H1010" t="s">
        <v>105</v>
      </c>
    </row>
    <row r="1011" spans="1:8" x14ac:dyDescent="0.3">
      <c r="A1011" t="s">
        <v>106</v>
      </c>
      <c r="B1011">
        <v>8.3270999999999994E-7</v>
      </c>
      <c r="C1011" t="s">
        <v>11</v>
      </c>
      <c r="D1011" t="s">
        <v>28</v>
      </c>
      <c r="E1011" t="s">
        <v>229</v>
      </c>
      <c r="F1011" t="s">
        <v>77</v>
      </c>
      <c r="H1011" t="s">
        <v>107</v>
      </c>
    </row>
    <row r="1012" spans="1:8" x14ac:dyDescent="0.3">
      <c r="A1012" t="s">
        <v>108</v>
      </c>
      <c r="B1012">
        <v>1.7737167300000001E-5</v>
      </c>
      <c r="C1012" t="s">
        <v>11</v>
      </c>
      <c r="D1012" t="s">
        <v>28</v>
      </c>
      <c r="E1012" t="s">
        <v>229</v>
      </c>
      <c r="F1012" t="s">
        <v>77</v>
      </c>
      <c r="H1012" t="s">
        <v>109</v>
      </c>
    </row>
    <row r="1013" spans="1:8" x14ac:dyDescent="0.3">
      <c r="A1013" t="s">
        <v>110</v>
      </c>
      <c r="B1013">
        <v>1.6372438999999999E-5</v>
      </c>
      <c r="C1013" t="s">
        <v>11</v>
      </c>
      <c r="D1013" t="s">
        <v>28</v>
      </c>
      <c r="E1013" t="s">
        <v>229</v>
      </c>
      <c r="F1013" t="s">
        <v>77</v>
      </c>
      <c r="H1013" t="s">
        <v>111</v>
      </c>
    </row>
    <row r="1014" spans="1:8" x14ac:dyDescent="0.3">
      <c r="A1014" t="s">
        <v>112</v>
      </c>
      <c r="B1014">
        <v>6.7699999999999996E-12</v>
      </c>
      <c r="C1014" t="s">
        <v>11</v>
      </c>
      <c r="D1014" t="s">
        <v>28</v>
      </c>
      <c r="E1014" t="s">
        <v>229</v>
      </c>
      <c r="F1014" t="s">
        <v>77</v>
      </c>
      <c r="H1014" t="s">
        <v>82</v>
      </c>
    </row>
    <row r="1015" spans="1:8" x14ac:dyDescent="0.3">
      <c r="A1015" t="s">
        <v>113</v>
      </c>
      <c r="B1015">
        <v>4.0619999999999997E-7</v>
      </c>
      <c r="C1015" t="s">
        <v>11</v>
      </c>
      <c r="D1015" t="s">
        <v>28</v>
      </c>
      <c r="E1015" t="s">
        <v>229</v>
      </c>
      <c r="F1015" t="s">
        <v>77</v>
      </c>
      <c r="H1015" t="s">
        <v>114</v>
      </c>
    </row>
    <row r="1016" spans="1:8" x14ac:dyDescent="0.3">
      <c r="A1016" t="s">
        <v>115</v>
      </c>
      <c r="B1016">
        <v>2.7080000000000002E-8</v>
      </c>
      <c r="C1016" t="s">
        <v>11</v>
      </c>
      <c r="D1016" t="s">
        <v>28</v>
      </c>
      <c r="E1016" t="s">
        <v>229</v>
      </c>
      <c r="F1016" t="s">
        <v>77</v>
      </c>
      <c r="H1016" t="s">
        <v>116</v>
      </c>
    </row>
    <row r="1017" spans="1:8" x14ac:dyDescent="0.3">
      <c r="A1017" t="s">
        <v>231</v>
      </c>
      <c r="B1017">
        <v>2.7080000000000002E-8</v>
      </c>
      <c r="C1017" t="s">
        <v>11</v>
      </c>
      <c r="D1017" t="s">
        <v>28</v>
      </c>
      <c r="E1017" t="s">
        <v>229</v>
      </c>
      <c r="F1017" t="s">
        <v>77</v>
      </c>
      <c r="H1017" t="s">
        <v>116</v>
      </c>
    </row>
    <row r="1018" spans="1:8" x14ac:dyDescent="0.3">
      <c r="A1018" t="s">
        <v>117</v>
      </c>
      <c r="B1018">
        <v>6.7699999999999994E-10</v>
      </c>
      <c r="C1018" t="s">
        <v>11</v>
      </c>
      <c r="D1018" t="s">
        <v>28</v>
      </c>
      <c r="E1018" t="s">
        <v>229</v>
      </c>
      <c r="F1018" t="s">
        <v>77</v>
      </c>
      <c r="H1018" t="s">
        <v>118</v>
      </c>
    </row>
    <row r="1019" spans="1:8" x14ac:dyDescent="0.3">
      <c r="A1019" t="s">
        <v>126</v>
      </c>
      <c r="B1019">
        <v>1</v>
      </c>
      <c r="C1019" t="s">
        <v>149</v>
      </c>
      <c r="D1019" t="s">
        <v>233</v>
      </c>
      <c r="F1019" t="s">
        <v>40</v>
      </c>
      <c r="G1019" t="s">
        <v>66</v>
      </c>
    </row>
    <row r="1021" spans="1:8" ht="15.6" x14ac:dyDescent="0.3">
      <c r="A1021" s="1" t="s">
        <v>0</v>
      </c>
      <c r="B1021" s="1" t="s">
        <v>267</v>
      </c>
    </row>
    <row r="1022" spans="1:8" x14ac:dyDescent="0.3">
      <c r="A1022" t="s">
        <v>2</v>
      </c>
      <c r="B1022" t="s">
        <v>27</v>
      </c>
    </row>
    <row r="1023" spans="1:8" x14ac:dyDescent="0.3">
      <c r="A1023" t="s">
        <v>4</v>
      </c>
      <c r="B1023">
        <v>1</v>
      </c>
    </row>
    <row r="1024" spans="1:8" x14ac:dyDescent="0.3">
      <c r="A1024" t="s">
        <v>5</v>
      </c>
      <c r="B1024" t="s">
        <v>31</v>
      </c>
    </row>
    <row r="1025" spans="1:7" x14ac:dyDescent="0.3">
      <c r="A1025" t="s">
        <v>7</v>
      </c>
      <c r="B1025" t="s">
        <v>8</v>
      </c>
    </row>
    <row r="1026" spans="1:7" x14ac:dyDescent="0.3">
      <c r="A1026" t="s">
        <v>9</v>
      </c>
      <c r="B1026" t="s">
        <v>28</v>
      </c>
    </row>
    <row r="1027" spans="1:7" x14ac:dyDescent="0.3">
      <c r="A1027" t="s">
        <v>10</v>
      </c>
      <c r="B1027" t="s">
        <v>11</v>
      </c>
    </row>
    <row r="1028" spans="1:7" x14ac:dyDescent="0.3">
      <c r="A1028" t="s">
        <v>12</v>
      </c>
      <c r="B1028" t="s">
        <v>235</v>
      </c>
    </row>
    <row r="1029" spans="1:7" x14ac:dyDescent="0.3">
      <c r="A1029" t="s">
        <v>14</v>
      </c>
      <c r="B1029" t="s">
        <v>236</v>
      </c>
    </row>
    <row r="1030" spans="1:7" x14ac:dyDescent="0.3">
      <c r="A1030" t="s">
        <v>15</v>
      </c>
      <c r="B1030" t="s">
        <v>16</v>
      </c>
    </row>
    <row r="1031" spans="1:7" x14ac:dyDescent="0.3">
      <c r="A1031" t="s">
        <v>17</v>
      </c>
      <c r="B1031" t="s">
        <v>16</v>
      </c>
    </row>
    <row r="1032" spans="1:7" ht="15.6" x14ac:dyDescent="0.3">
      <c r="A1032" s="1" t="s">
        <v>18</v>
      </c>
    </row>
    <row r="1033" spans="1:7" x14ac:dyDescent="0.3">
      <c r="A1033" t="s">
        <v>19</v>
      </c>
      <c r="B1033" t="s">
        <v>20</v>
      </c>
      <c r="C1033" t="s">
        <v>2</v>
      </c>
      <c r="D1033" t="s">
        <v>9</v>
      </c>
      <c r="E1033" t="s">
        <v>21</v>
      </c>
      <c r="F1033" t="s">
        <v>7</v>
      </c>
      <c r="G1033" t="s">
        <v>5</v>
      </c>
    </row>
    <row r="1034" spans="1:7" x14ac:dyDescent="0.3">
      <c r="A1034" t="s">
        <v>237</v>
      </c>
      <c r="B1034">
        <v>0.01</v>
      </c>
      <c r="C1034" t="s">
        <v>3</v>
      </c>
      <c r="D1034" t="s">
        <v>28</v>
      </c>
      <c r="E1034" t="s">
        <v>16</v>
      </c>
      <c r="F1034" t="s">
        <v>24</v>
      </c>
      <c r="G1034" t="s">
        <v>238</v>
      </c>
    </row>
    <row r="1035" spans="1:7" x14ac:dyDescent="0.3">
      <c r="A1035" t="s">
        <v>239</v>
      </c>
      <c r="B1035">
        <v>0.15</v>
      </c>
      <c r="C1035" t="s">
        <v>27</v>
      </c>
      <c r="D1035" t="s">
        <v>28</v>
      </c>
      <c r="E1035" t="s">
        <v>16</v>
      </c>
      <c r="F1035" t="s">
        <v>24</v>
      </c>
      <c r="G1035" t="s">
        <v>239</v>
      </c>
    </row>
    <row r="1036" spans="1:7" x14ac:dyDescent="0.3">
      <c r="A1036" t="s">
        <v>240</v>
      </c>
      <c r="B1036">
        <v>6.9499999999999998E-4</v>
      </c>
      <c r="C1036" t="s">
        <v>11</v>
      </c>
      <c r="D1036" t="s">
        <v>28</v>
      </c>
      <c r="E1036" t="s">
        <v>241</v>
      </c>
      <c r="F1036" t="s">
        <v>77</v>
      </c>
    </row>
    <row r="1037" spans="1:7" x14ac:dyDescent="0.3">
      <c r="A1037" t="s">
        <v>242</v>
      </c>
      <c r="B1037">
        <v>0.3</v>
      </c>
      <c r="C1037" t="s">
        <v>3</v>
      </c>
      <c r="D1037" t="s">
        <v>28</v>
      </c>
      <c r="E1037" t="s">
        <v>16</v>
      </c>
      <c r="F1037" t="s">
        <v>24</v>
      </c>
      <c r="G1037" t="s">
        <v>243</v>
      </c>
    </row>
    <row r="1038" spans="1:7" x14ac:dyDescent="0.3">
      <c r="A1038" t="s">
        <v>244</v>
      </c>
      <c r="B1038">
        <v>0.64500000000000002</v>
      </c>
      <c r="C1038" t="s">
        <v>245</v>
      </c>
      <c r="D1038" t="s">
        <v>122</v>
      </c>
      <c r="E1038" t="s">
        <v>16</v>
      </c>
      <c r="F1038" t="s">
        <v>24</v>
      </c>
      <c r="G1038" t="s">
        <v>246</v>
      </c>
    </row>
    <row r="1039" spans="1:7" x14ac:dyDescent="0.3">
      <c r="A1039" t="s">
        <v>247</v>
      </c>
      <c r="B1039">
        <v>0.01</v>
      </c>
      <c r="C1039" t="s">
        <v>27</v>
      </c>
      <c r="D1039" t="s">
        <v>28</v>
      </c>
      <c r="E1039" t="s">
        <v>16</v>
      </c>
      <c r="F1039" t="s">
        <v>24</v>
      </c>
      <c r="G1039" t="s">
        <v>247</v>
      </c>
    </row>
    <row r="1040" spans="1:7" x14ac:dyDescent="0.3">
      <c r="A1040" t="s">
        <v>248</v>
      </c>
      <c r="B1040">
        <v>1.1799999999999999E-6</v>
      </c>
      <c r="C1040" t="s">
        <v>11</v>
      </c>
      <c r="D1040" t="s">
        <v>28</v>
      </c>
      <c r="E1040" t="s">
        <v>241</v>
      </c>
      <c r="F1040" t="s">
        <v>77</v>
      </c>
    </row>
    <row r="1041" spans="1:7" x14ac:dyDescent="0.3">
      <c r="A1041" t="s">
        <v>85</v>
      </c>
      <c r="B1041">
        <v>5.5290000000000005E-4</v>
      </c>
      <c r="C1041" t="s">
        <v>11</v>
      </c>
      <c r="D1041" t="s">
        <v>28</v>
      </c>
      <c r="E1041" t="s">
        <v>241</v>
      </c>
      <c r="F1041" t="s">
        <v>77</v>
      </c>
    </row>
    <row r="1042" spans="1:7" x14ac:dyDescent="0.3">
      <c r="A1042" t="s">
        <v>113</v>
      </c>
      <c r="B1042">
        <v>8.5599999999999999E-3</v>
      </c>
      <c r="C1042" t="s">
        <v>11</v>
      </c>
      <c r="D1042" t="s">
        <v>28</v>
      </c>
      <c r="E1042" t="s">
        <v>241</v>
      </c>
      <c r="F1042" t="s">
        <v>77</v>
      </c>
    </row>
    <row r="1043" spans="1:7" x14ac:dyDescent="0.3">
      <c r="A1043" t="s">
        <v>98</v>
      </c>
      <c r="B1043">
        <v>7.2700000000000004E-3</v>
      </c>
      <c r="C1043" t="s">
        <v>11</v>
      </c>
      <c r="D1043" t="s">
        <v>28</v>
      </c>
      <c r="E1043" t="s">
        <v>241</v>
      </c>
      <c r="F1043" t="s">
        <v>77</v>
      </c>
    </row>
    <row r="1044" spans="1:7" x14ac:dyDescent="0.3">
      <c r="A1044" t="s">
        <v>249</v>
      </c>
      <c r="B1044">
        <v>0.45</v>
      </c>
      <c r="C1044" t="s">
        <v>3</v>
      </c>
      <c r="D1044" t="s">
        <v>28</v>
      </c>
      <c r="E1044" t="s">
        <v>16</v>
      </c>
      <c r="F1044" t="s">
        <v>24</v>
      </c>
      <c r="G1044" t="s">
        <v>250</v>
      </c>
    </row>
    <row r="1045" spans="1:7" x14ac:dyDescent="0.3">
      <c r="A1045" t="s">
        <v>251</v>
      </c>
      <c r="B1045">
        <v>1.5800000000000002E-2</v>
      </c>
      <c r="C1045" t="s">
        <v>11</v>
      </c>
      <c r="D1045" t="s">
        <v>252</v>
      </c>
      <c r="E1045" t="s">
        <v>253</v>
      </c>
      <c r="F1045" t="s">
        <v>77</v>
      </c>
    </row>
    <row r="1046" spans="1:7" x14ac:dyDescent="0.3">
      <c r="A1046" t="s">
        <v>83</v>
      </c>
      <c r="B1046">
        <v>2.456</v>
      </c>
      <c r="C1046" t="s">
        <v>11</v>
      </c>
      <c r="D1046" t="s">
        <v>28</v>
      </c>
      <c r="E1046" t="s">
        <v>241</v>
      </c>
      <c r="F1046" t="s">
        <v>77</v>
      </c>
    </row>
    <row r="1047" spans="1:7" x14ac:dyDescent="0.3">
      <c r="A1047" t="s">
        <v>254</v>
      </c>
      <c r="B1047">
        <v>4.5800000000000002E-6</v>
      </c>
      <c r="C1047" t="s">
        <v>11</v>
      </c>
      <c r="D1047" t="s">
        <v>28</v>
      </c>
      <c r="E1047" t="s">
        <v>255</v>
      </c>
      <c r="F1047" t="s">
        <v>77</v>
      </c>
    </row>
    <row r="1048" spans="1:7" x14ac:dyDescent="0.3">
      <c r="A1048" t="s">
        <v>256</v>
      </c>
      <c r="B1048">
        <v>1.5800000000000002E-2</v>
      </c>
      <c r="C1048" t="s">
        <v>11</v>
      </c>
      <c r="D1048" t="s">
        <v>257</v>
      </c>
      <c r="E1048" t="s">
        <v>253</v>
      </c>
      <c r="F1048" t="s">
        <v>77</v>
      </c>
    </row>
    <row r="1049" spans="1:7" x14ac:dyDescent="0.3">
      <c r="A1049" t="s">
        <v>258</v>
      </c>
      <c r="B1049">
        <v>2.23E-4</v>
      </c>
      <c r="C1049" t="s">
        <v>11</v>
      </c>
      <c r="D1049" t="s">
        <v>28</v>
      </c>
      <c r="E1049" t="s">
        <v>255</v>
      </c>
      <c r="F1049" t="s">
        <v>77</v>
      </c>
    </row>
    <row r="1050" spans="1:7" x14ac:dyDescent="0.3">
      <c r="A1050" t="s">
        <v>259</v>
      </c>
      <c r="B1050">
        <v>4.4999999999999998E-2</v>
      </c>
      <c r="C1050" t="s">
        <v>3</v>
      </c>
      <c r="D1050" t="s">
        <v>28</v>
      </c>
      <c r="E1050" t="s">
        <v>16</v>
      </c>
      <c r="F1050" t="s">
        <v>24</v>
      </c>
      <c r="G1050" t="s">
        <v>260</v>
      </c>
    </row>
    <row r="1051" spans="1:7" x14ac:dyDescent="0.3">
      <c r="A1051" t="s">
        <v>261</v>
      </c>
      <c r="B1051">
        <v>0.15</v>
      </c>
      <c r="C1051" t="s">
        <v>3</v>
      </c>
      <c r="D1051" t="s">
        <v>28</v>
      </c>
      <c r="E1051" t="s">
        <v>16</v>
      </c>
      <c r="F1051" t="s">
        <v>24</v>
      </c>
      <c r="G1051" t="s">
        <v>262</v>
      </c>
    </row>
    <row r="1052" spans="1:7" x14ac:dyDescent="0.3">
      <c r="A1052" t="s">
        <v>263</v>
      </c>
      <c r="B1052">
        <v>1.2899999999999999E-4</v>
      </c>
      <c r="C1052" t="s">
        <v>11</v>
      </c>
      <c r="D1052" t="s">
        <v>28</v>
      </c>
      <c r="E1052" t="s">
        <v>255</v>
      </c>
      <c r="F1052" t="s">
        <v>77</v>
      </c>
    </row>
    <row r="1053" spans="1:7" x14ac:dyDescent="0.3">
      <c r="A1053" t="s">
        <v>264</v>
      </c>
      <c r="B1053">
        <v>0.45</v>
      </c>
      <c r="C1053" t="s">
        <v>27</v>
      </c>
      <c r="D1053" t="s">
        <v>28</v>
      </c>
      <c r="E1053" t="s">
        <v>16</v>
      </c>
      <c r="F1053" t="s">
        <v>24</v>
      </c>
      <c r="G1053" t="s">
        <v>264</v>
      </c>
    </row>
    <row r="1054" spans="1:7" x14ac:dyDescent="0.3">
      <c r="A1054" t="s">
        <v>104</v>
      </c>
      <c r="B1054">
        <v>7.0800000000000004E-3</v>
      </c>
      <c r="C1054" t="s">
        <v>11</v>
      </c>
      <c r="D1054" t="s">
        <v>28</v>
      </c>
      <c r="E1054" t="s">
        <v>241</v>
      </c>
      <c r="F1054" t="s">
        <v>77</v>
      </c>
    </row>
    <row r="1055" spans="1:7" x14ac:dyDescent="0.3">
      <c r="A1055" t="s">
        <v>267</v>
      </c>
      <c r="B1055">
        <v>1</v>
      </c>
      <c r="C1055" t="s">
        <v>27</v>
      </c>
      <c r="D1055" t="s">
        <v>28</v>
      </c>
      <c r="E1055" t="s">
        <v>16</v>
      </c>
      <c r="F1055" t="s">
        <v>40</v>
      </c>
      <c r="G1055" t="s">
        <v>31</v>
      </c>
    </row>
    <row r="1056" spans="1:7" x14ac:dyDescent="0.3">
      <c r="A1056" t="s">
        <v>265</v>
      </c>
      <c r="B1056">
        <v>0.45</v>
      </c>
      <c r="C1056" t="s">
        <v>27</v>
      </c>
      <c r="D1056" t="s">
        <v>28</v>
      </c>
      <c r="E1056" t="s">
        <v>16</v>
      </c>
      <c r="F1056" t="s">
        <v>24</v>
      </c>
      <c r="G1056" t="s">
        <v>266</v>
      </c>
    </row>
    <row r="1058" spans="1:7" ht="15.6" x14ac:dyDescent="0.3">
      <c r="A1058" s="1" t="s">
        <v>0</v>
      </c>
      <c r="B1058" s="1" t="s">
        <v>271</v>
      </c>
    </row>
    <row r="1059" spans="1:7" x14ac:dyDescent="0.3">
      <c r="A1059" t="s">
        <v>2</v>
      </c>
      <c r="B1059" t="s">
        <v>27</v>
      </c>
    </row>
    <row r="1060" spans="1:7" x14ac:dyDescent="0.3">
      <c r="A1060" t="s">
        <v>4</v>
      </c>
      <c r="B1060">
        <v>1</v>
      </c>
    </row>
    <row r="1061" spans="1:7" x14ac:dyDescent="0.3">
      <c r="A1061" t="s">
        <v>5</v>
      </c>
      <c r="B1061" t="s">
        <v>29</v>
      </c>
    </row>
    <row r="1062" spans="1:7" x14ac:dyDescent="0.3">
      <c r="A1062" t="s">
        <v>7</v>
      </c>
      <c r="B1062" t="s">
        <v>8</v>
      </c>
    </row>
    <row r="1063" spans="1:7" x14ac:dyDescent="0.3">
      <c r="A1063" t="s">
        <v>9</v>
      </c>
      <c r="B1063" t="s">
        <v>28</v>
      </c>
    </row>
    <row r="1064" spans="1:7" x14ac:dyDescent="0.3">
      <c r="A1064" t="s">
        <v>10</v>
      </c>
      <c r="B1064" t="s">
        <v>11</v>
      </c>
    </row>
    <row r="1065" spans="1:7" x14ac:dyDescent="0.3">
      <c r="A1065" t="s">
        <v>12</v>
      </c>
      <c r="B1065" t="s">
        <v>235</v>
      </c>
    </row>
    <row r="1066" spans="1:7" x14ac:dyDescent="0.3">
      <c r="A1066" t="s">
        <v>14</v>
      </c>
      <c r="B1066" t="s">
        <v>268</v>
      </c>
    </row>
    <row r="1067" spans="1:7" x14ac:dyDescent="0.3">
      <c r="A1067" t="s">
        <v>15</v>
      </c>
      <c r="B1067" t="s">
        <v>16</v>
      </c>
    </row>
    <row r="1068" spans="1:7" x14ac:dyDescent="0.3">
      <c r="A1068" t="s">
        <v>17</v>
      </c>
      <c r="B1068" t="s">
        <v>16</v>
      </c>
    </row>
    <row r="1069" spans="1:7" ht="15.6" x14ac:dyDescent="0.3">
      <c r="A1069" s="1" t="s">
        <v>18</v>
      </c>
    </row>
    <row r="1070" spans="1:7" x14ac:dyDescent="0.3">
      <c r="A1070" t="s">
        <v>19</v>
      </c>
      <c r="B1070" t="s">
        <v>20</v>
      </c>
      <c r="C1070" t="s">
        <v>2</v>
      </c>
      <c r="D1070" t="s">
        <v>9</v>
      </c>
      <c r="E1070" t="s">
        <v>21</v>
      </c>
      <c r="F1070" t="s">
        <v>7</v>
      </c>
      <c r="G1070" t="s">
        <v>5</v>
      </c>
    </row>
    <row r="1071" spans="1:7" x14ac:dyDescent="0.3">
      <c r="A1071" t="s">
        <v>239</v>
      </c>
      <c r="B1071">
        <v>1</v>
      </c>
      <c r="C1071" t="s">
        <v>27</v>
      </c>
      <c r="D1071" t="s">
        <v>28</v>
      </c>
      <c r="E1071" t="s">
        <v>16</v>
      </c>
      <c r="F1071" t="s">
        <v>24</v>
      </c>
      <c r="G1071" t="s">
        <v>239</v>
      </c>
    </row>
    <row r="1072" spans="1:7" x14ac:dyDescent="0.3">
      <c r="A1072" t="s">
        <v>271</v>
      </c>
      <c r="B1072">
        <v>1</v>
      </c>
      <c r="C1072" t="s">
        <v>27</v>
      </c>
      <c r="D1072" t="s">
        <v>28</v>
      </c>
      <c r="E1072" t="s">
        <v>16</v>
      </c>
      <c r="F1072" t="s">
        <v>40</v>
      </c>
      <c r="G1072" t="s">
        <v>29</v>
      </c>
    </row>
    <row r="1073" spans="1:7" x14ac:dyDescent="0.3">
      <c r="A1073" t="s">
        <v>244</v>
      </c>
      <c r="B1073">
        <v>6.25</v>
      </c>
      <c r="C1073" t="s">
        <v>245</v>
      </c>
      <c r="D1073" t="s">
        <v>122</v>
      </c>
      <c r="E1073" t="s">
        <v>16</v>
      </c>
      <c r="F1073" t="s">
        <v>24</v>
      </c>
      <c r="G1073" t="s">
        <v>246</v>
      </c>
    </row>
    <row r="1074" spans="1:7" x14ac:dyDescent="0.3">
      <c r="A1074" t="s">
        <v>261</v>
      </c>
      <c r="B1074">
        <v>1</v>
      </c>
      <c r="C1074" t="s">
        <v>3</v>
      </c>
      <c r="D1074" t="s">
        <v>28</v>
      </c>
      <c r="E1074" t="s">
        <v>16</v>
      </c>
      <c r="F1074" t="s">
        <v>24</v>
      </c>
      <c r="G1074" t="s">
        <v>262</v>
      </c>
    </row>
    <row r="1075" spans="1:7" x14ac:dyDescent="0.3">
      <c r="A1075" t="s">
        <v>269</v>
      </c>
      <c r="B1075">
        <v>5</v>
      </c>
      <c r="C1075" t="s">
        <v>27</v>
      </c>
      <c r="D1075" t="s">
        <v>270</v>
      </c>
      <c r="E1075" t="s">
        <v>16</v>
      </c>
      <c r="F1075" t="s">
        <v>24</v>
      </c>
      <c r="G1075" t="s">
        <v>269</v>
      </c>
    </row>
  </sheetData>
  <autoFilter ref="A1:H1019" xr:uid="{2A08E695-FC79-4DF0-ACCB-3B3F78317B7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Klimt</dc:creator>
  <cp:lastModifiedBy>Jonas Klimt | Arqum</cp:lastModifiedBy>
  <dcterms:created xsi:type="dcterms:W3CDTF">2024-04-17T07:54:07Z</dcterms:created>
  <dcterms:modified xsi:type="dcterms:W3CDTF">2024-05-09T14:53:39Z</dcterms:modified>
</cp:coreProperties>
</file>