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oberroehrmann\Documents\GitHub\Master-s-Thesis\Masterarbeit\Auswertungen\"/>
    </mc:Choice>
  </mc:AlternateContent>
  <xr:revisionPtr revIDLastSave="0" documentId="13_ncr:1_{8AF05B9B-A15B-411C-AD8A-19AC7E5C4D41}" xr6:coauthVersionLast="36" xr6:coauthVersionMax="36" xr10:uidLastSave="{00000000-0000-0000-0000-000000000000}"/>
  <bookViews>
    <workbookView xWindow="0" yWindow="0" windowWidth="28800" windowHeight="14025" xr2:uid="{7A09D23F-7440-41D7-BB82-567F6E2B30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F8" i="1"/>
  <c r="F7" i="1"/>
  <c r="L5" i="1"/>
  <c r="L4" i="1"/>
  <c r="L3" i="1"/>
  <c r="F6" i="1"/>
  <c r="F2" i="1"/>
  <c r="F5" i="1"/>
  <c r="F4" i="1"/>
  <c r="F3" i="1"/>
</calcChain>
</file>

<file path=xl/sharedStrings.xml><?xml version="1.0" encoding="utf-8"?>
<sst xmlns="http://schemas.openxmlformats.org/spreadsheetml/2006/main" count="24" uniqueCount="19">
  <si>
    <t>Lens</t>
  </si>
  <si>
    <t>Lens with Filter</t>
  </si>
  <si>
    <t>Lens with Extender</t>
  </si>
  <si>
    <t>Lens with Extender and Filter</t>
  </si>
  <si>
    <t>Mittelwert</t>
  </si>
  <si>
    <t>Standardabweichung</t>
  </si>
  <si>
    <t>gemessen am PT 1000, Licht und exposure time wurde während der Messung nicht verändert.</t>
  </si>
  <si>
    <t>Lens 2</t>
  </si>
  <si>
    <t>Lens 3</t>
  </si>
  <si>
    <t>Lens with Extender and Filter 2</t>
  </si>
  <si>
    <t>Lens with Extender and Filter 3</t>
  </si>
  <si>
    <t>Mittel Normiert</t>
  </si>
  <si>
    <t>Reihenfolge</t>
  </si>
  <si>
    <t>Spalte1</t>
  </si>
  <si>
    <t>Linse</t>
  </si>
  <si>
    <t>Filter</t>
  </si>
  <si>
    <t>Extender</t>
  </si>
  <si>
    <t>Filter und Extender</t>
  </si>
  <si>
    <t xml:space="preserve">Filter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</si>
</sst>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58705161854777E-2"/>
          <c:y val="6.4814814814814811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Tabelle1!$G$2:$G$4</c:f>
              <c:strCache>
                <c:ptCount val="3"/>
                <c:pt idx="0">
                  <c:v>Linse</c:v>
                </c:pt>
                <c:pt idx="1">
                  <c:v>Filter</c:v>
                </c:pt>
                <c:pt idx="2">
                  <c:v>Extender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Tabelle1!$K$3:$K$5</c:f>
              <c:strCache>
                <c:ptCount val="3"/>
                <c:pt idx="0">
                  <c:v>Filter </c:v>
                </c:pt>
                <c:pt idx="1">
                  <c:v>Extender</c:v>
                </c:pt>
                <c:pt idx="2">
                  <c:v>Filter und Extender</c:v>
                </c:pt>
              </c:strCache>
            </c:strRef>
          </c:cat>
          <c:val>
            <c:numRef>
              <c:f>Tabelle1!$L$3:$L$5</c:f>
              <c:numCache>
                <c:formatCode>General</c:formatCode>
                <c:ptCount val="3"/>
                <c:pt idx="0">
                  <c:v>2.59</c:v>
                </c:pt>
                <c:pt idx="1">
                  <c:v>14.89</c:v>
                </c:pt>
                <c:pt idx="2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5-4DBF-94A0-61DF2208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40664"/>
        <c:axId val="306840992"/>
      </c:barChart>
      <c:catAx>
        <c:axId val="3068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840992"/>
        <c:crosses val="autoZero"/>
        <c:auto val="1"/>
        <c:lblAlgn val="ctr"/>
        <c:lblOffset val="100"/>
        <c:noMultiLvlLbl val="0"/>
      </c:catAx>
      <c:valAx>
        <c:axId val="3068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84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13</xdr:row>
      <xdr:rowOff>47625</xdr:rowOff>
    </xdr:from>
    <xdr:to>
      <xdr:col>12</xdr:col>
      <xdr:colOff>361950</xdr:colOff>
      <xdr:row>32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F1340D-B75A-41C5-BAEF-65EE033C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E795-431D-4ED1-9958-09EAE491FB69}" name="Tabelle3" displayName="Tabelle3" ref="A1:D10" totalsRowShown="0">
  <autoFilter ref="A1:D10" xr:uid="{869AF58D-FD3C-428A-A634-E5EC19DB1756}"/>
  <sortState ref="A2:D10">
    <sortCondition ref="B1:B10"/>
  </sortState>
  <tableColumns count="4">
    <tableColumn id="1" xr3:uid="{A2BA7562-6992-4892-A071-2D30578B7FEA}" name="Spalte1"/>
    <tableColumn id="2" xr3:uid="{90F866C9-9D8D-46D4-B588-F0983970636C}" name="Reihenfolge"/>
    <tableColumn id="3" xr3:uid="{B229865F-64BA-451D-872D-2657232957BB}" name="Mittelwert"/>
    <tableColumn id="4" xr3:uid="{DB02E8AE-B836-437F-BCDB-9C92A33AF20C}" name="Standardabweich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2466-8CCD-4053-9271-56C31F472A77}">
  <dimension ref="A1:N15"/>
  <sheetViews>
    <sheetView tabSelected="1" workbookViewId="0">
      <selection activeCell="N6" sqref="N6"/>
    </sheetView>
  </sheetViews>
  <sheetFormatPr baseColWidth="10" defaultRowHeight="15" x14ac:dyDescent="0.25"/>
  <cols>
    <col min="1" max="2" width="30.85546875" customWidth="1"/>
    <col min="3" max="3" width="12.85546875" customWidth="1"/>
    <col min="4" max="4" width="21.7109375" customWidth="1"/>
  </cols>
  <sheetData>
    <row r="1" spans="1:14" x14ac:dyDescent="0.25">
      <c r="A1" t="s">
        <v>13</v>
      </c>
      <c r="B1" t="s">
        <v>12</v>
      </c>
      <c r="C1" t="s">
        <v>4</v>
      </c>
      <c r="D1" t="s">
        <v>5</v>
      </c>
      <c r="F1" t="s">
        <v>11</v>
      </c>
    </row>
    <row r="2" spans="1:14" x14ac:dyDescent="0.25">
      <c r="A2" t="s">
        <v>0</v>
      </c>
      <c r="B2">
        <v>1</v>
      </c>
      <c r="C2">
        <v>3089</v>
      </c>
      <c r="D2">
        <v>278.5</v>
      </c>
      <c r="F2">
        <f>Tabelle3[[#This Row],[Mittelwert]]/Tabelle3[[#This Row],[Mittelwert]] *100</f>
        <v>100</v>
      </c>
      <c r="G2" t="s">
        <v>14</v>
      </c>
    </row>
    <row r="3" spans="1:14" x14ac:dyDescent="0.25">
      <c r="A3" t="s">
        <v>1</v>
      </c>
      <c r="B3">
        <v>2</v>
      </c>
      <c r="C3">
        <v>79.91</v>
      </c>
      <c r="D3">
        <v>7.359</v>
      </c>
      <c r="F3">
        <f>Tabelle3[[#This Row],[Mittelwert]]/C2 *100</f>
        <v>2.5869213337649724</v>
      </c>
      <c r="G3" t="s">
        <v>15</v>
      </c>
      <c r="K3" t="s">
        <v>18</v>
      </c>
      <c r="L3">
        <f>ROUND(F3,2)</f>
        <v>2.59</v>
      </c>
    </row>
    <row r="4" spans="1:14" x14ac:dyDescent="0.25">
      <c r="A4" t="s">
        <v>2</v>
      </c>
      <c r="B4">
        <v>3</v>
      </c>
      <c r="C4">
        <v>459.8</v>
      </c>
      <c r="D4">
        <v>30.05</v>
      </c>
      <c r="F4">
        <f>Tabelle3[[#This Row],[Mittelwert]]/C2 *100</f>
        <v>14.88507607640013</v>
      </c>
      <c r="G4" t="s">
        <v>16</v>
      </c>
      <c r="K4" t="s">
        <v>16</v>
      </c>
      <c r="L4">
        <f>ROUND(F4,2)</f>
        <v>14.89</v>
      </c>
    </row>
    <row r="5" spans="1:14" x14ac:dyDescent="0.25">
      <c r="A5" t="s">
        <v>7</v>
      </c>
      <c r="B5">
        <v>4</v>
      </c>
      <c r="C5">
        <v>1906</v>
      </c>
      <c r="D5">
        <v>166.8</v>
      </c>
      <c r="F5">
        <f>AVERAGE(C5:C6)</f>
        <v>1921</v>
      </c>
      <c r="K5" t="s">
        <v>17</v>
      </c>
      <c r="L5">
        <f>ROUND(F8,2)</f>
        <v>2.34</v>
      </c>
      <c r="N5">
        <f>L4*L3/100</f>
        <v>0.38565100000000002</v>
      </c>
    </row>
    <row r="6" spans="1:14" x14ac:dyDescent="0.25">
      <c r="A6" t="s">
        <v>8</v>
      </c>
      <c r="B6">
        <v>5</v>
      </c>
      <c r="C6">
        <v>1936</v>
      </c>
      <c r="D6">
        <v>221.7</v>
      </c>
      <c r="F6">
        <f>F5/F5*100</f>
        <v>100</v>
      </c>
      <c r="G6" t="s">
        <v>15</v>
      </c>
    </row>
    <row r="7" spans="1:14" x14ac:dyDescent="0.25">
      <c r="A7" t="s">
        <v>2</v>
      </c>
      <c r="B7">
        <v>6</v>
      </c>
      <c r="C7">
        <v>482.2</v>
      </c>
      <c r="D7">
        <v>33.729999999999997</v>
      </c>
      <c r="F7">
        <f>Tabelle3[[#This Row],[Mittelwert]]/F5 * 100</f>
        <v>25.10150963040083</v>
      </c>
      <c r="G7" t="s">
        <v>16</v>
      </c>
    </row>
    <row r="8" spans="1:14" x14ac:dyDescent="0.25">
      <c r="A8" t="s">
        <v>3</v>
      </c>
      <c r="B8">
        <v>7</v>
      </c>
      <c r="C8">
        <v>45.18</v>
      </c>
      <c r="D8">
        <v>2.7839999999999998</v>
      </c>
      <c r="F8">
        <f>AVERAGE(C8:C10)/F5 *100</f>
        <v>2.3430504945340966</v>
      </c>
      <c r="G8" t="s">
        <v>17</v>
      </c>
    </row>
    <row r="9" spans="1:14" x14ac:dyDescent="0.25">
      <c r="A9" t="s">
        <v>9</v>
      </c>
      <c r="B9">
        <v>8</v>
      </c>
      <c r="C9">
        <v>45.25</v>
      </c>
      <c r="D9">
        <v>2.8410000000000002</v>
      </c>
    </row>
    <row r="10" spans="1:14" x14ac:dyDescent="0.25">
      <c r="A10" t="s">
        <v>10</v>
      </c>
      <c r="B10">
        <v>9</v>
      </c>
      <c r="C10">
        <v>44.6</v>
      </c>
      <c r="D10">
        <v>2.8340000000000001</v>
      </c>
    </row>
    <row r="15" spans="1:14" x14ac:dyDescent="0.25">
      <c r="A15" t="s">
        <v>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Oberröhrmann</dc:creator>
  <cp:lastModifiedBy>Jonas Oberröhrmann</cp:lastModifiedBy>
  <dcterms:created xsi:type="dcterms:W3CDTF">2021-12-07T14:26:58Z</dcterms:created>
  <dcterms:modified xsi:type="dcterms:W3CDTF">2021-12-07T14:59:28Z</dcterms:modified>
</cp:coreProperties>
</file>