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oberroehrmann\Documents\GitHub\Master-s-Thesis\Masterarbeit\Auswertungen\"/>
    </mc:Choice>
  </mc:AlternateContent>
  <xr:revisionPtr revIDLastSave="0" documentId="13_ncr:1_{C9B8B9A2-08AE-41C2-A35A-A1DC294ACE0E}" xr6:coauthVersionLast="36" xr6:coauthVersionMax="47" xr10:uidLastSave="{00000000-0000-0000-0000-000000000000}"/>
  <bookViews>
    <workbookView xWindow="15510" yWindow="1725" windowWidth="11280" windowHeight="11385" activeTab="1" xr2:uid="{944C2AFD-4F65-408D-8CFA-E731EA682F22}"/>
  </bookViews>
  <sheets>
    <sheet name="Perovskite Solar Cell Datas" sheetId="1" r:id="rId1"/>
    <sheet name="AFORS-HET" sheetId="3" r:id="rId2"/>
    <sheet name="PCO Sensicam q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3" l="1"/>
  <c r="E19" i="3" l="1"/>
  <c r="C4" i="3"/>
  <c r="D4" i="3"/>
  <c r="E4" i="3"/>
  <c r="F4" i="3"/>
  <c r="G4" i="3"/>
  <c r="B4" i="3"/>
  <c r="E4" i="1"/>
  <c r="F4" i="1"/>
  <c r="G4" i="1"/>
  <c r="D4" i="1"/>
</calcChain>
</file>

<file path=xl/sharedStrings.xml><?xml version="1.0" encoding="utf-8"?>
<sst xmlns="http://schemas.openxmlformats.org/spreadsheetml/2006/main" count="160" uniqueCount="152">
  <si>
    <t>Parameters and Units</t>
  </si>
  <si>
    <t>Glas</t>
  </si>
  <si>
    <t>ITO (annealed)</t>
  </si>
  <si>
    <t>HTL (Spiro-TTB)</t>
  </si>
  <si>
    <t>MAPbI3</t>
  </si>
  <si>
    <t>ETL (BCP)</t>
  </si>
  <si>
    <t>ETL (C60)</t>
  </si>
  <si>
    <t>Gold</t>
  </si>
  <si>
    <t>Thickness (nm)</t>
  </si>
  <si>
    <t>0,7 mm</t>
  </si>
  <si>
    <t>Electron affinity (eV)</t>
  </si>
  <si>
    <t>Bandgap (eV)</t>
  </si>
  <si>
    <t>HOMO</t>
  </si>
  <si>
    <t>Dielectric permittivity (relative)</t>
  </si>
  <si>
    <t>CB effective density of states (cm^-3)</t>
  </si>
  <si>
    <t>VB effective density of states (cm^-3)</t>
  </si>
  <si>
    <t>Electron mobility (cm^2/Vs)</t>
  </si>
  <si>
    <t>Hole mobility (cm^2/Vs)</t>
  </si>
  <si>
    <t>Mobility (cm^2/vs)</t>
  </si>
  <si>
    <t>Resistivity (Ohm cm)</t>
  </si>
  <si>
    <t>Shallow uniform donor density N_D (cm^-3)</t>
  </si>
  <si>
    <t>Adsorption constant A (1/cm eV^(1/2))</t>
  </si>
  <si>
    <t>ref</t>
  </si>
  <si>
    <t>Adsorption constant B (eV^(1/2)/cm)</t>
  </si>
  <si>
    <t>R_S (Ohm/sq)</t>
  </si>
  <si>
    <t>Epsilon opt</t>
  </si>
  <si>
    <t>Electron thermal velocity (cm/s)</t>
  </si>
  <si>
    <t>Hole thermal velocity (cm/s)</t>
  </si>
  <si>
    <t>[1]</t>
  </si>
  <si>
    <t>http://dx.doi.org/10.1155/2013/408182</t>
  </si>
  <si>
    <t>https://doi.org/10.1021/acsenergylett.6b00270</t>
  </si>
  <si>
    <t>[2]</t>
  </si>
  <si>
    <t>10.1103/PhysRevB.64.233111</t>
  </si>
  <si>
    <t>http://dx.doi.org/10.1063/1.4889843</t>
  </si>
  <si>
    <t>https://doi.org/10.1063/1.371579</t>
  </si>
  <si>
    <t>System Data sensicam qe from sensicam manual</t>
  </si>
  <si>
    <t>Number of Pixels</t>
  </si>
  <si>
    <t>1376 (H) x 1040 (V)</t>
  </si>
  <si>
    <t>Pixel Size</t>
  </si>
  <si>
    <t>6.45 um x 6.45 um</t>
  </si>
  <si>
    <t>Sensor Format</t>
  </si>
  <si>
    <t>2/3"</t>
  </si>
  <si>
    <t>Scan Area</t>
  </si>
  <si>
    <t>6.3 mm x 4.8 mm</t>
  </si>
  <si>
    <t>Cooling Type</t>
  </si>
  <si>
    <t>2-stage peltier cooler with forced air cooling</t>
  </si>
  <si>
    <t>CCD Temperature</t>
  </si>
  <si>
    <t xml:space="preserve"> -12 °C</t>
  </si>
  <si>
    <t>Full Well Capacity</t>
  </si>
  <si>
    <t>electrons</t>
  </si>
  <si>
    <t>Scan Rate</t>
  </si>
  <si>
    <t>16 MHz</t>
  </si>
  <si>
    <t>Readout Noise @ 12.5 MHz</t>
  </si>
  <si>
    <t>4…5</t>
  </si>
  <si>
    <t>electrons (Gain High)</t>
  </si>
  <si>
    <t>Gain High oder Gain Low??</t>
  </si>
  <si>
    <t>5..6</t>
  </si>
  <si>
    <t>electrons (Gain Low)</t>
  </si>
  <si>
    <t>A/D Converter</t>
  </si>
  <si>
    <t>12 bit @ 16 MHz</t>
  </si>
  <si>
    <t>A/D Conversion Factor</t>
  </si>
  <si>
    <t>e-/count (Gain High)</t>
  </si>
  <si>
    <t>e-/count (Gain Low)</t>
  </si>
  <si>
    <t>Max Quantum Efficiency monochrome, typ.</t>
  </si>
  <si>
    <t>60 % @ 520 nm</t>
  </si>
  <si>
    <t>10 % @ 780 nm</t>
  </si>
  <si>
    <t>Spectral response (monochrome)</t>
  </si>
  <si>
    <t>290 … 1000 nm</t>
  </si>
  <si>
    <t>Ist color oder monochrome eine Einstellung?</t>
  </si>
  <si>
    <t xml:space="preserve">Spectral response (color) </t>
  </si>
  <si>
    <t>RGB primary colors</t>
  </si>
  <si>
    <t>Average Dark Charge</t>
  </si>
  <si>
    <t>&lt; 0.1</t>
  </si>
  <si>
    <t>e-/pixel sec</t>
  </si>
  <si>
    <t xml:space="preserve">Extinction Ratio </t>
  </si>
  <si>
    <t>Smear</t>
  </si>
  <si>
    <t>&lt; 0.005%</t>
  </si>
  <si>
    <t>Anti Blooming</t>
  </si>
  <si>
    <t>max. 100</t>
  </si>
  <si>
    <t>CCD Quality</t>
  </si>
  <si>
    <t>grade 0</t>
  </si>
  <si>
    <t>Non-Linearity</t>
  </si>
  <si>
    <t>&lt; 1%</t>
  </si>
  <si>
    <t xml:space="preserve">Readout Frequency (Full Frame) </t>
  </si>
  <si>
    <t>10 fps</t>
  </si>
  <si>
    <t>Binning Horizontal</t>
  </si>
  <si>
    <t>1..8</t>
  </si>
  <si>
    <t>Binning Vertical</t>
  </si>
  <si>
    <t>1…16</t>
  </si>
  <si>
    <t>Warm Pixels</t>
  </si>
  <si>
    <t>Warm Pixels are pixels with increased dark current generation</t>
  </si>
  <si>
    <t># pixels &gt; 100 e-</t>
  </si>
  <si>
    <t># pixels &gt; 5 e-</t>
  </si>
  <si>
    <t>0…2</t>
  </si>
  <si>
    <t># pixels &gt; 1 e-</t>
  </si>
  <si>
    <t>500…2000</t>
  </si>
  <si>
    <t>Non-Uniformity in darkness</t>
  </si>
  <si>
    <t>1 count</t>
  </si>
  <si>
    <t>Non-Uniformity in brightness</t>
  </si>
  <si>
    <t># pixels &gt; 12 %</t>
  </si>
  <si>
    <t># pixels 8..12 %</t>
  </si>
  <si>
    <t># pixels 4 … 8 %</t>
  </si>
  <si>
    <t>10 .. 50</t>
  </si>
  <si>
    <t># pixels 2…4%</t>
  </si>
  <si>
    <t>n.a.</t>
  </si>
  <si>
    <t>Optical Input</t>
  </si>
  <si>
    <t>C-Mount with adjustable focus length</t>
  </si>
  <si>
    <t>Dimension</t>
  </si>
  <si>
    <t>Weight</t>
  </si>
  <si>
    <t>Operating Temp</t>
  </si>
  <si>
    <t>Storage Temp</t>
  </si>
  <si>
    <t>Humidity</t>
  </si>
  <si>
    <t>C-Mount Back Focal Legth</t>
  </si>
  <si>
    <t>m</t>
  </si>
  <si>
    <t>Maximum lens screw in depth</t>
  </si>
  <si>
    <t>mm</t>
  </si>
  <si>
    <t>test low light mode for measurements??</t>
  </si>
  <si>
    <t>Perovskite Solar Cell Simulation data taken from 2021 Device simulation of all-perovskite soalr cells.</t>
  </si>
  <si>
    <t>Hole mobility</t>
  </si>
  <si>
    <t>relative permittivity</t>
  </si>
  <si>
    <t>Bandgap</t>
  </si>
  <si>
    <t>doping</t>
  </si>
  <si>
    <t>LUMO</t>
  </si>
  <si>
    <t>ITO</t>
  </si>
  <si>
    <t>Spiro-TTB</t>
  </si>
  <si>
    <t>Pero</t>
  </si>
  <si>
    <t>BCP</t>
  </si>
  <si>
    <t>Electron mobility in Spiro-TTB was assumed to be 0</t>
  </si>
  <si>
    <t>Thickness (cm)</t>
  </si>
  <si>
    <t>Gap State levels (eV)</t>
  </si>
  <si>
    <t>HOMO (eV)</t>
  </si>
  <si>
    <t>Density of states VB</t>
  </si>
  <si>
    <t>C60 (1nm)</t>
  </si>
  <si>
    <t>Carrier Mobility</t>
  </si>
  <si>
    <t xml:space="preserve"> </t>
  </si>
  <si>
    <t>Ref</t>
  </si>
  <si>
    <t>2019 Understanding BCP and C60</t>
  </si>
  <si>
    <t>Density of states (m^-3)</t>
  </si>
  <si>
    <t>2019 Improving peros Insight from validated device model</t>
  </si>
  <si>
    <t>Electron and hole capture coeff (m^3/s)</t>
  </si>
  <si>
    <t>Density of states Nc CB</t>
  </si>
  <si>
    <t>density rho (gcm^-3)</t>
  </si>
  <si>
    <t>?</t>
  </si>
  <si>
    <t>density einfach standard gelassen</t>
  </si>
  <si>
    <t>thermal velcity bei 1e7 gelassen</t>
  </si>
  <si>
    <t>nk properties!!!</t>
  </si>
  <si>
    <t>DOS (cm^-3)</t>
  </si>
  <si>
    <t>Zelllänge [cm]</t>
  </si>
  <si>
    <t>Flächenwiderstand ITO [Ohm]</t>
  </si>
  <si>
    <t>Freies ITO bis Metallisierung [cm]</t>
  </si>
  <si>
    <t>Serienwiderstand durch ITO [Ohmcm²]</t>
  </si>
  <si>
    <t>Spezifischer Widerstand ITO [Ohm*m]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</si>
</sst>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1" fontId="0" fillId="0" borderId="3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1" fontId="0" fillId="0" borderId="15" xfId="0" applyNumberFormat="1" applyBorder="1"/>
    <xf numFmtId="0" fontId="1" fillId="0" borderId="2" xfId="0" applyFont="1" applyBorder="1"/>
    <xf numFmtId="0" fontId="0" fillId="2" borderId="18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0" xfId="0" applyFill="1"/>
    <xf numFmtId="0" fontId="0" fillId="0" borderId="21" xfId="0" applyBorder="1"/>
    <xf numFmtId="0" fontId="0" fillId="3" borderId="0" xfId="0" applyFill="1" applyBorder="1"/>
    <xf numFmtId="1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11" fontId="0" fillId="3" borderId="0" xfId="0" applyNumberFormat="1" applyFill="1" applyBorder="1"/>
    <xf numFmtId="0" fontId="0" fillId="0" borderId="0" xfId="0" applyAlignment="1">
      <alignment horizontal="center" vertical="center"/>
    </xf>
    <xf numFmtId="0" fontId="0" fillId="4" borderId="0" xfId="0" applyFont="1" applyFill="1"/>
    <xf numFmtId="0" fontId="0" fillId="0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52</xdr:row>
      <xdr:rowOff>38100</xdr:rowOff>
    </xdr:from>
    <xdr:to>
      <xdr:col>3</xdr:col>
      <xdr:colOff>1031578</xdr:colOff>
      <xdr:row>75</xdr:row>
      <xdr:rowOff>28574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A19950-2318-4584-B599-A7B60E65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9944100"/>
          <a:ext cx="5384502" cy="437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3FB3-AB9F-4058-B7AF-F5EA09E56CFE}">
  <dimension ref="A1:H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:D4"/>
    </sheetView>
  </sheetViews>
  <sheetFormatPr baseColWidth="10" defaultColWidth="11.42578125" defaultRowHeight="15" x14ac:dyDescent="0.25"/>
  <cols>
    <col min="1" max="1" width="40" style="6" customWidth="1"/>
    <col min="2" max="2" width="11.42578125" style="5"/>
    <col min="3" max="3" width="32.42578125" style="3" customWidth="1"/>
    <col min="4" max="4" width="42.7109375" style="3" customWidth="1"/>
    <col min="5" max="8" width="11.42578125" style="3"/>
  </cols>
  <sheetData>
    <row r="1" spans="1:8" s="9" customFormat="1" ht="15.75" thickBot="1" x14ac:dyDescent="0.3">
      <c r="A1" s="7" t="s">
        <v>0</v>
      </c>
      <c r="B1" s="8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s="19" customFormat="1" x14ac:dyDescent="0.25">
      <c r="A2" s="16" t="s">
        <v>8</v>
      </c>
      <c r="B2" s="17" t="s">
        <v>9</v>
      </c>
      <c r="C2" s="18">
        <v>180</v>
      </c>
      <c r="D2" s="18">
        <v>10</v>
      </c>
      <c r="E2" s="18">
        <v>500</v>
      </c>
      <c r="F2" s="18">
        <v>8</v>
      </c>
      <c r="G2" s="18">
        <v>23</v>
      </c>
      <c r="H2" s="18">
        <v>100</v>
      </c>
    </row>
    <row r="3" spans="1:8" s="29" customFormat="1" x14ac:dyDescent="0.25">
      <c r="A3" s="26" t="s">
        <v>10</v>
      </c>
      <c r="B3" s="27"/>
      <c r="C3" s="28">
        <v>-4.3</v>
      </c>
      <c r="D3" s="28">
        <v>-2.23</v>
      </c>
      <c r="E3" s="28">
        <v>-3.9</v>
      </c>
      <c r="F3" s="28">
        <v>-3.5</v>
      </c>
      <c r="G3" s="28">
        <v>-5.9</v>
      </c>
      <c r="H3" s="28">
        <v>-5.3</v>
      </c>
    </row>
    <row r="4" spans="1:8" s="33" customFormat="1" x14ac:dyDescent="0.25">
      <c r="A4" s="30" t="s">
        <v>11</v>
      </c>
      <c r="B4" s="31"/>
      <c r="C4" s="32"/>
      <c r="D4" s="32">
        <f>D5-D3</f>
        <v>-2.9200000000000004</v>
      </c>
      <c r="E4" s="32">
        <f t="shared" ref="E4:G4" si="0">E5-E3</f>
        <v>-1.5000000000000004</v>
      </c>
      <c r="F4" s="32">
        <f t="shared" si="0"/>
        <v>-3.5</v>
      </c>
      <c r="G4" s="32">
        <f t="shared" si="0"/>
        <v>1.7000000000000002</v>
      </c>
      <c r="H4" s="32"/>
    </row>
    <row r="5" spans="1:8" s="19" customFormat="1" x14ac:dyDescent="0.25">
      <c r="A5" s="16" t="s">
        <v>12</v>
      </c>
      <c r="B5" s="17"/>
      <c r="C5" s="18"/>
      <c r="D5" s="18">
        <v>-5.15</v>
      </c>
      <c r="E5" s="3">
        <v>-5.4</v>
      </c>
      <c r="F5" s="18">
        <v>-7</v>
      </c>
      <c r="G5" s="3">
        <v>-4.2</v>
      </c>
      <c r="H5" s="18"/>
    </row>
    <row r="6" spans="1:8" x14ac:dyDescent="0.25">
      <c r="A6" s="6" t="s">
        <v>13</v>
      </c>
    </row>
    <row r="7" spans="1:8" s="22" customFormat="1" x14ac:dyDescent="0.25">
      <c r="A7" s="21" t="s">
        <v>14</v>
      </c>
      <c r="B7" s="4"/>
      <c r="C7" s="2"/>
      <c r="D7" s="2"/>
      <c r="E7" s="2"/>
      <c r="F7" s="2"/>
      <c r="G7" s="2"/>
      <c r="H7" s="2"/>
    </row>
    <row r="8" spans="1:8" s="19" customFormat="1" x14ac:dyDescent="0.25">
      <c r="A8" s="16" t="s">
        <v>15</v>
      </c>
      <c r="B8" s="17"/>
      <c r="C8" s="18"/>
      <c r="D8" s="18"/>
      <c r="E8" s="18"/>
      <c r="F8" s="18"/>
      <c r="G8" s="18"/>
      <c r="H8" s="18"/>
    </row>
    <row r="9" spans="1:8" s="22" customFormat="1" x14ac:dyDescent="0.25">
      <c r="A9" s="21" t="s">
        <v>16</v>
      </c>
      <c r="B9" s="4"/>
      <c r="C9" s="2"/>
      <c r="D9" s="2"/>
      <c r="E9" s="2"/>
      <c r="F9" s="2"/>
      <c r="G9" s="2"/>
      <c r="H9" s="2"/>
    </row>
    <row r="10" spans="1:8" x14ac:dyDescent="0.25">
      <c r="A10" s="23" t="s">
        <v>17</v>
      </c>
      <c r="D10" s="10">
        <v>1.97E-3</v>
      </c>
    </row>
    <row r="11" spans="1:8" x14ac:dyDescent="0.25">
      <c r="A11" s="23" t="s">
        <v>18</v>
      </c>
      <c r="C11" s="3">
        <v>69.3</v>
      </c>
    </row>
    <row r="12" spans="1:8" s="19" customFormat="1" x14ac:dyDescent="0.25">
      <c r="A12" s="16" t="s">
        <v>19</v>
      </c>
      <c r="B12" s="17"/>
      <c r="C12" s="24">
        <v>2.1900000000000001E-4</v>
      </c>
      <c r="D12" s="18"/>
      <c r="E12" s="18"/>
      <c r="F12" s="18"/>
      <c r="G12" s="18"/>
      <c r="H12" s="18"/>
    </row>
    <row r="13" spans="1:8" x14ac:dyDescent="0.25">
      <c r="A13" s="6" t="s">
        <v>20</v>
      </c>
    </row>
    <row r="14" spans="1:8" x14ac:dyDescent="0.25">
      <c r="A14" s="6" t="s">
        <v>21</v>
      </c>
      <c r="C14" s="3" t="s">
        <v>22</v>
      </c>
    </row>
    <row r="15" spans="1:8" x14ac:dyDescent="0.25">
      <c r="A15" s="6" t="s">
        <v>23</v>
      </c>
    </row>
    <row r="16" spans="1:8" s="15" customFormat="1" x14ac:dyDescent="0.25">
      <c r="A16" s="12" t="s">
        <v>24</v>
      </c>
      <c r="B16" s="13"/>
      <c r="C16" s="14">
        <v>11</v>
      </c>
      <c r="D16" s="14"/>
      <c r="E16" s="14"/>
      <c r="F16" s="14"/>
      <c r="G16" s="14"/>
      <c r="H16" s="14"/>
    </row>
    <row r="17" spans="1:8" x14ac:dyDescent="0.25">
      <c r="A17" s="6" t="s">
        <v>25</v>
      </c>
      <c r="C17" s="3">
        <v>4.51</v>
      </c>
    </row>
    <row r="18" spans="1:8" s="22" customFormat="1" x14ac:dyDescent="0.25">
      <c r="A18" s="21" t="s">
        <v>26</v>
      </c>
      <c r="B18" s="4"/>
      <c r="C18" s="2"/>
      <c r="D18" s="2"/>
      <c r="E18" s="2"/>
      <c r="F18" s="2"/>
      <c r="G18" s="2"/>
      <c r="H18" s="2"/>
    </row>
    <row r="19" spans="1:8" s="19" customFormat="1" x14ac:dyDescent="0.25">
      <c r="A19" s="16" t="s">
        <v>27</v>
      </c>
      <c r="B19" s="17"/>
      <c r="C19" s="18"/>
      <c r="D19" s="18"/>
      <c r="E19" s="18"/>
      <c r="F19" s="18"/>
      <c r="G19" s="18"/>
      <c r="H19" s="18"/>
    </row>
    <row r="20" spans="1:8" s="22" customFormat="1" x14ac:dyDescent="0.25">
      <c r="A20" s="21" t="s">
        <v>28</v>
      </c>
      <c r="B20" s="4"/>
      <c r="C20" s="25" t="s">
        <v>29</v>
      </c>
      <c r="D20" s="2" t="s">
        <v>30</v>
      </c>
      <c r="E20" s="2"/>
      <c r="F20" s="2"/>
      <c r="G20" s="2"/>
      <c r="H20" s="2"/>
    </row>
    <row r="21" spans="1:8" x14ac:dyDescent="0.25">
      <c r="A21" s="23" t="s">
        <v>31</v>
      </c>
      <c r="C21" s="11" t="s">
        <v>32</v>
      </c>
      <c r="D21" s="3" t="s">
        <v>33</v>
      </c>
    </row>
    <row r="22" spans="1:8" x14ac:dyDescent="0.25">
      <c r="A22" s="23"/>
      <c r="C22" s="3" t="s">
        <v>34</v>
      </c>
    </row>
    <row r="23" spans="1:8" x14ac:dyDescent="0.25">
      <c r="A23" s="23"/>
    </row>
    <row r="24" spans="1:8" x14ac:dyDescent="0.25">
      <c r="A24" s="23"/>
    </row>
    <row r="25" spans="1:8" x14ac:dyDescent="0.25">
      <c r="A25" s="23"/>
    </row>
    <row r="26" spans="1:8" x14ac:dyDescent="0.25">
      <c r="A26" s="23"/>
    </row>
    <row r="27" spans="1:8" x14ac:dyDescent="0.25">
      <c r="A27" s="23"/>
    </row>
    <row r="28" spans="1:8" x14ac:dyDescent="0.25">
      <c r="A28" s="23"/>
    </row>
    <row r="29" spans="1:8" s="19" customFormat="1" x14ac:dyDescent="0.25">
      <c r="A29" s="16"/>
      <c r="B29" s="17"/>
      <c r="C29" s="18"/>
      <c r="D29" s="18"/>
      <c r="E29" s="18"/>
      <c r="F29" s="18"/>
      <c r="G29" s="18"/>
      <c r="H29" s="1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8D0C-FFD4-4A19-B24D-E7D3B3061D26}">
  <dimension ref="A1:G38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33" sqref="E33"/>
    </sheetView>
  </sheetViews>
  <sheetFormatPr baseColWidth="10" defaultRowHeight="15" x14ac:dyDescent="0.25"/>
  <cols>
    <col min="1" max="1" width="36.5703125" style="6" customWidth="1"/>
    <col min="8" max="8" width="11.7109375" bestFit="1" customWidth="1"/>
  </cols>
  <sheetData>
    <row r="1" spans="1:7" x14ac:dyDescent="0.25">
      <c r="A1" s="40" t="s">
        <v>117</v>
      </c>
    </row>
    <row r="2" spans="1:7" s="34" customFormat="1" ht="15.75" thickBot="1" x14ac:dyDescent="0.3">
      <c r="A2" s="41"/>
      <c r="B2" s="34" t="s">
        <v>7</v>
      </c>
      <c r="C2" s="34" t="s">
        <v>123</v>
      </c>
      <c r="D2" s="34" t="s">
        <v>124</v>
      </c>
      <c r="E2" s="34" t="s">
        <v>125</v>
      </c>
      <c r="F2" s="34" t="s">
        <v>132</v>
      </c>
      <c r="G2" s="34" t="s">
        <v>126</v>
      </c>
    </row>
    <row r="3" spans="1:7" s="37" customFormat="1" x14ac:dyDescent="0.25">
      <c r="A3" s="6" t="s">
        <v>8</v>
      </c>
      <c r="B3" s="37">
        <v>100</v>
      </c>
      <c r="C3" s="37">
        <v>100</v>
      </c>
      <c r="D3" s="37">
        <v>10</v>
      </c>
      <c r="E3" s="38">
        <v>500</v>
      </c>
      <c r="F3" s="38">
        <v>8</v>
      </c>
      <c r="G3" s="38">
        <v>23</v>
      </c>
    </row>
    <row r="4" spans="1:7" s="37" customFormat="1" x14ac:dyDescent="0.25">
      <c r="A4" s="6" t="s">
        <v>128</v>
      </c>
      <c r="B4" s="37">
        <f>B3*0.0000001</f>
        <v>9.9999999999999991E-6</v>
      </c>
      <c r="C4" s="37">
        <f t="shared" ref="C4:G4" si="0">C3*0.0000001</f>
        <v>9.9999999999999991E-6</v>
      </c>
      <c r="D4" s="37">
        <f t="shared" si="0"/>
        <v>9.9999999999999995E-7</v>
      </c>
      <c r="E4" s="37">
        <f t="shared" si="0"/>
        <v>4.9999999999999996E-5</v>
      </c>
      <c r="F4" s="37">
        <f t="shared" si="0"/>
        <v>7.9999999999999996E-7</v>
      </c>
      <c r="G4" s="37">
        <f t="shared" si="0"/>
        <v>2.3E-6</v>
      </c>
    </row>
    <row r="5" spans="1:7" x14ac:dyDescent="0.25">
      <c r="A5" s="6" t="s">
        <v>16</v>
      </c>
      <c r="D5">
        <v>0</v>
      </c>
      <c r="E5" s="36">
        <v>0.05</v>
      </c>
      <c r="F5" s="36">
        <v>1.5999999999999999E-5</v>
      </c>
    </row>
    <row r="6" spans="1:7" x14ac:dyDescent="0.25">
      <c r="A6" s="6" t="s">
        <v>139</v>
      </c>
      <c r="E6" s="36">
        <v>1E-13</v>
      </c>
      <c r="F6" s="36"/>
    </row>
    <row r="7" spans="1:7" x14ac:dyDescent="0.25">
      <c r="A7" s="6" t="s">
        <v>118</v>
      </c>
      <c r="D7" s="36">
        <v>1.97E-3</v>
      </c>
      <c r="E7" s="36">
        <v>0.05</v>
      </c>
      <c r="F7" s="36">
        <v>1.6000000000000001E-4</v>
      </c>
      <c r="G7">
        <v>0</v>
      </c>
    </row>
    <row r="8" spans="1:7" x14ac:dyDescent="0.25">
      <c r="A8" s="6" t="s">
        <v>133</v>
      </c>
      <c r="D8" s="36" t="s">
        <v>134</v>
      </c>
      <c r="E8" s="36">
        <v>1E-4</v>
      </c>
      <c r="F8" s="36">
        <v>1.6000000000000001E-4</v>
      </c>
      <c r="G8" s="36">
        <v>2.0000000000000001E-9</v>
      </c>
    </row>
    <row r="9" spans="1:7" x14ac:dyDescent="0.25">
      <c r="A9" s="6" t="s">
        <v>119</v>
      </c>
      <c r="D9">
        <v>3</v>
      </c>
      <c r="E9">
        <v>20</v>
      </c>
      <c r="F9">
        <v>3.03</v>
      </c>
    </row>
    <row r="10" spans="1:7" x14ac:dyDescent="0.25">
      <c r="A10" s="6" t="s">
        <v>130</v>
      </c>
      <c r="B10">
        <v>-5.3</v>
      </c>
      <c r="C10">
        <v>-4.8</v>
      </c>
      <c r="D10">
        <v>-5.15</v>
      </c>
      <c r="E10">
        <v>-5.4</v>
      </c>
      <c r="F10">
        <v>-6.2</v>
      </c>
      <c r="G10">
        <v>-7</v>
      </c>
    </row>
    <row r="11" spans="1:7" x14ac:dyDescent="0.25">
      <c r="A11" s="6" t="s">
        <v>122</v>
      </c>
      <c r="D11">
        <v>-2.23</v>
      </c>
      <c r="E11">
        <v>-3.9</v>
      </c>
      <c r="F11">
        <v>-4.2</v>
      </c>
      <c r="G11">
        <v>-3.5</v>
      </c>
    </row>
    <row r="12" spans="1:7" x14ac:dyDescent="0.25">
      <c r="A12" s="6" t="s">
        <v>120</v>
      </c>
      <c r="D12">
        <v>2.92</v>
      </c>
      <c r="E12">
        <v>1.5</v>
      </c>
      <c r="F12">
        <v>2</v>
      </c>
      <c r="G12">
        <v>3.5</v>
      </c>
    </row>
    <row r="13" spans="1:7" x14ac:dyDescent="0.25">
      <c r="A13" s="6" t="s">
        <v>129</v>
      </c>
      <c r="G13" s="39">
        <v>-3.93</v>
      </c>
    </row>
    <row r="14" spans="1:7" x14ac:dyDescent="0.25">
      <c r="G14" s="39">
        <v>-4.32</v>
      </c>
    </row>
    <row r="15" spans="1:7" x14ac:dyDescent="0.25">
      <c r="A15" s="6" t="s">
        <v>121</v>
      </c>
    </row>
    <row r="16" spans="1:7" x14ac:dyDescent="0.25">
      <c r="A16" s="6" t="s">
        <v>140</v>
      </c>
      <c r="E16" s="36">
        <v>8.1E+24</v>
      </c>
    </row>
    <row r="17" spans="1:7" x14ac:dyDescent="0.25">
      <c r="A17" s="6" t="s">
        <v>131</v>
      </c>
    </row>
    <row r="18" spans="1:7" x14ac:dyDescent="0.25">
      <c r="A18" s="6" t="s">
        <v>137</v>
      </c>
      <c r="E18" s="36">
        <v>8.1E+24</v>
      </c>
    </row>
    <row r="19" spans="1:7" x14ac:dyDescent="0.25">
      <c r="A19" s="6" t="s">
        <v>146</v>
      </c>
      <c r="E19" s="36">
        <f>E18*0.000001</f>
        <v>8.1E+18</v>
      </c>
    </row>
    <row r="20" spans="1:7" x14ac:dyDescent="0.25">
      <c r="A20" s="6" t="s">
        <v>141</v>
      </c>
      <c r="D20" t="s">
        <v>142</v>
      </c>
      <c r="E20" t="s">
        <v>142</v>
      </c>
      <c r="F20" t="s">
        <v>142</v>
      </c>
    </row>
    <row r="21" spans="1:7" x14ac:dyDescent="0.25">
      <c r="A21" s="6" t="s">
        <v>135</v>
      </c>
      <c r="E21" t="s">
        <v>138</v>
      </c>
      <c r="F21" t="s">
        <v>136</v>
      </c>
    </row>
    <row r="22" spans="1:7" x14ac:dyDescent="0.25">
      <c r="D22" s="35"/>
    </row>
    <row r="23" spans="1:7" x14ac:dyDescent="0.25">
      <c r="A23" s="6" t="s">
        <v>118</v>
      </c>
      <c r="D23" s="42">
        <v>1.8E-5</v>
      </c>
    </row>
    <row r="24" spans="1:7" x14ac:dyDescent="0.25">
      <c r="D24" s="42">
        <v>6.9999999999999999E-4</v>
      </c>
    </row>
    <row r="25" spans="1:7" x14ac:dyDescent="0.25">
      <c r="A25" s="6" t="s">
        <v>127</v>
      </c>
    </row>
    <row r="26" spans="1:7" x14ac:dyDescent="0.25">
      <c r="A26" s="6" t="s">
        <v>119</v>
      </c>
      <c r="D26">
        <v>3</v>
      </c>
      <c r="E26">
        <v>3</v>
      </c>
      <c r="F26">
        <v>4.25</v>
      </c>
      <c r="G26">
        <v>4.25</v>
      </c>
    </row>
    <row r="29" spans="1:7" x14ac:dyDescent="0.25">
      <c r="C29" t="s">
        <v>143</v>
      </c>
    </row>
    <row r="30" spans="1:7" x14ac:dyDescent="0.25">
      <c r="C30" t="s">
        <v>144</v>
      </c>
    </row>
    <row r="31" spans="1:7" x14ac:dyDescent="0.25">
      <c r="C31" t="s">
        <v>145</v>
      </c>
    </row>
    <row r="33" spans="1:2" x14ac:dyDescent="0.25">
      <c r="A33"/>
      <c r="B33" s="45"/>
    </row>
    <row r="34" spans="1:2" x14ac:dyDescent="0.25">
      <c r="A34" t="s">
        <v>151</v>
      </c>
      <c r="B34" s="46">
        <v>1.5120000000000001E-6</v>
      </c>
    </row>
    <row r="35" spans="1:2" x14ac:dyDescent="0.25">
      <c r="A35" t="s">
        <v>148</v>
      </c>
      <c r="B35" s="44">
        <v>8.4</v>
      </c>
    </row>
    <row r="36" spans="1:2" x14ac:dyDescent="0.25">
      <c r="A36" t="s">
        <v>147</v>
      </c>
      <c r="B36" s="44">
        <v>1</v>
      </c>
    </row>
    <row r="37" spans="1:2" x14ac:dyDescent="0.25">
      <c r="A37" t="s">
        <v>149</v>
      </c>
      <c r="B37" s="44">
        <v>0.2</v>
      </c>
    </row>
    <row r="38" spans="1:2" x14ac:dyDescent="0.25">
      <c r="A38" t="s">
        <v>150</v>
      </c>
      <c r="B38">
        <f>(1/3*B36+B37)*B36*B35</f>
        <v>4.4800000000000004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F689-3A80-41C9-B3E3-04C13E496ED4}">
  <dimension ref="A1:D77"/>
  <sheetViews>
    <sheetView topLeftCell="A42" workbookViewId="0">
      <selection activeCell="D60" sqref="D60"/>
    </sheetView>
  </sheetViews>
  <sheetFormatPr baseColWidth="10" defaultColWidth="11.42578125" defaultRowHeight="15" x14ac:dyDescent="0.25"/>
  <cols>
    <col min="1" max="1" width="24.85546875" customWidth="1"/>
    <col min="3" max="3" width="29.42578125" customWidth="1"/>
    <col min="4" max="4" width="57.140625" customWidth="1"/>
  </cols>
  <sheetData>
    <row r="1" spans="1:4" x14ac:dyDescent="0.25">
      <c r="A1" t="s">
        <v>35</v>
      </c>
    </row>
    <row r="3" spans="1:4" x14ac:dyDescent="0.25">
      <c r="A3" t="s">
        <v>36</v>
      </c>
      <c r="B3" t="s">
        <v>37</v>
      </c>
    </row>
    <row r="4" spans="1:4" x14ac:dyDescent="0.25">
      <c r="A4" t="s">
        <v>38</v>
      </c>
      <c r="B4" t="s">
        <v>39</v>
      </c>
    </row>
    <row r="5" spans="1:4" x14ac:dyDescent="0.25">
      <c r="A5" t="s">
        <v>40</v>
      </c>
      <c r="B5" t="s">
        <v>41</v>
      </c>
    </row>
    <row r="6" spans="1:4" x14ac:dyDescent="0.25">
      <c r="A6" t="s">
        <v>42</v>
      </c>
      <c r="B6" t="s">
        <v>43</v>
      </c>
    </row>
    <row r="7" spans="1:4" x14ac:dyDescent="0.25">
      <c r="A7" t="s">
        <v>44</v>
      </c>
      <c r="B7" t="s">
        <v>45</v>
      </c>
    </row>
    <row r="8" spans="1:4" x14ac:dyDescent="0.25">
      <c r="A8" t="s">
        <v>46</v>
      </c>
      <c r="B8" t="s">
        <v>47</v>
      </c>
    </row>
    <row r="9" spans="1:4" x14ac:dyDescent="0.25">
      <c r="A9" t="s">
        <v>48</v>
      </c>
      <c r="B9">
        <v>18000</v>
      </c>
      <c r="C9" t="s">
        <v>49</v>
      </c>
    </row>
    <row r="10" spans="1:4" x14ac:dyDescent="0.25">
      <c r="A10" t="s">
        <v>50</v>
      </c>
      <c r="B10" t="s">
        <v>51</v>
      </c>
    </row>
    <row r="11" spans="1:4" x14ac:dyDescent="0.25">
      <c r="A11" t="s">
        <v>52</v>
      </c>
      <c r="B11" t="s">
        <v>53</v>
      </c>
      <c r="C11" t="s">
        <v>54</v>
      </c>
      <c r="D11" s="43" t="s">
        <v>55</v>
      </c>
    </row>
    <row r="12" spans="1:4" x14ac:dyDescent="0.25">
      <c r="B12" t="s">
        <v>56</v>
      </c>
      <c r="C12" t="s">
        <v>57</v>
      </c>
      <c r="D12" s="43"/>
    </row>
    <row r="13" spans="1:4" x14ac:dyDescent="0.25">
      <c r="A13" t="s">
        <v>58</v>
      </c>
      <c r="B13" t="s">
        <v>59</v>
      </c>
    </row>
    <row r="14" spans="1:4" x14ac:dyDescent="0.25">
      <c r="A14" t="s">
        <v>60</v>
      </c>
      <c r="B14">
        <v>2</v>
      </c>
      <c r="C14" t="s">
        <v>61</v>
      </c>
    </row>
    <row r="15" spans="1:4" x14ac:dyDescent="0.25">
      <c r="B15">
        <v>4</v>
      </c>
      <c r="C15" t="s">
        <v>62</v>
      </c>
    </row>
    <row r="16" spans="1:4" x14ac:dyDescent="0.25">
      <c r="A16" t="s">
        <v>63</v>
      </c>
      <c r="B16" t="s">
        <v>64</v>
      </c>
    </row>
    <row r="17" spans="1:4" x14ac:dyDescent="0.25">
      <c r="B17" t="s">
        <v>65</v>
      </c>
    </row>
    <row r="18" spans="1:4" x14ac:dyDescent="0.25">
      <c r="A18" t="s">
        <v>66</v>
      </c>
      <c r="B18" t="s">
        <v>67</v>
      </c>
      <c r="D18" s="43" t="s">
        <v>68</v>
      </c>
    </row>
    <row r="19" spans="1:4" x14ac:dyDescent="0.25">
      <c r="A19" t="s">
        <v>69</v>
      </c>
      <c r="B19" t="s">
        <v>70</v>
      </c>
      <c r="D19" s="43"/>
    </row>
    <row r="20" spans="1:4" x14ac:dyDescent="0.25">
      <c r="A20" t="s">
        <v>71</v>
      </c>
      <c r="B20" t="s">
        <v>72</v>
      </c>
      <c r="C20" t="s">
        <v>73</v>
      </c>
    </row>
    <row r="21" spans="1:4" x14ac:dyDescent="0.25">
      <c r="A21" t="s">
        <v>74</v>
      </c>
      <c r="B21">
        <v>1.4305555555555556</v>
      </c>
    </row>
    <row r="22" spans="1:4" x14ac:dyDescent="0.25">
      <c r="A22" t="s">
        <v>75</v>
      </c>
      <c r="B22" t="s">
        <v>76</v>
      </c>
    </row>
    <row r="23" spans="1:4" x14ac:dyDescent="0.25">
      <c r="A23" t="s">
        <v>77</v>
      </c>
      <c r="B23" t="s">
        <v>78</v>
      </c>
    </row>
    <row r="24" spans="1:4" x14ac:dyDescent="0.25">
      <c r="A24" t="s">
        <v>79</v>
      </c>
      <c r="B24" t="s">
        <v>80</v>
      </c>
    </row>
    <row r="25" spans="1:4" x14ac:dyDescent="0.25">
      <c r="A25" t="s">
        <v>81</v>
      </c>
      <c r="B25" t="s">
        <v>82</v>
      </c>
    </row>
    <row r="26" spans="1:4" x14ac:dyDescent="0.25">
      <c r="A26" t="s">
        <v>83</v>
      </c>
      <c r="B26" t="s">
        <v>84</v>
      </c>
    </row>
    <row r="27" spans="1:4" x14ac:dyDescent="0.25">
      <c r="A27" t="s">
        <v>85</v>
      </c>
      <c r="B27" t="s">
        <v>86</v>
      </c>
    </row>
    <row r="28" spans="1:4" x14ac:dyDescent="0.25">
      <c r="A28" t="s">
        <v>87</v>
      </c>
      <c r="B28" t="s">
        <v>88</v>
      </c>
    </row>
    <row r="29" spans="1:4" x14ac:dyDescent="0.25">
      <c r="A29" t="s">
        <v>89</v>
      </c>
      <c r="D29" t="s">
        <v>90</v>
      </c>
    </row>
    <row r="30" spans="1:4" x14ac:dyDescent="0.25">
      <c r="A30" t="s">
        <v>91</v>
      </c>
      <c r="B30">
        <v>0</v>
      </c>
    </row>
    <row r="31" spans="1:4" x14ac:dyDescent="0.25">
      <c r="A31" t="s">
        <v>92</v>
      </c>
      <c r="B31" t="s">
        <v>93</v>
      </c>
    </row>
    <row r="32" spans="1:4" x14ac:dyDescent="0.25">
      <c r="A32" t="s">
        <v>94</v>
      </c>
      <c r="B32" t="s">
        <v>95</v>
      </c>
    </row>
    <row r="33" spans="1:3" x14ac:dyDescent="0.25">
      <c r="A33" t="s">
        <v>96</v>
      </c>
      <c r="B33" t="s">
        <v>97</v>
      </c>
    </row>
    <row r="34" spans="1:3" x14ac:dyDescent="0.25">
      <c r="A34" t="s">
        <v>98</v>
      </c>
      <c r="B34" s="1">
        <v>6.0000000000000001E-3</v>
      </c>
    </row>
    <row r="35" spans="1:3" x14ac:dyDescent="0.25">
      <c r="A35" t="s">
        <v>99</v>
      </c>
      <c r="B35">
        <v>0</v>
      </c>
    </row>
    <row r="36" spans="1:3" x14ac:dyDescent="0.25">
      <c r="A36" t="s">
        <v>100</v>
      </c>
      <c r="B36" t="s">
        <v>93</v>
      </c>
    </row>
    <row r="37" spans="1:3" x14ac:dyDescent="0.25">
      <c r="A37" t="s">
        <v>101</v>
      </c>
      <c r="B37" t="s">
        <v>102</v>
      </c>
    </row>
    <row r="38" spans="1:3" x14ac:dyDescent="0.25">
      <c r="A38" t="s">
        <v>103</v>
      </c>
      <c r="B38" t="s">
        <v>104</v>
      </c>
    </row>
    <row r="39" spans="1:3" x14ac:dyDescent="0.25">
      <c r="A39" t="s">
        <v>105</v>
      </c>
      <c r="B39" t="s">
        <v>106</v>
      </c>
    </row>
    <row r="40" spans="1:3" x14ac:dyDescent="0.25">
      <c r="A40" t="s">
        <v>107</v>
      </c>
    </row>
    <row r="41" spans="1:3" x14ac:dyDescent="0.25">
      <c r="A41" t="s">
        <v>108</v>
      </c>
    </row>
    <row r="42" spans="1:3" x14ac:dyDescent="0.25">
      <c r="A42" t="s">
        <v>109</v>
      </c>
    </row>
    <row r="43" spans="1:3" x14ac:dyDescent="0.25">
      <c r="A43" t="s">
        <v>110</v>
      </c>
    </row>
    <row r="44" spans="1:3" x14ac:dyDescent="0.25">
      <c r="A44" t="s">
        <v>111</v>
      </c>
    </row>
    <row r="45" spans="1:3" x14ac:dyDescent="0.25">
      <c r="A45" t="s">
        <v>112</v>
      </c>
      <c r="B45">
        <v>17.920000000000002</v>
      </c>
      <c r="C45" t="s">
        <v>113</v>
      </c>
    </row>
    <row r="46" spans="1:3" x14ac:dyDescent="0.25">
      <c r="A46" t="s">
        <v>114</v>
      </c>
      <c r="B46">
        <v>9.5</v>
      </c>
      <c r="C46" t="s">
        <v>115</v>
      </c>
    </row>
    <row r="77" spans="1:1" x14ac:dyDescent="0.25">
      <c r="A77" t="s">
        <v>116</v>
      </c>
    </row>
  </sheetData>
  <mergeCells count="2">
    <mergeCell ref="D18:D19"/>
    <mergeCell ref="D11:D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Perovskite Solar Cell Datas</vt:lpstr>
      <vt:lpstr>AFORS-HET</vt:lpstr>
      <vt:lpstr>PCO Sensicam qe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Oberröhrmann</dc:creator>
  <cp:keywords/>
  <dc:description/>
  <cp:lastModifiedBy>Jonas Oberröhrmann</cp:lastModifiedBy>
  <cp:revision/>
  <dcterms:created xsi:type="dcterms:W3CDTF">2021-11-03T08:16:09Z</dcterms:created>
  <dcterms:modified xsi:type="dcterms:W3CDTF">2021-12-10T16:00:08Z</dcterms:modified>
  <cp:category/>
  <cp:contentStatus/>
</cp:coreProperties>
</file>