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as\Documents\Praktikum-I\27 - Tepelné čerpadlo\"/>
    </mc:Choice>
  </mc:AlternateContent>
  <xr:revisionPtr revIDLastSave="0" documentId="13_ncr:1_{34ACDC08-5A2C-402E-ADEA-BDD8EC399A50}" xr6:coauthVersionLast="47" xr6:coauthVersionMax="47" xr10:uidLastSave="{00000000-0000-0000-0000-000000000000}"/>
  <bookViews>
    <workbookView xWindow="-108" yWindow="-108" windowWidth="23256" windowHeight="12456" xr2:uid="{6F3D3C57-D5BE-4AFC-9A56-9B5D642FCA07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1" l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15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I13" i="1"/>
  <c r="K13" i="1"/>
  <c r="J16" i="1"/>
  <c r="K16" i="1" s="1"/>
  <c r="J13" i="1"/>
  <c r="C38" i="1"/>
  <c r="L10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13" i="1"/>
</calcChain>
</file>

<file path=xl/sharedStrings.xml><?xml version="1.0" encoding="utf-8"?>
<sst xmlns="http://schemas.openxmlformats.org/spreadsheetml/2006/main" count="34" uniqueCount="30">
  <si>
    <t>Laboratorní podmínky</t>
  </si>
  <si>
    <t>Teplota / °C</t>
  </si>
  <si>
    <t>Vlhkost / %RH</t>
  </si>
  <si>
    <t>Tlak / hPa</t>
  </si>
  <si>
    <t>Měření</t>
  </si>
  <si>
    <t>T1 - modrý kbelík, T2 - červený kbelík, T3 - vzduch okolo, T4 -na kompresoru</t>
  </si>
  <si>
    <t>0,2% z MH + 1</t>
  </si>
  <si>
    <t>Teploměr / °C</t>
  </si>
  <si>
    <t>Příkon / W</t>
  </si>
  <si>
    <t>Tlak ve vysokotlaké části / bar</t>
  </si>
  <si>
    <t>Tlak v nízkotlaké části / bar</t>
  </si>
  <si>
    <t>Chyba</t>
  </si>
  <si>
    <t>Měřič příkonu / W</t>
  </si>
  <si>
    <t>Minuta / min</t>
  </si>
  <si>
    <t>Barometr / bar</t>
  </si>
  <si>
    <t>0,1 vysokotlaký, 0,05 nízkotlaký</t>
  </si>
  <si>
    <t>Vypnutí</t>
  </si>
  <si>
    <t>Chladící faktor</t>
  </si>
  <si>
    <t>hustota vody při 24 °C / kg*m^-3</t>
  </si>
  <si>
    <t>měrné teplo vody / J/kg*K</t>
  </si>
  <si>
    <t>T1 / °C</t>
  </si>
  <si>
    <t>T2 / °C</t>
  </si>
  <si>
    <t>delta T / °C</t>
  </si>
  <si>
    <t>delta t / s</t>
  </si>
  <si>
    <t>hmotnost 4l vody</t>
  </si>
  <si>
    <t>Topný faktor</t>
  </si>
  <si>
    <t>delta T1 / K</t>
  </si>
  <si>
    <t>delta T2 / k</t>
  </si>
  <si>
    <t>Delta T1</t>
  </si>
  <si>
    <t>Delta 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</si>
</sst>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4E6CA-4D89-41E6-88EC-751156C15957}">
  <sheetPr>
    <pageSetUpPr fitToPage="1"/>
  </sheetPr>
  <dimension ref="B2:O96"/>
  <sheetViews>
    <sheetView tabSelected="1" topLeftCell="C7" workbookViewId="0">
      <selection activeCell="O15" sqref="O15:O37"/>
    </sheetView>
  </sheetViews>
  <sheetFormatPr defaultRowHeight="14.4" x14ac:dyDescent="0.3"/>
  <cols>
    <col min="2" max="2" width="11.6640625" customWidth="1"/>
    <col min="3" max="3" width="24.77734375" customWidth="1"/>
    <col min="4" max="4" width="26.109375" customWidth="1"/>
    <col min="5" max="5" width="26.33203125" customWidth="1"/>
    <col min="8" max="8" width="9.88671875" customWidth="1"/>
    <col min="9" max="9" width="8" customWidth="1"/>
    <col min="10" max="10" width="21.33203125" customWidth="1"/>
    <col min="11" max="11" width="26.21875" customWidth="1"/>
    <col min="12" max="12" width="14.44140625" customWidth="1"/>
    <col min="15" max="15" width="10.88671875" customWidth="1"/>
  </cols>
  <sheetData>
    <row r="2" spans="2:15" x14ac:dyDescent="0.3">
      <c r="C2" t="s">
        <v>0</v>
      </c>
    </row>
    <row r="3" spans="2:15" x14ac:dyDescent="0.3">
      <c r="C3" t="s">
        <v>1</v>
      </c>
      <c r="D3" t="s">
        <v>2</v>
      </c>
      <c r="E3" t="s">
        <v>3</v>
      </c>
    </row>
    <row r="4" spans="2:15" x14ac:dyDescent="0.3">
      <c r="C4" s="1">
        <v>23.9</v>
      </c>
      <c r="D4" s="1">
        <v>38.799999999999997</v>
      </c>
      <c r="E4" s="1">
        <v>981</v>
      </c>
    </row>
    <row r="6" spans="2:15" x14ac:dyDescent="0.3">
      <c r="C6" s="4" t="s">
        <v>5</v>
      </c>
      <c r="D6" s="4"/>
      <c r="E6" s="4"/>
    </row>
    <row r="7" spans="2:15" x14ac:dyDescent="0.3">
      <c r="C7" s="2"/>
      <c r="D7" s="2"/>
      <c r="E7" s="2"/>
    </row>
    <row r="8" spans="2:15" x14ac:dyDescent="0.3">
      <c r="C8" s="2" t="s">
        <v>11</v>
      </c>
      <c r="D8" s="2"/>
      <c r="E8" s="2"/>
    </row>
    <row r="9" spans="2:15" x14ac:dyDescent="0.3">
      <c r="C9" s="2" t="s">
        <v>7</v>
      </c>
      <c r="D9" s="2" t="s">
        <v>12</v>
      </c>
      <c r="E9" s="2" t="s">
        <v>14</v>
      </c>
      <c r="J9" t="s">
        <v>19</v>
      </c>
      <c r="K9" t="s">
        <v>18</v>
      </c>
      <c r="L9" t="s">
        <v>24</v>
      </c>
    </row>
    <row r="10" spans="2:15" x14ac:dyDescent="0.3">
      <c r="C10" s="3" t="s">
        <v>6</v>
      </c>
      <c r="D10" s="3">
        <v>0.05</v>
      </c>
      <c r="E10" s="3" t="s">
        <v>15</v>
      </c>
      <c r="J10">
        <v>4180</v>
      </c>
      <c r="K10">
        <v>997</v>
      </c>
      <c r="L10">
        <f>0.004*K10</f>
        <v>3.988</v>
      </c>
    </row>
    <row r="12" spans="2:15" x14ac:dyDescent="0.3">
      <c r="C12" t="s">
        <v>4</v>
      </c>
      <c r="F12" t="s">
        <v>20</v>
      </c>
      <c r="G12" t="s">
        <v>21</v>
      </c>
      <c r="H12" t="s">
        <v>22</v>
      </c>
      <c r="I12" t="s">
        <v>23</v>
      </c>
      <c r="J12" t="s">
        <v>26</v>
      </c>
      <c r="K12" t="s">
        <v>17</v>
      </c>
    </row>
    <row r="13" spans="2:15" x14ac:dyDescent="0.3">
      <c r="B13" t="s">
        <v>13</v>
      </c>
      <c r="C13" t="s">
        <v>8</v>
      </c>
      <c r="D13" t="s">
        <v>9</v>
      </c>
      <c r="E13" t="s">
        <v>10</v>
      </c>
      <c r="F13">
        <v>21.4</v>
      </c>
      <c r="G13">
        <v>21.4</v>
      </c>
      <c r="H13">
        <f>G13-F13</f>
        <v>0</v>
      </c>
      <c r="I13">
        <f>23*60</f>
        <v>1380</v>
      </c>
      <c r="J13">
        <f>(F14-F37)</f>
        <v>18.099999999999998</v>
      </c>
      <c r="K13">
        <f>(J10*L10*J13)/(I13*C38)</f>
        <v>1.6742312940269064</v>
      </c>
    </row>
    <row r="14" spans="2:15" x14ac:dyDescent="0.3">
      <c r="B14">
        <v>1</v>
      </c>
      <c r="C14">
        <v>124</v>
      </c>
      <c r="D14">
        <v>7.6</v>
      </c>
      <c r="E14">
        <v>3.4</v>
      </c>
      <c r="F14">
        <v>21.4</v>
      </c>
      <c r="G14">
        <v>22.3</v>
      </c>
      <c r="H14">
        <f t="shared" ref="H14:H37" si="0">G14-F14</f>
        <v>0.90000000000000213</v>
      </c>
      <c r="L14" t="s">
        <v>17</v>
      </c>
      <c r="M14" t="s">
        <v>28</v>
      </c>
      <c r="N14" t="s">
        <v>29</v>
      </c>
      <c r="O14" t="s">
        <v>25</v>
      </c>
    </row>
    <row r="15" spans="2:15" x14ac:dyDescent="0.3">
      <c r="B15">
        <v>2</v>
      </c>
      <c r="C15">
        <v>130</v>
      </c>
      <c r="D15">
        <v>8</v>
      </c>
      <c r="E15">
        <v>3.3</v>
      </c>
      <c r="F15">
        <v>20.7</v>
      </c>
      <c r="G15">
        <v>23.6</v>
      </c>
      <c r="H15">
        <f t="shared" si="0"/>
        <v>2.9000000000000021</v>
      </c>
      <c r="J15" t="s">
        <v>27</v>
      </c>
      <c r="K15" t="s">
        <v>25</v>
      </c>
      <c r="L15">
        <f>(4180*4*($F$14-F15))/($C$38*((B15-$B$14)*60))</f>
        <v>1.4937145044987541</v>
      </c>
      <c r="M15">
        <f>$F$14-F15</f>
        <v>0.69999999999999929</v>
      </c>
      <c r="N15">
        <f>G15-$G$14</f>
        <v>1.3000000000000007</v>
      </c>
      <c r="O15">
        <f>(4180*4*(G15-$G$14))/($C$38*((B15-$B$14)*60))</f>
        <v>2.7740412226405478</v>
      </c>
    </row>
    <row r="16" spans="2:15" x14ac:dyDescent="0.3">
      <c r="B16">
        <v>3</v>
      </c>
      <c r="C16">
        <v>132.19999999999999</v>
      </c>
      <c r="D16">
        <v>8.4</v>
      </c>
      <c r="E16">
        <v>3.3</v>
      </c>
      <c r="F16">
        <v>19.5</v>
      </c>
      <c r="G16">
        <v>25</v>
      </c>
      <c r="H16">
        <f t="shared" si="0"/>
        <v>5.5</v>
      </c>
      <c r="J16">
        <f>(G37-G14)</f>
        <v>21.900000000000002</v>
      </c>
      <c r="K16">
        <f>(J10*L10*J16)/(C38*I13)</f>
        <v>2.0257273668060365</v>
      </c>
      <c r="L16">
        <f t="shared" ref="L16:L38" si="1">(4180*4*($F$14-F16))/($C$38*((B16-$B$14)*60))</f>
        <v>2.0271839703911669</v>
      </c>
      <c r="M16">
        <f t="shared" ref="M16:M37" si="2">$F$14-F16</f>
        <v>1.8999999999999986</v>
      </c>
      <c r="N16">
        <f t="shared" ref="N16:N37" si="3">G16-$G$14</f>
        <v>2.6999999999999993</v>
      </c>
      <c r="O16">
        <f t="shared" ref="O16:O37" si="4">(4180*4*(G16-$G$14))/($C$38*((B16-$B$14)*60))</f>
        <v>2.8807351158190277</v>
      </c>
    </row>
    <row r="17" spans="2:15" x14ac:dyDescent="0.3">
      <c r="B17">
        <v>4</v>
      </c>
      <c r="C17">
        <v>134.5</v>
      </c>
      <c r="D17">
        <v>8.8000000000000007</v>
      </c>
      <c r="E17">
        <v>3.2</v>
      </c>
      <c r="F17">
        <v>18.3</v>
      </c>
      <c r="G17">
        <v>26.4</v>
      </c>
      <c r="H17">
        <f t="shared" si="0"/>
        <v>8.0999999999999979</v>
      </c>
      <c r="L17">
        <f t="shared" si="1"/>
        <v>2.2050071256886379</v>
      </c>
      <c r="M17">
        <f t="shared" si="2"/>
        <v>3.0999999999999979</v>
      </c>
      <c r="N17">
        <f t="shared" si="3"/>
        <v>4.0999999999999979</v>
      </c>
      <c r="O17">
        <f t="shared" si="4"/>
        <v>2.9162997468785217</v>
      </c>
    </row>
    <row r="18" spans="2:15" x14ac:dyDescent="0.3">
      <c r="B18">
        <v>5</v>
      </c>
      <c r="C18">
        <v>137.30000000000001</v>
      </c>
      <c r="D18">
        <v>9</v>
      </c>
      <c r="E18">
        <v>3.2</v>
      </c>
      <c r="F18">
        <v>17.3</v>
      </c>
      <c r="G18">
        <v>27.6</v>
      </c>
      <c r="H18">
        <f t="shared" si="0"/>
        <v>10.3</v>
      </c>
      <c r="L18">
        <f t="shared" si="1"/>
        <v>2.1872248101588911</v>
      </c>
      <c r="M18">
        <f t="shared" si="2"/>
        <v>4.0999999999999979</v>
      </c>
      <c r="N18">
        <f t="shared" si="3"/>
        <v>5.3000000000000007</v>
      </c>
      <c r="O18">
        <f t="shared" si="4"/>
        <v>2.827388169229788</v>
      </c>
    </row>
    <row r="19" spans="2:15" x14ac:dyDescent="0.3">
      <c r="B19">
        <v>6</v>
      </c>
      <c r="C19">
        <v>139.30000000000001</v>
      </c>
      <c r="D19">
        <v>9.4</v>
      </c>
      <c r="E19">
        <v>3.2</v>
      </c>
      <c r="F19">
        <v>16.100000000000001</v>
      </c>
      <c r="G19">
        <v>28.9</v>
      </c>
      <c r="H19">
        <f t="shared" si="0"/>
        <v>12.799999999999997</v>
      </c>
      <c r="L19">
        <f t="shared" si="1"/>
        <v>2.2619105353838287</v>
      </c>
      <c r="M19">
        <f t="shared" si="2"/>
        <v>5.2999999999999972</v>
      </c>
      <c r="N19">
        <f t="shared" si="3"/>
        <v>6.5999999999999979</v>
      </c>
      <c r="O19">
        <f t="shared" si="4"/>
        <v>2.8167187799119384</v>
      </c>
    </row>
    <row r="20" spans="2:15" x14ac:dyDescent="0.3">
      <c r="B20">
        <v>7</v>
      </c>
      <c r="C20">
        <v>140.80000000000001</v>
      </c>
      <c r="D20">
        <v>9.6</v>
      </c>
      <c r="E20">
        <v>3.1</v>
      </c>
      <c r="F20">
        <v>15.2</v>
      </c>
      <c r="G20">
        <v>30.3</v>
      </c>
      <c r="H20">
        <f t="shared" si="0"/>
        <v>15.100000000000001</v>
      </c>
      <c r="L20">
        <f t="shared" si="1"/>
        <v>2.2050071256886392</v>
      </c>
      <c r="M20">
        <f t="shared" si="2"/>
        <v>6.1999999999999993</v>
      </c>
      <c r="N20">
        <f t="shared" si="3"/>
        <v>8</v>
      </c>
      <c r="O20">
        <f t="shared" si="4"/>
        <v>2.8451704847595347</v>
      </c>
    </row>
    <row r="21" spans="2:15" x14ac:dyDescent="0.3">
      <c r="B21">
        <v>8</v>
      </c>
      <c r="C21">
        <v>140.1</v>
      </c>
      <c r="D21">
        <v>10</v>
      </c>
      <c r="E21">
        <v>2.9</v>
      </c>
      <c r="F21">
        <v>14</v>
      </c>
      <c r="G21">
        <v>31.5</v>
      </c>
      <c r="H21">
        <f t="shared" si="0"/>
        <v>17.5</v>
      </c>
      <c r="L21">
        <f t="shared" si="1"/>
        <v>2.2558137414879162</v>
      </c>
      <c r="M21">
        <f t="shared" si="2"/>
        <v>7.3999999999999986</v>
      </c>
      <c r="N21">
        <f t="shared" si="3"/>
        <v>9.1999999999999993</v>
      </c>
      <c r="O21">
        <f t="shared" si="4"/>
        <v>2.8045251921201126</v>
      </c>
    </row>
    <row r="22" spans="2:15" x14ac:dyDescent="0.3">
      <c r="B22">
        <v>9</v>
      </c>
      <c r="C22">
        <v>128.30000000000001</v>
      </c>
      <c r="D22">
        <v>10.199999999999999</v>
      </c>
      <c r="E22">
        <v>2.7</v>
      </c>
      <c r="F22">
        <v>13.1</v>
      </c>
      <c r="G22">
        <v>32.6</v>
      </c>
      <c r="H22">
        <f t="shared" si="0"/>
        <v>19.5</v>
      </c>
      <c r="L22">
        <f t="shared" si="1"/>
        <v>2.2138982834535126</v>
      </c>
      <c r="M22">
        <f t="shared" si="2"/>
        <v>8.2999999999999989</v>
      </c>
      <c r="N22">
        <f t="shared" si="3"/>
        <v>10.3</v>
      </c>
      <c r="O22">
        <f t="shared" si="4"/>
        <v>2.7473677493459254</v>
      </c>
    </row>
    <row r="23" spans="2:15" x14ac:dyDescent="0.3">
      <c r="B23">
        <v>10</v>
      </c>
      <c r="C23">
        <v>127.7</v>
      </c>
      <c r="D23">
        <v>10.4</v>
      </c>
      <c r="E23">
        <v>2.6</v>
      </c>
      <c r="F23">
        <v>12.1</v>
      </c>
      <c r="G23">
        <v>33.6</v>
      </c>
      <c r="H23">
        <f t="shared" si="0"/>
        <v>21.5</v>
      </c>
      <c r="L23">
        <f t="shared" si="1"/>
        <v>2.2050071256886388</v>
      </c>
      <c r="M23">
        <f t="shared" si="2"/>
        <v>9.2999999999999989</v>
      </c>
      <c r="N23">
        <f t="shared" si="3"/>
        <v>11.3</v>
      </c>
      <c r="O23">
        <f t="shared" si="4"/>
        <v>2.6792022064818952</v>
      </c>
    </row>
    <row r="24" spans="2:15" x14ac:dyDescent="0.3">
      <c r="B24">
        <v>11</v>
      </c>
      <c r="C24">
        <v>129.19999999999999</v>
      </c>
      <c r="D24">
        <v>10.6</v>
      </c>
      <c r="E24">
        <v>2.6</v>
      </c>
      <c r="F24">
        <v>11.3</v>
      </c>
      <c r="G24">
        <v>34.700000000000003</v>
      </c>
      <c r="H24">
        <f t="shared" si="0"/>
        <v>23.400000000000002</v>
      </c>
      <c r="L24">
        <f t="shared" si="1"/>
        <v>2.1552166422053469</v>
      </c>
      <c r="M24">
        <f t="shared" si="2"/>
        <v>10.099999999999998</v>
      </c>
      <c r="N24">
        <f t="shared" si="3"/>
        <v>12.400000000000002</v>
      </c>
      <c r="O24">
        <f t="shared" si="4"/>
        <v>2.6460085508263678</v>
      </c>
    </row>
    <row r="25" spans="2:15" x14ac:dyDescent="0.3">
      <c r="B25">
        <v>12</v>
      </c>
      <c r="C25">
        <v>128.19999999999999</v>
      </c>
      <c r="D25">
        <v>11</v>
      </c>
      <c r="E25">
        <v>2.4</v>
      </c>
      <c r="F25">
        <v>10.5</v>
      </c>
      <c r="G25">
        <v>35.6</v>
      </c>
      <c r="H25">
        <f t="shared" si="0"/>
        <v>25.1</v>
      </c>
      <c r="L25">
        <f t="shared" si="1"/>
        <v>2.1144789739008356</v>
      </c>
      <c r="M25">
        <f t="shared" si="2"/>
        <v>10.899999999999999</v>
      </c>
      <c r="N25">
        <f t="shared" si="3"/>
        <v>13.3</v>
      </c>
      <c r="O25">
        <f t="shared" si="4"/>
        <v>2.580052325952396</v>
      </c>
    </row>
    <row r="26" spans="2:15" x14ac:dyDescent="0.3">
      <c r="B26">
        <v>13</v>
      </c>
      <c r="C26">
        <v>129</v>
      </c>
      <c r="D26">
        <v>11.2</v>
      </c>
      <c r="E26">
        <v>2.4</v>
      </c>
      <c r="F26">
        <v>9.5</v>
      </c>
      <c r="G26">
        <v>36.5</v>
      </c>
      <c r="H26">
        <f t="shared" si="0"/>
        <v>27</v>
      </c>
      <c r="L26">
        <f t="shared" si="1"/>
        <v>2.1160955480399037</v>
      </c>
      <c r="M26">
        <f t="shared" si="2"/>
        <v>11.899999999999999</v>
      </c>
      <c r="N26">
        <f t="shared" si="3"/>
        <v>14.2</v>
      </c>
      <c r="O26">
        <f t="shared" si="4"/>
        <v>2.5250888052240867</v>
      </c>
    </row>
    <row r="27" spans="2:15" x14ac:dyDescent="0.3">
      <c r="B27">
        <v>14</v>
      </c>
      <c r="C27">
        <v>130.80000000000001</v>
      </c>
      <c r="D27">
        <v>11.4</v>
      </c>
      <c r="E27">
        <v>2.4</v>
      </c>
      <c r="F27">
        <v>8.8000000000000007</v>
      </c>
      <c r="G27">
        <v>37.4</v>
      </c>
      <c r="H27">
        <f t="shared" si="0"/>
        <v>28.599999999999998</v>
      </c>
      <c r="L27">
        <f t="shared" si="1"/>
        <v>2.0682200831521231</v>
      </c>
      <c r="M27">
        <f t="shared" si="2"/>
        <v>12.599999999999998</v>
      </c>
      <c r="N27">
        <f t="shared" si="3"/>
        <v>15.099999999999998</v>
      </c>
      <c r="O27">
        <f t="shared" si="4"/>
        <v>2.4785812107616714</v>
      </c>
    </row>
    <row r="28" spans="2:15" x14ac:dyDescent="0.3">
      <c r="B28">
        <v>15</v>
      </c>
      <c r="C28">
        <v>128.5</v>
      </c>
      <c r="D28">
        <v>11.6</v>
      </c>
      <c r="E28">
        <v>2.2999999999999998</v>
      </c>
      <c r="F28">
        <v>8.4</v>
      </c>
      <c r="G28">
        <v>38.299999999999997</v>
      </c>
      <c r="H28">
        <f t="shared" si="0"/>
        <v>29.9</v>
      </c>
      <c r="L28">
        <f t="shared" si="1"/>
        <v>1.9814580161718185</v>
      </c>
      <c r="M28">
        <f t="shared" si="2"/>
        <v>12.999999999999998</v>
      </c>
      <c r="N28">
        <f t="shared" si="3"/>
        <v>15.999999999999996</v>
      </c>
      <c r="O28">
        <f t="shared" si="4"/>
        <v>2.4387175583653149</v>
      </c>
    </row>
    <row r="29" spans="2:15" x14ac:dyDescent="0.3">
      <c r="B29">
        <v>16</v>
      </c>
      <c r="C29">
        <v>129.69999999999999</v>
      </c>
      <c r="D29">
        <v>11.8</v>
      </c>
      <c r="E29">
        <v>2.2999999999999998</v>
      </c>
      <c r="F29">
        <v>7.5</v>
      </c>
      <c r="G29">
        <v>39.1</v>
      </c>
      <c r="H29">
        <f t="shared" si="0"/>
        <v>31.6</v>
      </c>
      <c r="L29">
        <f t="shared" si="1"/>
        <v>1.9773934869078762</v>
      </c>
      <c r="M29">
        <f t="shared" si="2"/>
        <v>13.899999999999999</v>
      </c>
      <c r="N29">
        <f t="shared" si="3"/>
        <v>16.8</v>
      </c>
      <c r="O29">
        <f t="shared" si="4"/>
        <v>2.3899432071980091</v>
      </c>
    </row>
    <row r="30" spans="2:15" x14ac:dyDescent="0.3">
      <c r="B30">
        <v>17</v>
      </c>
      <c r="C30">
        <v>129.1</v>
      </c>
      <c r="D30">
        <v>12</v>
      </c>
      <c r="E30">
        <v>2.2000000000000002</v>
      </c>
      <c r="F30">
        <v>7</v>
      </c>
      <c r="G30">
        <v>39.9</v>
      </c>
      <c r="H30">
        <f t="shared" si="0"/>
        <v>32.9</v>
      </c>
      <c r="L30">
        <f t="shared" si="1"/>
        <v>1.9204900772126856</v>
      </c>
      <c r="M30">
        <f t="shared" si="2"/>
        <v>14.399999999999999</v>
      </c>
      <c r="N30">
        <f t="shared" si="3"/>
        <v>17.599999999999998</v>
      </c>
      <c r="O30">
        <f t="shared" si="4"/>
        <v>2.3472656499266158</v>
      </c>
    </row>
    <row r="31" spans="2:15" x14ac:dyDescent="0.3">
      <c r="B31">
        <v>18</v>
      </c>
      <c r="C31">
        <v>129</v>
      </c>
      <c r="D31">
        <v>12.2</v>
      </c>
      <c r="E31">
        <v>2.2000000000000002</v>
      </c>
      <c r="F31">
        <v>6.2</v>
      </c>
      <c r="G31">
        <v>40.5</v>
      </c>
      <c r="H31">
        <f t="shared" si="0"/>
        <v>34.299999999999997</v>
      </c>
      <c r="L31">
        <f t="shared" si="1"/>
        <v>1.9079378544858057</v>
      </c>
      <c r="M31">
        <f t="shared" si="2"/>
        <v>15.2</v>
      </c>
      <c r="N31">
        <f t="shared" si="3"/>
        <v>18.2</v>
      </c>
      <c r="O31">
        <f t="shared" si="4"/>
        <v>2.2845045362922147</v>
      </c>
    </row>
    <row r="32" spans="2:15" x14ac:dyDescent="0.3">
      <c r="B32">
        <v>19</v>
      </c>
      <c r="C32">
        <v>129.4</v>
      </c>
      <c r="D32">
        <v>12.4</v>
      </c>
      <c r="E32">
        <v>2.1</v>
      </c>
      <c r="F32">
        <v>5.7</v>
      </c>
      <c r="G32">
        <v>41.2</v>
      </c>
      <c r="H32">
        <f t="shared" si="0"/>
        <v>35.5</v>
      </c>
      <c r="L32">
        <f t="shared" si="1"/>
        <v>1.8612156921135288</v>
      </c>
      <c r="M32">
        <f t="shared" si="2"/>
        <v>15.7</v>
      </c>
      <c r="N32">
        <f t="shared" si="3"/>
        <v>18.900000000000002</v>
      </c>
      <c r="O32">
        <f t="shared" si="4"/>
        <v>2.240571756748134</v>
      </c>
    </row>
    <row r="33" spans="2:15" x14ac:dyDescent="0.3">
      <c r="B33">
        <v>20</v>
      </c>
      <c r="C33">
        <v>127.6</v>
      </c>
      <c r="D33">
        <v>12.6</v>
      </c>
      <c r="E33">
        <v>2</v>
      </c>
      <c r="F33">
        <v>5.3</v>
      </c>
      <c r="G33">
        <v>41.9</v>
      </c>
      <c r="H33">
        <f t="shared" si="0"/>
        <v>36.6</v>
      </c>
      <c r="L33">
        <f t="shared" si="1"/>
        <v>1.8081807159721774</v>
      </c>
      <c r="M33">
        <f t="shared" si="2"/>
        <v>16.099999999999998</v>
      </c>
      <c r="N33">
        <f t="shared" si="3"/>
        <v>19.599999999999998</v>
      </c>
      <c r="O33">
        <f t="shared" si="4"/>
        <v>2.2012634803139552</v>
      </c>
    </row>
    <row r="34" spans="2:15" x14ac:dyDescent="0.3">
      <c r="B34">
        <v>21</v>
      </c>
      <c r="C34">
        <v>128.80000000000001</v>
      </c>
      <c r="D34">
        <v>12.8</v>
      </c>
      <c r="E34">
        <v>2</v>
      </c>
      <c r="F34">
        <v>4.8</v>
      </c>
      <c r="G34">
        <v>42.5</v>
      </c>
      <c r="H34">
        <f t="shared" si="0"/>
        <v>37.700000000000003</v>
      </c>
      <c r="L34">
        <f t="shared" si="1"/>
        <v>1.7711186267628098</v>
      </c>
      <c r="M34">
        <f t="shared" si="2"/>
        <v>16.599999999999998</v>
      </c>
      <c r="N34">
        <f t="shared" si="3"/>
        <v>20.2</v>
      </c>
      <c r="O34">
        <f t="shared" si="4"/>
        <v>2.1552166422053474</v>
      </c>
    </row>
    <row r="35" spans="2:15" x14ac:dyDescent="0.3">
      <c r="B35">
        <v>22</v>
      </c>
      <c r="C35">
        <v>126.7</v>
      </c>
      <c r="D35">
        <v>13</v>
      </c>
      <c r="E35">
        <v>1.9</v>
      </c>
      <c r="F35">
        <v>4.2</v>
      </c>
      <c r="G35">
        <v>43.1</v>
      </c>
      <c r="H35">
        <f t="shared" si="0"/>
        <v>38.9</v>
      </c>
      <c r="L35">
        <f t="shared" si="1"/>
        <v>1.7477475834951426</v>
      </c>
      <c r="M35">
        <f t="shared" si="2"/>
        <v>17.2</v>
      </c>
      <c r="N35">
        <f t="shared" si="3"/>
        <v>20.8</v>
      </c>
      <c r="O35">
        <f t="shared" si="4"/>
        <v>2.1135552172499401</v>
      </c>
    </row>
    <row r="36" spans="2:15" x14ac:dyDescent="0.3">
      <c r="B36">
        <v>23</v>
      </c>
      <c r="C36">
        <v>127.5</v>
      </c>
      <c r="D36">
        <v>13</v>
      </c>
      <c r="E36">
        <v>1.9</v>
      </c>
      <c r="F36">
        <v>3.7</v>
      </c>
      <c r="G36">
        <v>43.6</v>
      </c>
      <c r="H36">
        <f t="shared" si="0"/>
        <v>39.9</v>
      </c>
      <c r="L36">
        <f t="shared" si="1"/>
        <v>1.7168017356901282</v>
      </c>
      <c r="M36">
        <f t="shared" si="2"/>
        <v>17.7</v>
      </c>
      <c r="N36">
        <f t="shared" si="3"/>
        <v>21.3</v>
      </c>
      <c r="O36">
        <f t="shared" si="4"/>
        <v>2.0659817497287984</v>
      </c>
    </row>
    <row r="37" spans="2:15" x14ac:dyDescent="0.3">
      <c r="B37">
        <v>24</v>
      </c>
      <c r="C37">
        <v>126.5</v>
      </c>
      <c r="D37">
        <v>13.4</v>
      </c>
      <c r="E37">
        <v>1.8</v>
      </c>
      <c r="F37">
        <v>3.3</v>
      </c>
      <c r="G37">
        <v>44.2</v>
      </c>
      <c r="H37">
        <f t="shared" si="0"/>
        <v>40.900000000000006</v>
      </c>
      <c r="L37">
        <f t="shared" si="1"/>
        <v>1.6792691013308989</v>
      </c>
      <c r="M37">
        <f t="shared" si="2"/>
        <v>18.099999999999998</v>
      </c>
      <c r="N37">
        <f t="shared" si="3"/>
        <v>21.900000000000002</v>
      </c>
      <c r="O37">
        <f t="shared" si="4"/>
        <v>2.0318228353119725</v>
      </c>
    </row>
    <row r="38" spans="2:15" x14ac:dyDescent="0.3">
      <c r="C38">
        <f>AVERAGEA(C14:C37)</f>
        <v>130.59166666666667</v>
      </c>
    </row>
    <row r="40" spans="2:15" x14ac:dyDescent="0.3">
      <c r="C40" t="s">
        <v>16</v>
      </c>
    </row>
    <row r="41" spans="2:15" x14ac:dyDescent="0.3">
      <c r="D41" t="s">
        <v>9</v>
      </c>
      <c r="E41" t="s">
        <v>10</v>
      </c>
    </row>
    <row r="42" spans="2:15" x14ac:dyDescent="0.3">
      <c r="B42">
        <v>1</v>
      </c>
      <c r="D42">
        <v>12.6</v>
      </c>
      <c r="E42">
        <v>2.2000000000000002</v>
      </c>
    </row>
    <row r="43" spans="2:15" x14ac:dyDescent="0.3">
      <c r="B43">
        <v>2</v>
      </c>
      <c r="D43">
        <v>12.4</v>
      </c>
      <c r="E43">
        <v>2.2000000000000002</v>
      </c>
    </row>
    <row r="44" spans="2:15" x14ac:dyDescent="0.3">
      <c r="B44">
        <v>3</v>
      </c>
      <c r="D44">
        <v>12.2</v>
      </c>
      <c r="E44">
        <v>2.2000000000000002</v>
      </c>
    </row>
    <row r="45" spans="2:15" x14ac:dyDescent="0.3">
      <c r="B45">
        <v>4</v>
      </c>
      <c r="D45">
        <v>12</v>
      </c>
      <c r="E45">
        <v>2.2999999999999998</v>
      </c>
    </row>
    <row r="46" spans="2:15" x14ac:dyDescent="0.3">
      <c r="B46">
        <v>5</v>
      </c>
      <c r="D46">
        <v>12</v>
      </c>
      <c r="E46">
        <v>2.4</v>
      </c>
    </row>
    <row r="47" spans="2:15" x14ac:dyDescent="0.3">
      <c r="B47">
        <v>6</v>
      </c>
      <c r="D47">
        <v>11.8</v>
      </c>
      <c r="E47">
        <v>2.4</v>
      </c>
    </row>
    <row r="48" spans="2:15" x14ac:dyDescent="0.3">
      <c r="B48">
        <v>7</v>
      </c>
      <c r="D48">
        <v>11.4</v>
      </c>
      <c r="E48">
        <v>2.6</v>
      </c>
    </row>
    <row r="49" spans="2:5" x14ac:dyDescent="0.3">
      <c r="B49">
        <v>8</v>
      </c>
      <c r="D49">
        <v>11.2</v>
      </c>
      <c r="E49">
        <v>2.7</v>
      </c>
    </row>
    <row r="50" spans="2:5" x14ac:dyDescent="0.3">
      <c r="B50">
        <v>9</v>
      </c>
      <c r="D50">
        <v>11</v>
      </c>
      <c r="E50">
        <v>2.7</v>
      </c>
    </row>
    <row r="51" spans="2:5" x14ac:dyDescent="0.3">
      <c r="B51">
        <v>10</v>
      </c>
      <c r="D51">
        <v>11</v>
      </c>
      <c r="E51">
        <v>2.8</v>
      </c>
    </row>
    <row r="52" spans="2:5" x14ac:dyDescent="0.3">
      <c r="B52">
        <v>11</v>
      </c>
      <c r="D52">
        <v>10.8</v>
      </c>
      <c r="E52">
        <v>2.8</v>
      </c>
    </row>
    <row r="53" spans="2:5" x14ac:dyDescent="0.3">
      <c r="B53">
        <v>12</v>
      </c>
      <c r="D53">
        <v>10.6</v>
      </c>
      <c r="E53">
        <v>2.9</v>
      </c>
    </row>
    <row r="54" spans="2:5" x14ac:dyDescent="0.3">
      <c r="B54">
        <v>13</v>
      </c>
      <c r="D54">
        <v>10.6</v>
      </c>
      <c r="E54">
        <v>2.9</v>
      </c>
    </row>
    <row r="55" spans="2:5" x14ac:dyDescent="0.3">
      <c r="B55">
        <v>14</v>
      </c>
      <c r="D55">
        <v>10.4</v>
      </c>
      <c r="E55">
        <v>2.9</v>
      </c>
    </row>
    <row r="56" spans="2:5" x14ac:dyDescent="0.3">
      <c r="B56">
        <v>15</v>
      </c>
      <c r="D56">
        <v>10.4</v>
      </c>
      <c r="E56">
        <v>2.9</v>
      </c>
    </row>
    <row r="57" spans="2:5" x14ac:dyDescent="0.3">
      <c r="B57">
        <v>16</v>
      </c>
      <c r="D57">
        <v>10.199999999999999</v>
      </c>
      <c r="E57">
        <v>3</v>
      </c>
    </row>
    <row r="58" spans="2:5" x14ac:dyDescent="0.3">
      <c r="B58">
        <v>17</v>
      </c>
      <c r="D58">
        <v>10.199999999999999</v>
      </c>
      <c r="E58">
        <v>3</v>
      </c>
    </row>
    <row r="59" spans="2:5" x14ac:dyDescent="0.3">
      <c r="B59">
        <v>18</v>
      </c>
      <c r="D59">
        <v>10</v>
      </c>
      <c r="E59">
        <v>3</v>
      </c>
    </row>
    <row r="60" spans="2:5" x14ac:dyDescent="0.3">
      <c r="B60">
        <v>19</v>
      </c>
      <c r="D60">
        <v>10</v>
      </c>
      <c r="E60">
        <v>3</v>
      </c>
    </row>
    <row r="61" spans="2:5" x14ac:dyDescent="0.3">
      <c r="B61">
        <v>20</v>
      </c>
      <c r="D61">
        <v>10</v>
      </c>
      <c r="E61">
        <v>3.1</v>
      </c>
    </row>
    <row r="62" spans="2:5" x14ac:dyDescent="0.3">
      <c r="B62">
        <v>21</v>
      </c>
      <c r="D62">
        <v>10</v>
      </c>
      <c r="E62">
        <v>3.1</v>
      </c>
    </row>
    <row r="63" spans="2:5" x14ac:dyDescent="0.3">
      <c r="B63">
        <v>22</v>
      </c>
      <c r="D63">
        <v>10</v>
      </c>
      <c r="E63">
        <v>3.1</v>
      </c>
    </row>
    <row r="64" spans="2:5" x14ac:dyDescent="0.3">
      <c r="B64">
        <v>23</v>
      </c>
      <c r="D64">
        <v>9.8000000000000007</v>
      </c>
      <c r="E64">
        <v>3.1</v>
      </c>
    </row>
    <row r="65" spans="2:5" x14ac:dyDescent="0.3">
      <c r="B65">
        <v>24</v>
      </c>
      <c r="D65">
        <v>9.8000000000000007</v>
      </c>
      <c r="E65">
        <v>3.1</v>
      </c>
    </row>
    <row r="66" spans="2:5" x14ac:dyDescent="0.3">
      <c r="B66">
        <v>25</v>
      </c>
      <c r="D66">
        <v>9.6</v>
      </c>
      <c r="E66">
        <v>3.1</v>
      </c>
    </row>
    <row r="67" spans="2:5" x14ac:dyDescent="0.3">
      <c r="B67">
        <v>26</v>
      </c>
      <c r="D67">
        <v>9.6</v>
      </c>
      <c r="E67">
        <v>3.2</v>
      </c>
    </row>
    <row r="68" spans="2:5" x14ac:dyDescent="0.3">
      <c r="B68">
        <v>27</v>
      </c>
      <c r="D68">
        <v>9.6</v>
      </c>
      <c r="E68">
        <v>3.2</v>
      </c>
    </row>
    <row r="69" spans="2:5" x14ac:dyDescent="0.3">
      <c r="B69">
        <v>28</v>
      </c>
      <c r="D69">
        <v>9.6</v>
      </c>
      <c r="E69">
        <v>3.2</v>
      </c>
    </row>
    <row r="70" spans="2:5" x14ac:dyDescent="0.3">
      <c r="B70">
        <v>29</v>
      </c>
      <c r="D70">
        <v>9.4</v>
      </c>
      <c r="E70">
        <v>3.2</v>
      </c>
    </row>
    <row r="71" spans="2:5" x14ac:dyDescent="0.3">
      <c r="B71">
        <v>30</v>
      </c>
      <c r="D71">
        <v>9.4</v>
      </c>
      <c r="E71">
        <v>3.2</v>
      </c>
    </row>
    <row r="72" spans="2:5" x14ac:dyDescent="0.3">
      <c r="B72">
        <v>31</v>
      </c>
      <c r="D72">
        <v>9.4</v>
      </c>
      <c r="E72">
        <v>3.2</v>
      </c>
    </row>
    <row r="73" spans="2:5" x14ac:dyDescent="0.3">
      <c r="B73">
        <v>32</v>
      </c>
      <c r="D73">
        <v>9.4</v>
      </c>
      <c r="E73">
        <v>3.2</v>
      </c>
    </row>
    <row r="74" spans="2:5" x14ac:dyDescent="0.3">
      <c r="B74">
        <v>33</v>
      </c>
      <c r="D74">
        <v>9.1999999999999993</v>
      </c>
      <c r="E74">
        <v>3.2</v>
      </c>
    </row>
    <row r="75" spans="2:5" x14ac:dyDescent="0.3">
      <c r="B75">
        <v>34</v>
      </c>
      <c r="D75">
        <v>9.1999999999999993</v>
      </c>
      <c r="E75">
        <v>3.2</v>
      </c>
    </row>
    <row r="76" spans="2:5" x14ac:dyDescent="0.3">
      <c r="B76">
        <v>35</v>
      </c>
      <c r="D76">
        <v>9.1999999999999993</v>
      </c>
      <c r="E76">
        <v>3.2</v>
      </c>
    </row>
    <row r="77" spans="2:5" x14ac:dyDescent="0.3">
      <c r="B77">
        <v>36</v>
      </c>
      <c r="D77">
        <v>9</v>
      </c>
      <c r="E77">
        <v>3.2</v>
      </c>
    </row>
    <row r="78" spans="2:5" x14ac:dyDescent="0.3">
      <c r="B78">
        <v>37</v>
      </c>
      <c r="D78">
        <v>9</v>
      </c>
      <c r="E78">
        <v>3.2</v>
      </c>
    </row>
    <row r="79" spans="2:5" x14ac:dyDescent="0.3">
      <c r="B79">
        <v>38</v>
      </c>
      <c r="D79">
        <v>9</v>
      </c>
      <c r="E79">
        <v>3.3</v>
      </c>
    </row>
    <row r="80" spans="2:5" x14ac:dyDescent="0.3">
      <c r="B80">
        <v>39</v>
      </c>
      <c r="D80">
        <v>9</v>
      </c>
      <c r="E80">
        <v>3.3</v>
      </c>
    </row>
    <row r="81" spans="2:5" x14ac:dyDescent="0.3">
      <c r="B81">
        <v>40</v>
      </c>
      <c r="D81">
        <v>9</v>
      </c>
      <c r="E81">
        <v>3.3</v>
      </c>
    </row>
    <row r="82" spans="2:5" x14ac:dyDescent="0.3">
      <c r="B82">
        <v>41</v>
      </c>
      <c r="D82">
        <v>8.8000000000000007</v>
      </c>
      <c r="E82">
        <v>3.3</v>
      </c>
    </row>
    <row r="83" spans="2:5" x14ac:dyDescent="0.3">
      <c r="B83">
        <v>42</v>
      </c>
      <c r="D83">
        <v>8.8000000000000007</v>
      </c>
      <c r="E83">
        <v>3.3</v>
      </c>
    </row>
    <row r="84" spans="2:5" x14ac:dyDescent="0.3">
      <c r="B84">
        <v>43</v>
      </c>
      <c r="D84">
        <v>8.8000000000000007</v>
      </c>
      <c r="E84">
        <v>3.3</v>
      </c>
    </row>
    <row r="85" spans="2:5" x14ac:dyDescent="0.3">
      <c r="B85">
        <v>44</v>
      </c>
      <c r="D85">
        <v>8.8000000000000007</v>
      </c>
      <c r="E85">
        <v>3.3</v>
      </c>
    </row>
    <row r="86" spans="2:5" x14ac:dyDescent="0.3">
      <c r="B86">
        <v>45</v>
      </c>
      <c r="D86">
        <v>8.8000000000000007</v>
      </c>
      <c r="E86">
        <v>3.3</v>
      </c>
    </row>
    <row r="87" spans="2:5" x14ac:dyDescent="0.3">
      <c r="B87">
        <v>46</v>
      </c>
      <c r="D87">
        <v>8.6</v>
      </c>
      <c r="E87">
        <v>3.3</v>
      </c>
    </row>
    <row r="88" spans="2:5" x14ac:dyDescent="0.3">
      <c r="B88">
        <v>47</v>
      </c>
      <c r="D88">
        <v>8.6</v>
      </c>
      <c r="E88">
        <v>3.3</v>
      </c>
    </row>
    <row r="89" spans="2:5" x14ac:dyDescent="0.3">
      <c r="B89">
        <v>48</v>
      </c>
      <c r="D89">
        <v>8.6</v>
      </c>
      <c r="E89">
        <v>3.3</v>
      </c>
    </row>
    <row r="90" spans="2:5" x14ac:dyDescent="0.3">
      <c r="B90">
        <v>49</v>
      </c>
      <c r="D90">
        <v>8.6</v>
      </c>
      <c r="E90">
        <v>3.3</v>
      </c>
    </row>
    <row r="91" spans="2:5" x14ac:dyDescent="0.3">
      <c r="B91">
        <v>50</v>
      </c>
      <c r="D91">
        <v>8.6</v>
      </c>
      <c r="E91">
        <v>3.3</v>
      </c>
    </row>
    <row r="92" spans="2:5" x14ac:dyDescent="0.3">
      <c r="B92">
        <v>51</v>
      </c>
      <c r="D92">
        <v>8.6</v>
      </c>
      <c r="E92">
        <v>3.3</v>
      </c>
    </row>
    <row r="93" spans="2:5" x14ac:dyDescent="0.3">
      <c r="B93">
        <v>52</v>
      </c>
      <c r="D93">
        <v>8.6</v>
      </c>
      <c r="E93">
        <v>3.3</v>
      </c>
    </row>
    <row r="94" spans="2:5" x14ac:dyDescent="0.3">
      <c r="B94">
        <v>53</v>
      </c>
      <c r="D94">
        <v>8.6</v>
      </c>
      <c r="E94">
        <v>3.3</v>
      </c>
    </row>
    <row r="95" spans="2:5" x14ac:dyDescent="0.3">
      <c r="B95">
        <v>54</v>
      </c>
      <c r="D95">
        <v>8.4</v>
      </c>
      <c r="E95">
        <v>3.3</v>
      </c>
    </row>
    <row r="96" spans="2:5" x14ac:dyDescent="0.3">
      <c r="B96">
        <v>55</v>
      </c>
      <c r="D96">
        <v>8.4</v>
      </c>
      <c r="E96">
        <v>3.3</v>
      </c>
    </row>
  </sheetData>
  <mergeCells count="1">
    <mergeCell ref="C6:E6"/>
  </mergeCells>
  <pageMargins left="0.70866141732283472" right="0.70866141732283472" top="0.78740157480314965" bottom="0.78740157480314965" header="0.31496062992125984" footer="0.31496062992125984"/>
  <pageSetup paperSize="9" scale="65" fitToHeight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Jonáš Venc</dc:creator>
  <cp:lastModifiedBy>Jonáš Venc</cp:lastModifiedBy>
  <cp:lastPrinted>2024-03-04T14:06:33Z</cp:lastPrinted>
  <dcterms:created xsi:type="dcterms:W3CDTF">2024-03-03T20:05:30Z</dcterms:created>
  <dcterms:modified xsi:type="dcterms:W3CDTF">2024-03-10T00:23:40Z</dcterms:modified>
</cp:coreProperties>
</file>