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0 - Rychlost šíření zvuku\"/>
    </mc:Choice>
  </mc:AlternateContent>
  <xr:revisionPtr revIDLastSave="0" documentId="13_ncr:1_{D76AB9AD-E1BC-42D5-834F-3AEAD1487C50}" xr6:coauthVersionLast="47" xr6:coauthVersionMax="47" xr10:uidLastSave="{00000000-0000-0000-0000-000000000000}"/>
  <bookViews>
    <workbookView xWindow="5760" yWindow="696" windowWidth="17280" windowHeight="8964" xr2:uid="{EF7B3BF4-C2E5-4ABE-B12A-616E8ED823C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70" i="1"/>
  <c r="B27" i="1"/>
  <c r="B72" i="1"/>
  <c r="B81" i="1" s="1"/>
  <c r="B59" i="1"/>
  <c r="D11" i="1"/>
  <c r="B16" i="1" s="1"/>
  <c r="B30" i="1" l="1"/>
  <c r="B33" i="1" s="1"/>
</calcChain>
</file>

<file path=xl/sharedStrings.xml><?xml version="1.0" encoding="utf-8"?>
<sst xmlns="http://schemas.openxmlformats.org/spreadsheetml/2006/main" count="44" uniqueCount="42">
  <si>
    <t>Laboratorní podmínky</t>
  </si>
  <si>
    <t>Teplota / °C</t>
  </si>
  <si>
    <t>Vlhkost / %RH</t>
  </si>
  <si>
    <t>Tlak / hPa</t>
  </si>
  <si>
    <t>Konstanty</t>
  </si>
  <si>
    <t>Hustota masazi / kg*m^3</t>
  </si>
  <si>
    <t>Aritmetický průměr délek</t>
  </si>
  <si>
    <t>Délka tyče / m</t>
  </si>
  <si>
    <t>Vlnová délka 1 - tyč / m</t>
  </si>
  <si>
    <t>rychlost zvuku v plynu - 50% vlhkost / m*s^-1</t>
  </si>
  <si>
    <t>rychlost zvuku v tyči / m*s^-1</t>
  </si>
  <si>
    <t>modul  pružnosti v tahu / Pa</t>
  </si>
  <si>
    <t>Uzavřený rezonátor</t>
  </si>
  <si>
    <t>rychlost zvuku podle rozdílu délek / m*s^-1</t>
  </si>
  <si>
    <t>rozdíl délek rezonátoru nejbližších dvou rezonancí / m</t>
  </si>
  <si>
    <t>kmitočet / Hz</t>
  </si>
  <si>
    <t>délka rezonátoru / m</t>
  </si>
  <si>
    <t>frekvence resonance / Hz</t>
  </si>
  <si>
    <t>rychlost zvuku / m*s^-1</t>
  </si>
  <si>
    <t>počet půlvln v rezonátoru</t>
  </si>
  <si>
    <t>poissonova konstanta</t>
  </si>
  <si>
    <t xml:space="preserve">Molární plynová konstanta / J *  K^-1 * mol^-1 </t>
  </si>
  <si>
    <t>relativní molekulová hmotnost plynu</t>
  </si>
  <si>
    <t>teplota plynu / K</t>
  </si>
  <si>
    <t>Vlnová délka 2 - trubice / m</t>
  </si>
  <si>
    <t>Počet půlvln</t>
  </si>
  <si>
    <t>Délka trubice / m</t>
  </si>
  <si>
    <t>Další délky trubice / m</t>
  </si>
  <si>
    <t>počet půlvln</t>
  </si>
  <si>
    <t>ne tak pěkné</t>
  </si>
  <si>
    <t>ne zřetelné</t>
  </si>
  <si>
    <t>pořád pěkné, trochu horší</t>
  </si>
  <si>
    <t>Nejistota / m + systematická chyba - součet kvadrátu pod odmocninou</t>
  </si>
  <si>
    <t>Frekvence s maximálním počtem Hz</t>
  </si>
  <si>
    <t>to znamená, dobrý výpočet i dobře vyfoukané trubice</t>
  </si>
  <si>
    <t>Délka při konst. frekvenci</t>
  </si>
  <si>
    <t>frekvence / Hz</t>
  </si>
  <si>
    <t>Délka 80 cm zkácena o / mm</t>
  </si>
  <si>
    <t>Základní frekcence vzduchu odhadnuta podle c/2l = 214 Hz</t>
  </si>
  <si>
    <t>Základní frekvence CO2 odhad</t>
  </si>
  <si>
    <t>Možná trochu vzduchu s CO2</t>
  </si>
  <si>
    <t>výpočty pro vzduch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</si>
</sst>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FC78-4584-40AE-A83F-105148CE192E}">
  <sheetPr>
    <pageSetUpPr fitToPage="1"/>
  </sheetPr>
  <dimension ref="B2:E83"/>
  <sheetViews>
    <sheetView tabSelected="1" topLeftCell="A16" workbookViewId="0">
      <selection activeCell="C26" sqref="C26"/>
    </sheetView>
  </sheetViews>
  <sheetFormatPr defaultRowHeight="14.4" x14ac:dyDescent="0.3"/>
  <cols>
    <col min="2" max="2" width="43.5546875" customWidth="1"/>
    <col min="3" max="3" width="63.5546875" customWidth="1"/>
    <col min="4" max="4" width="33.5546875" customWidth="1"/>
    <col min="5" max="5" width="44.33203125" customWidth="1"/>
    <col min="6" max="6" width="43.21875" customWidth="1"/>
    <col min="7" max="7" width="18.109375" customWidth="1"/>
    <col min="8" max="8" width="17.109375" customWidth="1"/>
  </cols>
  <sheetData>
    <row r="2" spans="2:4" x14ac:dyDescent="0.3">
      <c r="B2" t="s">
        <v>0</v>
      </c>
    </row>
    <row r="3" spans="2:4" x14ac:dyDescent="0.3">
      <c r="B3" t="s">
        <v>1</v>
      </c>
      <c r="C3" t="s">
        <v>2</v>
      </c>
      <c r="D3" t="s">
        <v>3</v>
      </c>
    </row>
    <row r="4" spans="2:4" x14ac:dyDescent="0.3">
      <c r="B4" s="1">
        <v>23.2</v>
      </c>
      <c r="C4" s="1">
        <v>35.700000000000003</v>
      </c>
      <c r="D4" s="1">
        <v>959.7</v>
      </c>
    </row>
    <row r="6" spans="2:4" x14ac:dyDescent="0.3">
      <c r="B6" t="s">
        <v>4</v>
      </c>
    </row>
    <row r="7" spans="2:4" x14ac:dyDescent="0.3">
      <c r="B7" t="s">
        <v>5</v>
      </c>
      <c r="C7" t="s">
        <v>21</v>
      </c>
    </row>
    <row r="8" spans="2:4" x14ac:dyDescent="0.3">
      <c r="B8" s="1">
        <v>8600</v>
      </c>
      <c r="C8" s="1">
        <v>8.3140000000000001</v>
      </c>
      <c r="D8" s="1"/>
    </row>
    <row r="10" spans="2:4" x14ac:dyDescent="0.3">
      <c r="B10" t="s">
        <v>7</v>
      </c>
      <c r="C10" t="s">
        <v>32</v>
      </c>
      <c r="D10" t="s">
        <v>6</v>
      </c>
    </row>
    <row r="11" spans="2:4" x14ac:dyDescent="0.3">
      <c r="B11" s="1">
        <v>1.508</v>
      </c>
      <c r="C11" s="1">
        <v>5.0000000000000001E-4</v>
      </c>
      <c r="D11" s="1">
        <f>(B11+B12+B13)/3</f>
        <v>1.508</v>
      </c>
    </row>
    <row r="12" spans="2:4" x14ac:dyDescent="0.3">
      <c r="B12" s="1">
        <v>1.508</v>
      </c>
    </row>
    <row r="13" spans="2:4" x14ac:dyDescent="0.3">
      <c r="B13" s="1">
        <v>1.508</v>
      </c>
    </row>
    <row r="15" spans="2:4" x14ac:dyDescent="0.3">
      <c r="B15" t="s">
        <v>8</v>
      </c>
    </row>
    <row r="16" spans="2:4" x14ac:dyDescent="0.3">
      <c r="B16" s="1">
        <f>D11*2</f>
        <v>3.016</v>
      </c>
    </row>
    <row r="18" spans="2:5" x14ac:dyDescent="0.3">
      <c r="B18" t="s">
        <v>26</v>
      </c>
      <c r="D18" t="s">
        <v>25</v>
      </c>
    </row>
    <row r="19" spans="2:5" x14ac:dyDescent="0.3">
      <c r="B19" s="2">
        <v>0.62</v>
      </c>
      <c r="D19" s="1">
        <v>4</v>
      </c>
    </row>
    <row r="20" spans="2:5" x14ac:dyDescent="0.3">
      <c r="B20" s="1">
        <v>0.621</v>
      </c>
    </row>
    <row r="21" spans="2:5" x14ac:dyDescent="0.3">
      <c r="B21" s="2">
        <v>0.62</v>
      </c>
      <c r="C21" t="s">
        <v>27</v>
      </c>
      <c r="D21" t="s">
        <v>28</v>
      </c>
    </row>
    <row r="22" spans="2:5" x14ac:dyDescent="0.3">
      <c r="C22" s="1">
        <v>0.61499999999999999</v>
      </c>
      <c r="D22" s="1">
        <v>4</v>
      </c>
      <c r="E22" t="s">
        <v>29</v>
      </c>
    </row>
    <row r="23" spans="2:5" x14ac:dyDescent="0.3">
      <c r="B23" t="s">
        <v>24</v>
      </c>
      <c r="C23" s="1">
        <v>0.61</v>
      </c>
      <c r="D23" s="1">
        <v>4</v>
      </c>
      <c r="E23" t="s">
        <v>30</v>
      </c>
    </row>
    <row r="24" spans="2:5" x14ac:dyDescent="0.3">
      <c r="B24" s="3">
        <f>(B19+B20+B21)/6</f>
        <v>0.3101666666666667</v>
      </c>
      <c r="C24" s="1">
        <v>0.625</v>
      </c>
      <c r="D24" s="1">
        <v>4</v>
      </c>
      <c r="E24" t="s">
        <v>31</v>
      </c>
    </row>
    <row r="25" spans="2:5" x14ac:dyDescent="0.3">
      <c r="C25" s="1">
        <v>0.63</v>
      </c>
      <c r="D25" s="1">
        <v>4</v>
      </c>
      <c r="E25" t="s">
        <v>30</v>
      </c>
    </row>
    <row r="26" spans="2:5" x14ac:dyDescent="0.3">
      <c r="B26" t="s">
        <v>9</v>
      </c>
    </row>
    <row r="27" spans="2:5" x14ac:dyDescent="0.3">
      <c r="B27" s="1">
        <f>344.36+0.63*(B4-20)</f>
        <v>346.37600000000003</v>
      </c>
    </row>
    <row r="29" spans="2:5" x14ac:dyDescent="0.3">
      <c r="B29" t="s">
        <v>10</v>
      </c>
    </row>
    <row r="30" spans="2:5" x14ac:dyDescent="0.3">
      <c r="B30" s="1">
        <f>(B27/B24)*B16</f>
        <v>3368.0924750134336</v>
      </c>
    </row>
    <row r="32" spans="2:5" x14ac:dyDescent="0.3">
      <c r="B32" t="s">
        <v>11</v>
      </c>
    </row>
    <row r="33" spans="2:2" x14ac:dyDescent="0.3">
      <c r="B33" s="1">
        <f>B30*B30*B8</f>
        <v>97558803514.082214</v>
      </c>
    </row>
    <row r="50" spans="2:4" x14ac:dyDescent="0.3">
      <c r="B50" t="s">
        <v>12</v>
      </c>
      <c r="C50" t="s">
        <v>38</v>
      </c>
    </row>
    <row r="52" spans="2:4" x14ac:dyDescent="0.3">
      <c r="B52" t="s">
        <v>14</v>
      </c>
      <c r="C52" t="s">
        <v>33</v>
      </c>
    </row>
    <row r="53" spans="2:4" x14ac:dyDescent="0.3">
      <c r="B53" s="3">
        <v>0.08</v>
      </c>
      <c r="C53" s="1">
        <v>214</v>
      </c>
      <c r="D53" t="s">
        <v>34</v>
      </c>
    </row>
    <row r="54" spans="2:4" x14ac:dyDescent="0.3">
      <c r="C54" s="1">
        <v>436</v>
      </c>
    </row>
    <row r="55" spans="2:4" x14ac:dyDescent="0.3">
      <c r="B55" t="s">
        <v>15</v>
      </c>
      <c r="C55" s="1">
        <v>650</v>
      </c>
    </row>
    <row r="56" spans="2:4" x14ac:dyDescent="0.3">
      <c r="B56" s="3">
        <v>2148</v>
      </c>
      <c r="C56" s="1">
        <v>861</v>
      </c>
    </row>
    <row r="57" spans="2:4" x14ac:dyDescent="0.3">
      <c r="C57" s="1">
        <v>1073</v>
      </c>
    </row>
    <row r="58" spans="2:4" x14ac:dyDescent="0.3">
      <c r="B58" t="s">
        <v>13</v>
      </c>
      <c r="C58" s="1">
        <v>1290</v>
      </c>
    </row>
    <row r="59" spans="2:4" x14ac:dyDescent="0.3">
      <c r="B59" s="3">
        <f>2*B53*B56</f>
        <v>343.68</v>
      </c>
      <c r="C59" s="1">
        <v>1507</v>
      </c>
    </row>
    <row r="60" spans="2:4" x14ac:dyDescent="0.3">
      <c r="C60" s="1">
        <v>1719</v>
      </c>
    </row>
    <row r="61" spans="2:4" x14ac:dyDescent="0.3">
      <c r="C61" s="1">
        <v>1931</v>
      </c>
    </row>
    <row r="62" spans="2:4" x14ac:dyDescent="0.3">
      <c r="B62" t="s">
        <v>16</v>
      </c>
      <c r="C62" s="1">
        <v>2148</v>
      </c>
    </row>
    <row r="63" spans="2:4" x14ac:dyDescent="0.3">
      <c r="B63" s="1">
        <v>0.8</v>
      </c>
    </row>
    <row r="65" spans="2:4" x14ac:dyDescent="0.3">
      <c r="B65" t="s">
        <v>17</v>
      </c>
      <c r="C65" t="s">
        <v>35</v>
      </c>
    </row>
    <row r="66" spans="2:4" x14ac:dyDescent="0.3">
      <c r="B66" s="1">
        <v>2148</v>
      </c>
      <c r="C66" t="s">
        <v>36</v>
      </c>
      <c r="D66" t="s">
        <v>37</v>
      </c>
    </row>
    <row r="67" spans="2:4" x14ac:dyDescent="0.3">
      <c r="C67" s="1">
        <v>2147</v>
      </c>
      <c r="D67" s="1">
        <v>80</v>
      </c>
    </row>
    <row r="68" spans="2:4" x14ac:dyDescent="0.3">
      <c r="B68" t="s">
        <v>19</v>
      </c>
    </row>
    <row r="69" spans="2:4" x14ac:dyDescent="0.3">
      <c r="B69" s="1">
        <v>10</v>
      </c>
      <c r="C69" t="s">
        <v>39</v>
      </c>
    </row>
    <row r="70" spans="2:4" x14ac:dyDescent="0.3">
      <c r="C70" s="1">
        <f>258/1.6</f>
        <v>161.25</v>
      </c>
    </row>
    <row r="71" spans="2:4" x14ac:dyDescent="0.3">
      <c r="B71" t="s">
        <v>18</v>
      </c>
    </row>
    <row r="72" spans="2:4" x14ac:dyDescent="0.3">
      <c r="B72" s="1">
        <f>(2*B63*B66)/B69</f>
        <v>343.68</v>
      </c>
      <c r="C72" t="s">
        <v>33</v>
      </c>
    </row>
    <row r="73" spans="2:4" x14ac:dyDescent="0.3">
      <c r="C73" s="1">
        <v>165</v>
      </c>
      <c r="D73" t="s">
        <v>40</v>
      </c>
    </row>
    <row r="74" spans="2:4" x14ac:dyDescent="0.3">
      <c r="B74" t="s">
        <v>22</v>
      </c>
      <c r="C74" s="1">
        <v>342</v>
      </c>
    </row>
    <row r="75" spans="2:4" x14ac:dyDescent="0.3">
      <c r="B75" s="3"/>
      <c r="C75" s="1">
        <v>509</v>
      </c>
    </row>
    <row r="76" spans="2:4" x14ac:dyDescent="0.3">
      <c r="C76" s="1">
        <v>675</v>
      </c>
    </row>
    <row r="77" spans="2:4" x14ac:dyDescent="0.3">
      <c r="B77" t="s">
        <v>23</v>
      </c>
      <c r="C77" s="1">
        <v>839</v>
      </c>
    </row>
    <row r="78" spans="2:4" x14ac:dyDescent="0.3">
      <c r="B78" s="3"/>
      <c r="C78" s="1">
        <v>1012</v>
      </c>
    </row>
    <row r="79" spans="2:4" x14ac:dyDescent="0.3">
      <c r="C79" s="1">
        <v>1181</v>
      </c>
    </row>
    <row r="80" spans="2:4" x14ac:dyDescent="0.3">
      <c r="B80" t="s">
        <v>20</v>
      </c>
      <c r="C80" s="1">
        <v>1346</v>
      </c>
    </row>
    <row r="81" spans="2:3" x14ac:dyDescent="0.3">
      <c r="B81" s="3" t="e">
        <f>(B72*B72*B75)/(C8*B78)</f>
        <v>#DIV/0!</v>
      </c>
      <c r="C81" s="1">
        <v>1513</v>
      </c>
    </row>
    <row r="82" spans="2:3" x14ac:dyDescent="0.3">
      <c r="C82" s="1">
        <v>1681</v>
      </c>
    </row>
    <row r="83" spans="2:3" x14ac:dyDescent="0.3">
      <c r="B83" t="s">
        <v>41</v>
      </c>
    </row>
  </sheetData>
  <pageMargins left="0.70866141732283472" right="0.70866141732283472" top="0.78740157480314965" bottom="0.78740157480314965" header="0.31496062992125984" footer="0.31496062992125984"/>
  <pageSetup paperSize="9" scale="67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2024-03-04T10:32:50Z</cp:lastPrinted>
  <dcterms:created xsi:type="dcterms:W3CDTF">2024-03-03T15:10:33Z</dcterms:created>
  <dcterms:modified xsi:type="dcterms:W3CDTF">2024-03-08T14:57:04Z</dcterms:modified>
</cp:coreProperties>
</file>