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ocuments\Praktikum-I\4 - Závislost povrchového napětí na koncentraci povrchově aktivní látky\"/>
    </mc:Choice>
  </mc:AlternateContent>
  <xr:revisionPtr revIDLastSave="0" documentId="13_ncr:1_{29E51E63-F1A3-45F9-969B-66731E9E26DF}" xr6:coauthVersionLast="47" xr6:coauthVersionMax="47" xr10:uidLastSave="{00000000-0000-0000-0000-000000000000}"/>
  <bookViews>
    <workbookView xWindow="-108" yWindow="-108" windowWidth="23256" windowHeight="12456" xr2:uid="{E046E8B8-C16B-45FA-8E82-8072ADF8473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B38" i="1"/>
  <c r="F27" i="1"/>
  <c r="G27" i="1" s="1"/>
  <c r="H27" i="1" s="1"/>
  <c r="I27" i="1" s="1"/>
  <c r="J27" i="1" s="1"/>
  <c r="L27" i="1" s="1"/>
  <c r="F28" i="1"/>
  <c r="G28" i="1" s="1"/>
  <c r="H28" i="1" s="1"/>
  <c r="I28" i="1" s="1"/>
  <c r="J28" i="1" s="1"/>
  <c r="F29" i="1"/>
  <c r="G29" i="1" s="1"/>
  <c r="H29" i="1" s="1"/>
  <c r="I29" i="1" s="1"/>
  <c r="J29" i="1" s="1"/>
  <c r="F31" i="1"/>
  <c r="G31" i="1" s="1"/>
  <c r="H31" i="1" s="1"/>
  <c r="I31" i="1" s="1"/>
  <c r="J31" i="1" s="1"/>
  <c r="L31" i="1" s="1"/>
  <c r="F32" i="1"/>
  <c r="G32" i="1" s="1"/>
  <c r="H32" i="1" s="1"/>
  <c r="I32" i="1" s="1"/>
  <c r="J32" i="1" s="1"/>
  <c r="F33" i="1"/>
  <c r="G33" i="1" s="1"/>
  <c r="H33" i="1" s="1"/>
  <c r="I33" i="1" s="1"/>
  <c r="J33" i="1" s="1"/>
  <c r="G12" i="1"/>
  <c r="J11" i="1"/>
  <c r="H12" i="1"/>
  <c r="I12" i="1" s="1"/>
  <c r="J12" i="1" s="1"/>
  <c r="F12" i="1"/>
  <c r="F13" i="1"/>
  <c r="G13" i="1" s="1"/>
  <c r="H13" i="1" s="1"/>
  <c r="I13" i="1" s="1"/>
  <c r="J13" i="1" s="1"/>
  <c r="F15" i="1"/>
  <c r="G15" i="1" s="1"/>
  <c r="H15" i="1" s="1"/>
  <c r="I15" i="1" s="1"/>
  <c r="J15" i="1" s="1"/>
  <c r="L15" i="1" s="1"/>
  <c r="F16" i="1"/>
  <c r="G16" i="1" s="1"/>
  <c r="H16" i="1" s="1"/>
  <c r="I16" i="1" s="1"/>
  <c r="J16" i="1" s="1"/>
  <c r="F17" i="1"/>
  <c r="G17" i="1" s="1"/>
  <c r="H17" i="1" s="1"/>
  <c r="I17" i="1" s="1"/>
  <c r="J17" i="1" s="1"/>
  <c r="F19" i="1"/>
  <c r="G19" i="1" s="1"/>
  <c r="H19" i="1" s="1"/>
  <c r="I19" i="1" s="1"/>
  <c r="J19" i="1" s="1"/>
  <c r="F20" i="1"/>
  <c r="G20" i="1" s="1"/>
  <c r="H20" i="1" s="1"/>
  <c r="I20" i="1" s="1"/>
  <c r="J20" i="1" s="1"/>
  <c r="F21" i="1"/>
  <c r="G21" i="1" s="1"/>
  <c r="H21" i="1" s="1"/>
  <c r="I21" i="1" s="1"/>
  <c r="J21" i="1" s="1"/>
  <c r="F23" i="1"/>
  <c r="G23" i="1" s="1"/>
  <c r="H23" i="1" s="1"/>
  <c r="I23" i="1" s="1"/>
  <c r="J23" i="1" s="1"/>
  <c r="L23" i="1" s="1"/>
  <c r="F24" i="1"/>
  <c r="G24" i="1" s="1"/>
  <c r="H24" i="1" s="1"/>
  <c r="I24" i="1" s="1"/>
  <c r="J24" i="1" s="1"/>
  <c r="F25" i="1"/>
  <c r="G25" i="1" s="1"/>
  <c r="H25" i="1" s="1"/>
  <c r="I25" i="1" s="1"/>
  <c r="J25" i="1" s="1"/>
  <c r="F11" i="1"/>
  <c r="G11" i="1" s="1"/>
  <c r="H11" i="1" s="1"/>
  <c r="I11" i="1" s="1"/>
  <c r="L11" i="1" l="1"/>
  <c r="L19" i="1"/>
</calcChain>
</file>

<file path=xl/sharedStrings.xml><?xml version="1.0" encoding="utf-8"?>
<sst xmlns="http://schemas.openxmlformats.org/spreadsheetml/2006/main" count="34" uniqueCount="31">
  <si>
    <t>Laboratorní podmínky</t>
  </si>
  <si>
    <t>Odhad vyvážení</t>
  </si>
  <si>
    <t>92 mg</t>
  </si>
  <si>
    <t>m1</t>
  </si>
  <si>
    <t>m2</t>
  </si>
  <si>
    <t>m0</t>
  </si>
  <si>
    <t>Průměry rámčku</t>
  </si>
  <si>
    <t>0,79 mm</t>
  </si>
  <si>
    <t>Šířka rámečku</t>
  </si>
  <si>
    <t>2,1 cm</t>
  </si>
  <si>
    <t>2,075 cm</t>
  </si>
  <si>
    <t>P0</t>
  </si>
  <si>
    <t>m0 / mg</t>
  </si>
  <si>
    <t>Sigma / N*m^-1</t>
  </si>
  <si>
    <t>Sigma / 10^3 N*m^-1</t>
  </si>
  <si>
    <t>Destilovná voda</t>
  </si>
  <si>
    <t>Líh</t>
  </si>
  <si>
    <t>50/50 V/L</t>
  </si>
  <si>
    <t>Aritmetický průměr</t>
  </si>
  <si>
    <t>75/25 V/L</t>
  </si>
  <si>
    <t>24,63 g</t>
  </si>
  <si>
    <t>Hmotnost piknometru</t>
  </si>
  <si>
    <t>Hmotnost piknometru se vzorkem / g</t>
  </si>
  <si>
    <t>Teplota / °C</t>
  </si>
  <si>
    <t>87,5/12,5</t>
  </si>
  <si>
    <t>93,75/6,25</t>
  </si>
  <si>
    <t>Vztlaková síla / mg</t>
  </si>
  <si>
    <t>Vody</t>
  </si>
  <si>
    <t>Lihu</t>
  </si>
  <si>
    <t>Vlhkost / %RH</t>
  </si>
  <si>
    <t>Tlak / hPa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</si>
</sst>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F96E-3CC2-4E47-AD67-B178D7198D37}">
  <dimension ref="B3:O41"/>
  <sheetViews>
    <sheetView tabSelected="1" workbookViewId="0">
      <selection activeCell="D5" sqref="D5"/>
    </sheetView>
  </sheetViews>
  <sheetFormatPr defaultRowHeight="14.4" x14ac:dyDescent="0.3"/>
  <cols>
    <col min="2" max="2" width="17.88671875" customWidth="1"/>
    <col min="3" max="3" width="12.5546875" customWidth="1"/>
    <col min="9" max="9" width="14.109375" customWidth="1"/>
    <col min="10" max="10" width="18.33203125" customWidth="1"/>
    <col min="12" max="12" width="17.5546875" customWidth="1"/>
    <col min="14" max="14" width="29.77734375" customWidth="1"/>
    <col min="15" max="15" width="10.77734375" customWidth="1"/>
  </cols>
  <sheetData>
    <row r="3" spans="2:15" x14ac:dyDescent="0.3">
      <c r="B3" t="s">
        <v>0</v>
      </c>
      <c r="G3" t="s">
        <v>6</v>
      </c>
      <c r="K3" t="s">
        <v>8</v>
      </c>
      <c r="N3" t="s">
        <v>21</v>
      </c>
    </row>
    <row r="4" spans="2:15" x14ac:dyDescent="0.3">
      <c r="B4" t="s">
        <v>23</v>
      </c>
      <c r="C4" t="s">
        <v>29</v>
      </c>
      <c r="D4" t="s">
        <v>30</v>
      </c>
      <c r="G4" t="s">
        <v>7</v>
      </c>
      <c r="H4" t="s">
        <v>7</v>
      </c>
      <c r="I4" t="s">
        <v>7</v>
      </c>
      <c r="K4" t="s">
        <v>9</v>
      </c>
      <c r="L4" t="s">
        <v>10</v>
      </c>
      <c r="N4" t="s">
        <v>20</v>
      </c>
    </row>
    <row r="5" spans="2:15" x14ac:dyDescent="0.3">
      <c r="B5">
        <v>24</v>
      </c>
      <c r="C5">
        <v>42</v>
      </c>
      <c r="D5">
        <v>989.2</v>
      </c>
    </row>
    <row r="7" spans="2:15" x14ac:dyDescent="0.3">
      <c r="B7" t="s">
        <v>1</v>
      </c>
    </row>
    <row r="8" spans="2:15" x14ac:dyDescent="0.3">
      <c r="B8" t="s">
        <v>2</v>
      </c>
    </row>
    <row r="10" spans="2:15" x14ac:dyDescent="0.3">
      <c r="B10" t="s">
        <v>15</v>
      </c>
      <c r="D10" t="s">
        <v>3</v>
      </c>
      <c r="E10" t="s">
        <v>4</v>
      </c>
      <c r="F10" t="s">
        <v>12</v>
      </c>
      <c r="G10" t="s">
        <v>5</v>
      </c>
      <c r="H10" t="s">
        <v>11</v>
      </c>
      <c r="I10" t="s">
        <v>13</v>
      </c>
      <c r="J10" t="s">
        <v>14</v>
      </c>
      <c r="L10" t="s">
        <v>18</v>
      </c>
      <c r="N10" t="s">
        <v>22</v>
      </c>
      <c r="O10" t="s">
        <v>23</v>
      </c>
    </row>
    <row r="11" spans="2:15" x14ac:dyDescent="0.3">
      <c r="D11">
        <v>80</v>
      </c>
      <c r="E11">
        <v>410</v>
      </c>
      <c r="F11">
        <f>E11-D11</f>
        <v>330</v>
      </c>
      <c r="G11">
        <f>F11*0.000001</f>
        <v>3.3E-4</v>
      </c>
      <c r="H11">
        <f>G11*9.81</f>
        <v>3.2373000000000002E-3</v>
      </c>
      <c r="I11">
        <f>H11/(2*0.02)</f>
        <v>8.0932500000000004E-2</v>
      </c>
      <c r="J11">
        <f>I11*1000</f>
        <v>80.932500000000005</v>
      </c>
      <c r="L11">
        <f>(J11+J12+J13)/3</f>
        <v>83.221499999999992</v>
      </c>
      <c r="N11">
        <v>49.33</v>
      </c>
      <c r="O11">
        <v>23.4</v>
      </c>
    </row>
    <row r="12" spans="2:15" x14ac:dyDescent="0.3">
      <c r="D12">
        <v>75</v>
      </c>
      <c r="E12">
        <v>421</v>
      </c>
      <c r="F12">
        <f t="shared" ref="F12:F25" si="0">E12-D12</f>
        <v>346</v>
      </c>
      <c r="G12">
        <f t="shared" ref="G12:G33" si="1">F12*0.000001</f>
        <v>3.4600000000000001E-4</v>
      </c>
      <c r="H12">
        <f t="shared" ref="H12:H33" si="2">G12*9.81</f>
        <v>3.3942600000000001E-3</v>
      </c>
      <c r="I12">
        <f t="shared" ref="I12:I33" si="3">H12/(2*0.02)</f>
        <v>8.4856500000000001E-2</v>
      </c>
      <c r="J12">
        <f t="shared" ref="J12:J33" si="4">I12*1000</f>
        <v>84.856499999999997</v>
      </c>
    </row>
    <row r="13" spans="2:15" x14ac:dyDescent="0.3">
      <c r="D13">
        <v>90</v>
      </c>
      <c r="E13">
        <v>432</v>
      </c>
      <c r="F13">
        <f t="shared" si="0"/>
        <v>342</v>
      </c>
      <c r="G13">
        <f t="shared" si="1"/>
        <v>3.4199999999999996E-4</v>
      </c>
      <c r="H13">
        <f t="shared" si="2"/>
        <v>3.3550199999999998E-3</v>
      </c>
      <c r="I13">
        <f t="shared" si="3"/>
        <v>8.3875499999999992E-2</v>
      </c>
      <c r="J13">
        <f t="shared" si="4"/>
        <v>83.875499999999988</v>
      </c>
    </row>
    <row r="15" spans="2:15" x14ac:dyDescent="0.3">
      <c r="B15" t="s">
        <v>16</v>
      </c>
      <c r="D15">
        <v>49</v>
      </c>
      <c r="E15">
        <v>187</v>
      </c>
      <c r="F15">
        <f t="shared" si="0"/>
        <v>138</v>
      </c>
      <c r="G15">
        <f t="shared" si="1"/>
        <v>1.3799999999999999E-4</v>
      </c>
      <c r="H15">
        <f t="shared" si="2"/>
        <v>1.35378E-3</v>
      </c>
      <c r="I15">
        <f t="shared" si="3"/>
        <v>3.38445E-2</v>
      </c>
      <c r="J15">
        <f t="shared" si="4"/>
        <v>33.844499999999996</v>
      </c>
      <c r="L15">
        <f>(J15+J16+J17)/3</f>
        <v>34.171500000000002</v>
      </c>
      <c r="N15">
        <v>44.47</v>
      </c>
      <c r="O15">
        <v>23.5</v>
      </c>
    </row>
    <row r="16" spans="2:15" x14ac:dyDescent="0.3">
      <c r="D16">
        <v>51</v>
      </c>
      <c r="E16">
        <v>190</v>
      </c>
      <c r="F16">
        <f t="shared" si="0"/>
        <v>139</v>
      </c>
      <c r="G16">
        <f t="shared" si="1"/>
        <v>1.3899999999999999E-4</v>
      </c>
      <c r="H16">
        <f t="shared" si="2"/>
        <v>1.36359E-3</v>
      </c>
      <c r="I16">
        <f t="shared" si="3"/>
        <v>3.4089750000000002E-2</v>
      </c>
      <c r="J16">
        <f t="shared" si="4"/>
        <v>34.089750000000002</v>
      </c>
    </row>
    <row r="17" spans="2:15" x14ac:dyDescent="0.3">
      <c r="D17">
        <v>50</v>
      </c>
      <c r="E17">
        <v>191</v>
      </c>
      <c r="F17">
        <f t="shared" si="0"/>
        <v>141</v>
      </c>
      <c r="G17">
        <f t="shared" si="1"/>
        <v>1.4099999999999998E-4</v>
      </c>
      <c r="H17">
        <f t="shared" si="2"/>
        <v>1.38321E-3</v>
      </c>
      <c r="I17">
        <f t="shared" si="3"/>
        <v>3.458025E-2</v>
      </c>
      <c r="J17">
        <f t="shared" si="4"/>
        <v>34.580249999999999</v>
      </c>
    </row>
    <row r="19" spans="2:15" x14ac:dyDescent="0.3">
      <c r="B19" t="s">
        <v>17</v>
      </c>
      <c r="D19">
        <v>57</v>
      </c>
      <c r="E19">
        <v>219</v>
      </c>
      <c r="F19">
        <f t="shared" si="0"/>
        <v>162</v>
      </c>
      <c r="G19">
        <f t="shared" si="1"/>
        <v>1.6199999999999998E-4</v>
      </c>
      <c r="H19">
        <f t="shared" si="2"/>
        <v>1.5892199999999999E-3</v>
      </c>
      <c r="I19">
        <f t="shared" si="3"/>
        <v>3.9730499999999995E-2</v>
      </c>
      <c r="J19">
        <f t="shared" si="4"/>
        <v>39.730499999999992</v>
      </c>
      <c r="L19">
        <f>(J19+J20+J21)/3</f>
        <v>41.528999999999996</v>
      </c>
      <c r="N19">
        <v>47.36</v>
      </c>
      <c r="O19">
        <v>29</v>
      </c>
    </row>
    <row r="20" spans="2:15" x14ac:dyDescent="0.3">
      <c r="D20">
        <v>51</v>
      </c>
      <c r="E20">
        <v>225</v>
      </c>
      <c r="F20">
        <f t="shared" si="0"/>
        <v>174</v>
      </c>
      <c r="G20">
        <f t="shared" si="1"/>
        <v>1.74E-4</v>
      </c>
      <c r="H20">
        <f t="shared" si="2"/>
        <v>1.7069400000000001E-3</v>
      </c>
      <c r="I20">
        <f t="shared" si="3"/>
        <v>4.2673500000000003E-2</v>
      </c>
      <c r="J20">
        <f t="shared" si="4"/>
        <v>42.673500000000004</v>
      </c>
    </row>
    <row r="21" spans="2:15" x14ac:dyDescent="0.3">
      <c r="D21">
        <v>52</v>
      </c>
      <c r="E21">
        <v>224</v>
      </c>
      <c r="F21">
        <f t="shared" si="0"/>
        <v>172</v>
      </c>
      <c r="G21">
        <f t="shared" si="1"/>
        <v>1.7199999999999998E-4</v>
      </c>
      <c r="H21">
        <f t="shared" si="2"/>
        <v>1.68732E-3</v>
      </c>
      <c r="I21">
        <f t="shared" si="3"/>
        <v>4.2182999999999998E-2</v>
      </c>
      <c r="J21">
        <f t="shared" si="4"/>
        <v>42.183</v>
      </c>
    </row>
    <row r="23" spans="2:15" x14ac:dyDescent="0.3">
      <c r="B23" t="s">
        <v>19</v>
      </c>
      <c r="D23">
        <v>47</v>
      </c>
      <c r="E23">
        <v>270</v>
      </c>
      <c r="F23">
        <f t="shared" si="0"/>
        <v>223</v>
      </c>
      <c r="G23">
        <f t="shared" si="1"/>
        <v>2.23E-4</v>
      </c>
      <c r="H23">
        <f t="shared" si="2"/>
        <v>2.1876300000000003E-3</v>
      </c>
      <c r="I23">
        <f t="shared" si="3"/>
        <v>5.4690750000000003E-2</v>
      </c>
      <c r="J23">
        <f t="shared" si="4"/>
        <v>54.690750000000001</v>
      </c>
      <c r="L23">
        <f>(J23+J24+J25)/3</f>
        <v>54.36375000000001</v>
      </c>
      <c r="N23">
        <v>48.54</v>
      </c>
      <c r="O23">
        <v>26.8</v>
      </c>
    </row>
    <row r="24" spans="2:15" x14ac:dyDescent="0.3">
      <c r="D24">
        <v>52</v>
      </c>
      <c r="E24">
        <v>276</v>
      </c>
      <c r="F24">
        <f t="shared" si="0"/>
        <v>224</v>
      </c>
      <c r="G24">
        <f t="shared" si="1"/>
        <v>2.24E-4</v>
      </c>
      <c r="H24">
        <f t="shared" si="2"/>
        <v>2.1974400000000002E-3</v>
      </c>
      <c r="I24">
        <f t="shared" si="3"/>
        <v>5.4936000000000006E-2</v>
      </c>
      <c r="J24">
        <f t="shared" si="4"/>
        <v>54.936000000000007</v>
      </c>
    </row>
    <row r="25" spans="2:15" x14ac:dyDescent="0.3">
      <c r="D25">
        <v>53</v>
      </c>
      <c r="E25">
        <v>271</v>
      </c>
      <c r="F25">
        <f t="shared" si="0"/>
        <v>218</v>
      </c>
      <c r="G25">
        <f t="shared" si="1"/>
        <v>2.1799999999999999E-4</v>
      </c>
      <c r="H25">
        <f t="shared" si="2"/>
        <v>2.1385800000000002E-3</v>
      </c>
      <c r="I25">
        <f t="shared" si="3"/>
        <v>5.3464500000000005E-2</v>
      </c>
      <c r="J25">
        <f t="shared" si="4"/>
        <v>53.464500000000008</v>
      </c>
    </row>
    <row r="27" spans="2:15" x14ac:dyDescent="0.3">
      <c r="B27" t="s">
        <v>24</v>
      </c>
      <c r="D27">
        <v>46</v>
      </c>
      <c r="E27">
        <v>323</v>
      </c>
      <c r="F27">
        <f t="shared" ref="F27:F33" si="5">E27-D27</f>
        <v>277</v>
      </c>
      <c r="G27">
        <f t="shared" si="1"/>
        <v>2.7700000000000001E-4</v>
      </c>
      <c r="H27">
        <f t="shared" si="2"/>
        <v>2.7173700000000002E-3</v>
      </c>
      <c r="I27">
        <f t="shared" si="3"/>
        <v>6.7934250000000002E-2</v>
      </c>
      <c r="J27">
        <f t="shared" si="4"/>
        <v>67.934250000000006</v>
      </c>
      <c r="L27">
        <f>(J27+J28+J29)/3</f>
        <v>67.280250000000009</v>
      </c>
      <c r="N27">
        <v>49.04</v>
      </c>
      <c r="O27">
        <v>24.6</v>
      </c>
    </row>
    <row r="28" spans="2:15" x14ac:dyDescent="0.3">
      <c r="D28">
        <v>51</v>
      </c>
      <c r="E28">
        <v>321</v>
      </c>
      <c r="F28">
        <f t="shared" si="5"/>
        <v>270</v>
      </c>
      <c r="G28">
        <f t="shared" si="1"/>
        <v>2.7E-4</v>
      </c>
      <c r="H28">
        <f t="shared" si="2"/>
        <v>2.6487000000000004E-3</v>
      </c>
      <c r="I28">
        <f t="shared" si="3"/>
        <v>6.6217500000000012E-2</v>
      </c>
      <c r="J28">
        <f t="shared" si="4"/>
        <v>66.217500000000015</v>
      </c>
    </row>
    <row r="29" spans="2:15" x14ac:dyDescent="0.3">
      <c r="D29">
        <v>53</v>
      </c>
      <c r="E29">
        <v>329</v>
      </c>
      <c r="F29">
        <f t="shared" si="5"/>
        <v>276</v>
      </c>
      <c r="G29">
        <f t="shared" si="1"/>
        <v>2.7599999999999999E-4</v>
      </c>
      <c r="H29">
        <f t="shared" si="2"/>
        <v>2.7075599999999999E-3</v>
      </c>
      <c r="I29">
        <f t="shared" si="3"/>
        <v>6.7688999999999999E-2</v>
      </c>
      <c r="J29">
        <f t="shared" si="4"/>
        <v>67.688999999999993</v>
      </c>
    </row>
    <row r="31" spans="2:15" x14ac:dyDescent="0.3">
      <c r="B31" t="s">
        <v>25</v>
      </c>
      <c r="D31">
        <v>52</v>
      </c>
      <c r="E31">
        <v>363</v>
      </c>
      <c r="F31">
        <f t="shared" si="5"/>
        <v>311</v>
      </c>
      <c r="G31">
        <f t="shared" si="1"/>
        <v>3.1099999999999997E-4</v>
      </c>
      <c r="H31">
        <f t="shared" si="2"/>
        <v>3.05091E-3</v>
      </c>
      <c r="I31">
        <f t="shared" si="3"/>
        <v>7.627275E-2</v>
      </c>
      <c r="J31">
        <f t="shared" si="4"/>
        <v>76.272750000000002</v>
      </c>
      <c r="L31">
        <f>(J31+J32+J33)/3</f>
        <v>76.191000000000003</v>
      </c>
      <c r="N31">
        <v>49.08</v>
      </c>
      <c r="O31">
        <v>23.6</v>
      </c>
    </row>
    <row r="32" spans="2:15" x14ac:dyDescent="0.3">
      <c r="D32">
        <v>53</v>
      </c>
      <c r="E32">
        <v>362</v>
      </c>
      <c r="F32">
        <f t="shared" si="5"/>
        <v>309</v>
      </c>
      <c r="G32">
        <f t="shared" si="1"/>
        <v>3.0899999999999998E-4</v>
      </c>
      <c r="H32">
        <f t="shared" si="2"/>
        <v>3.0312899999999999E-3</v>
      </c>
      <c r="I32">
        <f t="shared" si="3"/>
        <v>7.5782249999999995E-2</v>
      </c>
      <c r="J32">
        <f t="shared" si="4"/>
        <v>75.782249999999991</v>
      </c>
    </row>
    <row r="33" spans="2:10" x14ac:dyDescent="0.3">
      <c r="D33">
        <v>49</v>
      </c>
      <c r="E33">
        <v>361</v>
      </c>
      <c r="F33">
        <f t="shared" si="5"/>
        <v>312</v>
      </c>
      <c r="G33">
        <f t="shared" si="1"/>
        <v>3.1199999999999999E-4</v>
      </c>
      <c r="H33">
        <f t="shared" si="2"/>
        <v>3.0607200000000003E-3</v>
      </c>
      <c r="I33">
        <f t="shared" si="3"/>
        <v>7.6518000000000003E-2</v>
      </c>
      <c r="J33">
        <f t="shared" si="4"/>
        <v>76.518000000000001</v>
      </c>
    </row>
    <row r="36" spans="2:10" x14ac:dyDescent="0.3">
      <c r="B36" t="s">
        <v>26</v>
      </c>
    </row>
    <row r="37" spans="2:10" x14ac:dyDescent="0.3">
      <c r="B37" t="s">
        <v>27</v>
      </c>
      <c r="C37" t="s">
        <v>28</v>
      </c>
    </row>
    <row r="38" spans="2:10" x14ac:dyDescent="0.3">
      <c r="B38">
        <f>B41-B40</f>
        <v>21</v>
      </c>
      <c r="C38">
        <f>C41-C40</f>
        <v>18</v>
      </c>
    </row>
    <row r="40" spans="2:10" x14ac:dyDescent="0.3">
      <c r="B40">
        <v>43</v>
      </c>
      <c r="C40">
        <v>45</v>
      </c>
    </row>
    <row r="41" spans="2:10" x14ac:dyDescent="0.3">
      <c r="B41">
        <v>64</v>
      </c>
      <c r="C41">
        <v>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Venc</dc:creator>
  <cp:lastModifiedBy>Jonáš Venc</cp:lastModifiedBy>
  <dcterms:created xsi:type="dcterms:W3CDTF">2024-04-05T08:30:32Z</dcterms:created>
  <dcterms:modified xsi:type="dcterms:W3CDTF">2024-04-05T11:55:54Z</dcterms:modified>
</cp:coreProperties>
</file>